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s\Documents\Mis Documentos\Mis Documentos\2020\PLANES DE COMPRA 2020\Adaptación Social\Plan Anual Definitivo\"/>
    </mc:Choice>
  </mc:AlternateContent>
  <xr:revisionPtr revIDLastSave="0" documentId="13_ncr:1_{A16AC4EB-07C1-4EAA-AE00-1F05B53B5294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78900 PAA Definitivo" sheetId="2" r:id="rId1"/>
    <sheet name="PAA Preliminar" sheetId="1" r:id="rId2"/>
    <sheet name="Referencias" sheetId="3" state="hidden" r:id="rId3"/>
    <sheet name="Hoja5" sheetId="5" state="hidden" r:id="rId4"/>
  </sheets>
  <definedNames>
    <definedName name="_xlnm._FilterDatabase" localSheetId="0" hidden="1">'78900 PAA Definitivo'!$B$10:$J$1178</definedName>
    <definedName name="_xlnm._FilterDatabase" localSheetId="1" hidden="1">'PAA Preliminar'!$A$10:$J$1184</definedName>
    <definedName name="_Hlt57100697" localSheetId="2">Referencias!$B$4</definedName>
    <definedName name="_Hlt57100700" localSheetId="2">Referencias!$B$5</definedName>
    <definedName name="_Hlt57100703" localSheetId="2">Referencias!$B$6</definedName>
    <definedName name="_Hlt57100705" localSheetId="2">Referencias!$B$7</definedName>
    <definedName name="_Hlt57100707" localSheetId="2">Referencias!$B$8</definedName>
  </definedNames>
  <calcPr calcId="191029"/>
</workbook>
</file>

<file path=xl/calcChain.xml><?xml version="1.0" encoding="utf-8"?>
<calcChain xmlns="http://schemas.openxmlformats.org/spreadsheetml/2006/main">
  <c r="B11" i="2" l="1"/>
  <c r="C11" i="2"/>
  <c r="D11" i="2"/>
  <c r="E11" i="2"/>
  <c r="F11" i="2"/>
  <c r="G11" i="2"/>
  <c r="H11" i="2"/>
  <c r="I11" i="2"/>
  <c r="J11" i="2"/>
  <c r="J1178" i="2" l="1"/>
  <c r="I1178" i="2"/>
  <c r="H1178" i="2"/>
  <c r="G1178" i="2"/>
  <c r="F1178" i="2"/>
  <c r="E1178" i="2"/>
  <c r="D1178" i="2"/>
  <c r="C1178" i="2"/>
  <c r="B1178" i="2"/>
  <c r="J1177" i="2"/>
  <c r="I1177" i="2"/>
  <c r="H1177" i="2"/>
  <c r="G1177" i="2"/>
  <c r="F1177" i="2"/>
  <c r="E1177" i="2"/>
  <c r="D1177" i="2"/>
  <c r="C1177" i="2"/>
  <c r="B1177" i="2"/>
  <c r="J1176" i="2"/>
  <c r="I1176" i="2"/>
  <c r="H1176" i="2"/>
  <c r="G1176" i="2"/>
  <c r="F1176" i="2"/>
  <c r="E1176" i="2"/>
  <c r="D1176" i="2"/>
  <c r="C1176" i="2"/>
  <c r="B1176" i="2"/>
  <c r="J1175" i="2"/>
  <c r="I1175" i="2"/>
  <c r="H1175" i="2"/>
  <c r="G1175" i="2"/>
  <c r="F1175" i="2"/>
  <c r="E1175" i="2"/>
  <c r="D1175" i="2"/>
  <c r="C1175" i="2"/>
  <c r="B1175" i="2"/>
  <c r="J1174" i="2"/>
  <c r="I1174" i="2"/>
  <c r="H1174" i="2"/>
  <c r="G1174" i="2"/>
  <c r="F1174" i="2"/>
  <c r="E1174" i="2"/>
  <c r="D1174" i="2"/>
  <c r="C1174" i="2"/>
  <c r="B1174" i="2"/>
  <c r="J1173" i="2"/>
  <c r="I1173" i="2"/>
  <c r="H1173" i="2"/>
  <c r="G1173" i="2"/>
  <c r="F1173" i="2"/>
  <c r="E1173" i="2"/>
  <c r="D1173" i="2"/>
  <c r="C1173" i="2"/>
  <c r="B1173" i="2"/>
  <c r="J1172" i="2"/>
  <c r="I1172" i="2"/>
  <c r="H1172" i="2"/>
  <c r="G1172" i="2"/>
  <c r="F1172" i="2"/>
  <c r="E1172" i="2"/>
  <c r="D1172" i="2"/>
  <c r="C1172" i="2"/>
  <c r="B1172" i="2"/>
  <c r="J1171" i="2"/>
  <c r="I1171" i="2"/>
  <c r="H1171" i="2"/>
  <c r="G1171" i="2"/>
  <c r="F1171" i="2"/>
  <c r="E1171" i="2"/>
  <c r="D1171" i="2"/>
  <c r="C1171" i="2"/>
  <c r="B1171" i="2"/>
  <c r="J1170" i="2"/>
  <c r="I1170" i="2"/>
  <c r="H1170" i="2"/>
  <c r="G1170" i="2"/>
  <c r="F1170" i="2"/>
  <c r="E1170" i="2"/>
  <c r="D1170" i="2"/>
  <c r="C1170" i="2"/>
  <c r="B1170" i="2"/>
  <c r="J1169" i="2"/>
  <c r="I1169" i="2"/>
  <c r="H1169" i="2"/>
  <c r="G1169" i="2"/>
  <c r="F1169" i="2"/>
  <c r="E1169" i="2"/>
  <c r="D1169" i="2"/>
  <c r="C1169" i="2"/>
  <c r="B1169" i="2"/>
  <c r="J1168" i="2"/>
  <c r="I1168" i="2"/>
  <c r="H1168" i="2"/>
  <c r="G1168" i="2"/>
  <c r="F1168" i="2"/>
  <c r="E1168" i="2"/>
  <c r="D1168" i="2"/>
  <c r="C1168" i="2"/>
  <c r="B1168" i="2"/>
  <c r="J1167" i="2"/>
  <c r="I1167" i="2"/>
  <c r="H1167" i="2"/>
  <c r="G1167" i="2"/>
  <c r="F1167" i="2"/>
  <c r="E1167" i="2"/>
  <c r="D1167" i="2"/>
  <c r="C1167" i="2"/>
  <c r="B1167" i="2"/>
  <c r="J1166" i="2"/>
  <c r="I1166" i="2"/>
  <c r="H1166" i="2"/>
  <c r="G1166" i="2"/>
  <c r="F1166" i="2"/>
  <c r="E1166" i="2"/>
  <c r="D1166" i="2"/>
  <c r="C1166" i="2"/>
  <c r="B1166" i="2"/>
  <c r="J1165" i="2"/>
  <c r="I1165" i="2"/>
  <c r="H1165" i="2"/>
  <c r="G1165" i="2"/>
  <c r="F1165" i="2"/>
  <c r="E1165" i="2"/>
  <c r="D1165" i="2"/>
  <c r="C1165" i="2"/>
  <c r="B1165" i="2"/>
  <c r="J1164" i="2"/>
  <c r="I1164" i="2"/>
  <c r="H1164" i="2"/>
  <c r="G1164" i="2"/>
  <c r="F1164" i="2"/>
  <c r="E1164" i="2"/>
  <c r="D1164" i="2"/>
  <c r="C1164" i="2"/>
  <c r="B1164" i="2"/>
  <c r="J1163" i="2"/>
  <c r="I1163" i="2"/>
  <c r="H1163" i="2"/>
  <c r="G1163" i="2"/>
  <c r="F1163" i="2"/>
  <c r="E1163" i="2"/>
  <c r="D1163" i="2"/>
  <c r="C1163" i="2"/>
  <c r="B1163" i="2"/>
  <c r="J1162" i="2"/>
  <c r="I1162" i="2"/>
  <c r="H1162" i="2"/>
  <c r="G1162" i="2"/>
  <c r="F1162" i="2"/>
  <c r="E1162" i="2"/>
  <c r="D1162" i="2"/>
  <c r="C1162" i="2"/>
  <c r="B1162" i="2"/>
  <c r="J1161" i="2"/>
  <c r="I1161" i="2"/>
  <c r="H1161" i="2"/>
  <c r="G1161" i="2"/>
  <c r="F1161" i="2"/>
  <c r="E1161" i="2"/>
  <c r="D1161" i="2"/>
  <c r="C1161" i="2"/>
  <c r="B1161" i="2"/>
  <c r="J1160" i="2"/>
  <c r="I1160" i="2"/>
  <c r="H1160" i="2"/>
  <c r="G1160" i="2"/>
  <c r="F1160" i="2"/>
  <c r="E1160" i="2"/>
  <c r="D1160" i="2"/>
  <c r="C1160" i="2"/>
  <c r="B1160" i="2"/>
  <c r="J1159" i="2"/>
  <c r="I1159" i="2"/>
  <c r="H1159" i="2"/>
  <c r="G1159" i="2"/>
  <c r="F1159" i="2"/>
  <c r="E1159" i="2"/>
  <c r="D1159" i="2"/>
  <c r="C1159" i="2"/>
  <c r="B1159" i="2"/>
  <c r="J1158" i="2"/>
  <c r="I1158" i="2"/>
  <c r="H1158" i="2"/>
  <c r="G1158" i="2"/>
  <c r="F1158" i="2"/>
  <c r="E1158" i="2"/>
  <c r="D1158" i="2"/>
  <c r="C1158" i="2"/>
  <c r="B1158" i="2"/>
  <c r="J1157" i="2"/>
  <c r="I1157" i="2"/>
  <c r="H1157" i="2"/>
  <c r="G1157" i="2"/>
  <c r="F1157" i="2"/>
  <c r="E1157" i="2"/>
  <c r="D1157" i="2"/>
  <c r="C1157" i="2"/>
  <c r="B1157" i="2"/>
  <c r="J1156" i="2"/>
  <c r="I1156" i="2"/>
  <c r="H1156" i="2"/>
  <c r="G1156" i="2"/>
  <c r="F1156" i="2"/>
  <c r="E1156" i="2"/>
  <c r="D1156" i="2"/>
  <c r="C1156" i="2"/>
  <c r="B1156" i="2"/>
  <c r="J1155" i="2"/>
  <c r="I1155" i="2"/>
  <c r="H1155" i="2"/>
  <c r="G1155" i="2"/>
  <c r="F1155" i="2"/>
  <c r="E1155" i="2"/>
  <c r="D1155" i="2"/>
  <c r="C1155" i="2"/>
  <c r="B1155" i="2"/>
  <c r="J1154" i="2"/>
  <c r="I1154" i="2"/>
  <c r="H1154" i="2"/>
  <c r="G1154" i="2"/>
  <c r="F1154" i="2"/>
  <c r="E1154" i="2"/>
  <c r="D1154" i="2"/>
  <c r="C1154" i="2"/>
  <c r="B1154" i="2"/>
  <c r="J1153" i="2"/>
  <c r="I1153" i="2"/>
  <c r="H1153" i="2"/>
  <c r="G1153" i="2"/>
  <c r="F1153" i="2"/>
  <c r="E1153" i="2"/>
  <c r="D1153" i="2"/>
  <c r="C1153" i="2"/>
  <c r="B1153" i="2"/>
  <c r="J1152" i="2"/>
  <c r="I1152" i="2"/>
  <c r="H1152" i="2"/>
  <c r="G1152" i="2"/>
  <c r="F1152" i="2"/>
  <c r="E1152" i="2"/>
  <c r="D1152" i="2"/>
  <c r="C1152" i="2"/>
  <c r="B1152" i="2"/>
  <c r="J1151" i="2"/>
  <c r="I1151" i="2"/>
  <c r="H1151" i="2"/>
  <c r="G1151" i="2"/>
  <c r="F1151" i="2"/>
  <c r="E1151" i="2"/>
  <c r="D1151" i="2"/>
  <c r="C1151" i="2"/>
  <c r="B1151" i="2"/>
  <c r="J1150" i="2"/>
  <c r="I1150" i="2"/>
  <c r="H1150" i="2"/>
  <c r="G1150" i="2"/>
  <c r="F1150" i="2"/>
  <c r="E1150" i="2"/>
  <c r="D1150" i="2"/>
  <c r="C1150" i="2"/>
  <c r="B1150" i="2"/>
  <c r="J1149" i="2"/>
  <c r="I1149" i="2"/>
  <c r="H1149" i="2"/>
  <c r="G1149" i="2"/>
  <c r="F1149" i="2"/>
  <c r="E1149" i="2"/>
  <c r="D1149" i="2"/>
  <c r="C1149" i="2"/>
  <c r="B1149" i="2"/>
  <c r="J1148" i="2"/>
  <c r="I1148" i="2"/>
  <c r="H1148" i="2"/>
  <c r="G1148" i="2"/>
  <c r="F1148" i="2"/>
  <c r="E1148" i="2"/>
  <c r="D1148" i="2"/>
  <c r="C1148" i="2"/>
  <c r="B1148" i="2"/>
  <c r="J1147" i="2"/>
  <c r="I1147" i="2"/>
  <c r="H1147" i="2"/>
  <c r="G1147" i="2"/>
  <c r="F1147" i="2"/>
  <c r="E1147" i="2"/>
  <c r="D1147" i="2"/>
  <c r="C1147" i="2"/>
  <c r="B1147" i="2"/>
  <c r="J1146" i="2"/>
  <c r="I1146" i="2"/>
  <c r="H1146" i="2"/>
  <c r="G1146" i="2"/>
  <c r="F1146" i="2"/>
  <c r="E1146" i="2"/>
  <c r="D1146" i="2"/>
  <c r="C1146" i="2"/>
  <c r="B1146" i="2"/>
  <c r="J1145" i="2"/>
  <c r="I1145" i="2"/>
  <c r="H1145" i="2"/>
  <c r="G1145" i="2"/>
  <c r="F1145" i="2"/>
  <c r="E1145" i="2"/>
  <c r="D1145" i="2"/>
  <c r="C1145" i="2"/>
  <c r="B1145" i="2"/>
  <c r="J1144" i="2"/>
  <c r="I1144" i="2"/>
  <c r="H1144" i="2"/>
  <c r="G1144" i="2"/>
  <c r="F1144" i="2"/>
  <c r="E1144" i="2"/>
  <c r="D1144" i="2"/>
  <c r="C1144" i="2"/>
  <c r="B1144" i="2"/>
  <c r="J1143" i="2"/>
  <c r="I1143" i="2"/>
  <c r="H1143" i="2"/>
  <c r="G1143" i="2"/>
  <c r="F1143" i="2"/>
  <c r="E1143" i="2"/>
  <c r="D1143" i="2"/>
  <c r="C1143" i="2"/>
  <c r="B1143" i="2"/>
  <c r="J1142" i="2"/>
  <c r="I1142" i="2"/>
  <c r="H1142" i="2"/>
  <c r="G1142" i="2"/>
  <c r="F1142" i="2"/>
  <c r="E1142" i="2"/>
  <c r="D1142" i="2"/>
  <c r="C1142" i="2"/>
  <c r="B1142" i="2"/>
  <c r="J1141" i="2"/>
  <c r="I1141" i="2"/>
  <c r="H1141" i="2"/>
  <c r="G1141" i="2"/>
  <c r="F1141" i="2"/>
  <c r="E1141" i="2"/>
  <c r="D1141" i="2"/>
  <c r="C1141" i="2"/>
  <c r="B1141" i="2"/>
  <c r="J1140" i="2"/>
  <c r="I1140" i="2"/>
  <c r="H1140" i="2"/>
  <c r="G1140" i="2"/>
  <c r="F1140" i="2"/>
  <c r="E1140" i="2"/>
  <c r="D1140" i="2"/>
  <c r="C1140" i="2"/>
  <c r="B1140" i="2"/>
  <c r="J1139" i="2"/>
  <c r="I1139" i="2"/>
  <c r="H1139" i="2"/>
  <c r="G1139" i="2"/>
  <c r="F1139" i="2"/>
  <c r="E1139" i="2"/>
  <c r="D1139" i="2"/>
  <c r="C1139" i="2"/>
  <c r="B1139" i="2"/>
  <c r="J1138" i="2"/>
  <c r="I1138" i="2"/>
  <c r="H1138" i="2"/>
  <c r="G1138" i="2"/>
  <c r="F1138" i="2"/>
  <c r="E1138" i="2"/>
  <c r="D1138" i="2"/>
  <c r="C1138" i="2"/>
  <c r="B1138" i="2"/>
  <c r="J1137" i="2"/>
  <c r="I1137" i="2"/>
  <c r="H1137" i="2"/>
  <c r="G1137" i="2"/>
  <c r="F1137" i="2"/>
  <c r="E1137" i="2"/>
  <c r="D1137" i="2"/>
  <c r="C1137" i="2"/>
  <c r="B1137" i="2"/>
  <c r="J1136" i="2"/>
  <c r="I1136" i="2"/>
  <c r="H1136" i="2"/>
  <c r="G1136" i="2"/>
  <c r="F1136" i="2"/>
  <c r="E1136" i="2"/>
  <c r="D1136" i="2"/>
  <c r="C1136" i="2"/>
  <c r="B1136" i="2"/>
  <c r="J1135" i="2"/>
  <c r="I1135" i="2"/>
  <c r="H1135" i="2"/>
  <c r="G1135" i="2"/>
  <c r="F1135" i="2"/>
  <c r="E1135" i="2"/>
  <c r="D1135" i="2"/>
  <c r="C1135" i="2"/>
  <c r="B1135" i="2"/>
  <c r="J1134" i="2"/>
  <c r="I1134" i="2"/>
  <c r="H1134" i="2"/>
  <c r="G1134" i="2"/>
  <c r="F1134" i="2"/>
  <c r="E1134" i="2"/>
  <c r="D1134" i="2"/>
  <c r="C1134" i="2"/>
  <c r="B1134" i="2"/>
  <c r="J1133" i="2"/>
  <c r="I1133" i="2"/>
  <c r="H1133" i="2"/>
  <c r="G1133" i="2"/>
  <c r="F1133" i="2"/>
  <c r="E1133" i="2"/>
  <c r="D1133" i="2"/>
  <c r="C1133" i="2"/>
  <c r="B1133" i="2"/>
  <c r="J1132" i="2"/>
  <c r="I1132" i="2"/>
  <c r="H1132" i="2"/>
  <c r="G1132" i="2"/>
  <c r="F1132" i="2"/>
  <c r="E1132" i="2"/>
  <c r="D1132" i="2"/>
  <c r="C1132" i="2"/>
  <c r="B1132" i="2"/>
  <c r="J1131" i="2"/>
  <c r="I1131" i="2"/>
  <c r="H1131" i="2"/>
  <c r="G1131" i="2"/>
  <c r="F1131" i="2"/>
  <c r="E1131" i="2"/>
  <c r="D1131" i="2"/>
  <c r="C1131" i="2"/>
  <c r="B1131" i="2"/>
  <c r="J1130" i="2"/>
  <c r="I1130" i="2"/>
  <c r="H1130" i="2"/>
  <c r="G1130" i="2"/>
  <c r="F1130" i="2"/>
  <c r="E1130" i="2"/>
  <c r="D1130" i="2"/>
  <c r="C1130" i="2"/>
  <c r="B1130" i="2"/>
  <c r="J1129" i="2"/>
  <c r="I1129" i="2"/>
  <c r="H1129" i="2"/>
  <c r="G1129" i="2"/>
  <c r="F1129" i="2"/>
  <c r="E1129" i="2"/>
  <c r="D1129" i="2"/>
  <c r="C1129" i="2"/>
  <c r="B1129" i="2"/>
  <c r="J1128" i="2"/>
  <c r="I1128" i="2"/>
  <c r="H1128" i="2"/>
  <c r="G1128" i="2"/>
  <c r="F1128" i="2"/>
  <c r="E1128" i="2"/>
  <c r="D1128" i="2"/>
  <c r="C1128" i="2"/>
  <c r="B1128" i="2"/>
  <c r="J1127" i="2"/>
  <c r="I1127" i="2"/>
  <c r="H1127" i="2"/>
  <c r="G1127" i="2"/>
  <c r="F1127" i="2"/>
  <c r="E1127" i="2"/>
  <c r="D1127" i="2"/>
  <c r="C1127" i="2"/>
  <c r="B1127" i="2"/>
  <c r="J1126" i="2"/>
  <c r="I1126" i="2"/>
  <c r="H1126" i="2"/>
  <c r="G1126" i="2"/>
  <c r="F1126" i="2"/>
  <c r="E1126" i="2"/>
  <c r="D1126" i="2"/>
  <c r="C1126" i="2"/>
  <c r="B1126" i="2"/>
  <c r="J1125" i="2"/>
  <c r="I1125" i="2"/>
  <c r="H1125" i="2"/>
  <c r="G1125" i="2"/>
  <c r="F1125" i="2"/>
  <c r="E1125" i="2"/>
  <c r="D1125" i="2"/>
  <c r="C1125" i="2"/>
  <c r="B1125" i="2"/>
  <c r="J1124" i="2"/>
  <c r="I1124" i="2"/>
  <c r="H1124" i="2"/>
  <c r="G1124" i="2"/>
  <c r="F1124" i="2"/>
  <c r="E1124" i="2"/>
  <c r="D1124" i="2"/>
  <c r="C1124" i="2"/>
  <c r="B1124" i="2"/>
  <c r="J1123" i="2"/>
  <c r="I1123" i="2"/>
  <c r="H1123" i="2"/>
  <c r="G1123" i="2"/>
  <c r="F1123" i="2"/>
  <c r="E1123" i="2"/>
  <c r="D1123" i="2"/>
  <c r="C1123" i="2"/>
  <c r="B1123" i="2"/>
  <c r="J1122" i="2"/>
  <c r="I1122" i="2"/>
  <c r="H1122" i="2"/>
  <c r="G1122" i="2"/>
  <c r="F1122" i="2"/>
  <c r="E1122" i="2"/>
  <c r="D1122" i="2"/>
  <c r="C1122" i="2"/>
  <c r="B1122" i="2"/>
  <c r="J1121" i="2"/>
  <c r="I1121" i="2"/>
  <c r="H1121" i="2"/>
  <c r="G1121" i="2"/>
  <c r="F1121" i="2"/>
  <c r="E1121" i="2"/>
  <c r="D1121" i="2"/>
  <c r="C1121" i="2"/>
  <c r="B1121" i="2"/>
  <c r="J1120" i="2"/>
  <c r="I1120" i="2"/>
  <c r="H1120" i="2"/>
  <c r="G1120" i="2"/>
  <c r="F1120" i="2"/>
  <c r="E1120" i="2"/>
  <c r="D1120" i="2"/>
  <c r="C1120" i="2"/>
  <c r="B1120" i="2"/>
  <c r="J1119" i="2"/>
  <c r="I1119" i="2"/>
  <c r="H1119" i="2"/>
  <c r="G1119" i="2"/>
  <c r="F1119" i="2"/>
  <c r="E1119" i="2"/>
  <c r="D1119" i="2"/>
  <c r="C1119" i="2"/>
  <c r="B1119" i="2"/>
  <c r="J1118" i="2"/>
  <c r="I1118" i="2"/>
  <c r="H1118" i="2"/>
  <c r="G1118" i="2"/>
  <c r="F1118" i="2"/>
  <c r="E1118" i="2"/>
  <c r="D1118" i="2"/>
  <c r="C1118" i="2"/>
  <c r="B1118" i="2"/>
  <c r="J1117" i="2"/>
  <c r="I1117" i="2"/>
  <c r="H1117" i="2"/>
  <c r="G1117" i="2"/>
  <c r="F1117" i="2"/>
  <c r="E1117" i="2"/>
  <c r="D1117" i="2"/>
  <c r="C1117" i="2"/>
  <c r="B1117" i="2"/>
  <c r="J1116" i="2"/>
  <c r="I1116" i="2"/>
  <c r="H1116" i="2"/>
  <c r="G1116" i="2"/>
  <c r="F1116" i="2"/>
  <c r="E1116" i="2"/>
  <c r="D1116" i="2"/>
  <c r="C1116" i="2"/>
  <c r="B1116" i="2"/>
  <c r="J1115" i="2"/>
  <c r="I1115" i="2"/>
  <c r="H1115" i="2"/>
  <c r="G1115" i="2"/>
  <c r="F1115" i="2"/>
  <c r="E1115" i="2"/>
  <c r="D1115" i="2"/>
  <c r="C1115" i="2"/>
  <c r="B1115" i="2"/>
  <c r="J1114" i="2"/>
  <c r="I1114" i="2"/>
  <c r="H1114" i="2"/>
  <c r="G1114" i="2"/>
  <c r="F1114" i="2"/>
  <c r="E1114" i="2"/>
  <c r="D1114" i="2"/>
  <c r="C1114" i="2"/>
  <c r="B1114" i="2"/>
  <c r="J1113" i="2"/>
  <c r="I1113" i="2"/>
  <c r="H1113" i="2"/>
  <c r="G1113" i="2"/>
  <c r="F1113" i="2"/>
  <c r="E1113" i="2"/>
  <c r="D1113" i="2"/>
  <c r="C1113" i="2"/>
  <c r="B1113" i="2"/>
  <c r="J1112" i="2"/>
  <c r="I1112" i="2"/>
  <c r="H1112" i="2"/>
  <c r="G1112" i="2"/>
  <c r="F1112" i="2"/>
  <c r="E1112" i="2"/>
  <c r="D1112" i="2"/>
  <c r="C1112" i="2"/>
  <c r="B1112" i="2"/>
  <c r="J1111" i="2"/>
  <c r="I1111" i="2"/>
  <c r="H1111" i="2"/>
  <c r="G1111" i="2"/>
  <c r="F1111" i="2"/>
  <c r="E1111" i="2"/>
  <c r="D1111" i="2"/>
  <c r="C1111" i="2"/>
  <c r="B1111" i="2"/>
  <c r="J1110" i="2"/>
  <c r="I1110" i="2"/>
  <c r="H1110" i="2"/>
  <c r="G1110" i="2"/>
  <c r="F1110" i="2"/>
  <c r="E1110" i="2"/>
  <c r="D1110" i="2"/>
  <c r="C1110" i="2"/>
  <c r="B1110" i="2"/>
  <c r="J1109" i="2"/>
  <c r="I1109" i="2"/>
  <c r="H1109" i="2"/>
  <c r="G1109" i="2"/>
  <c r="F1109" i="2"/>
  <c r="E1109" i="2"/>
  <c r="D1109" i="2"/>
  <c r="C1109" i="2"/>
  <c r="B1109" i="2"/>
  <c r="J1108" i="2"/>
  <c r="I1108" i="2"/>
  <c r="H1108" i="2"/>
  <c r="G1108" i="2"/>
  <c r="F1108" i="2"/>
  <c r="E1108" i="2"/>
  <c r="D1108" i="2"/>
  <c r="C1108" i="2"/>
  <c r="B1108" i="2"/>
  <c r="J1107" i="2"/>
  <c r="I1107" i="2"/>
  <c r="H1107" i="2"/>
  <c r="G1107" i="2"/>
  <c r="F1107" i="2"/>
  <c r="E1107" i="2"/>
  <c r="D1107" i="2"/>
  <c r="C1107" i="2"/>
  <c r="B1107" i="2"/>
  <c r="J1106" i="2"/>
  <c r="I1106" i="2"/>
  <c r="H1106" i="2"/>
  <c r="G1106" i="2"/>
  <c r="F1106" i="2"/>
  <c r="E1106" i="2"/>
  <c r="D1106" i="2"/>
  <c r="C1106" i="2"/>
  <c r="B1106" i="2"/>
  <c r="J1105" i="2"/>
  <c r="I1105" i="2"/>
  <c r="H1105" i="2"/>
  <c r="G1105" i="2"/>
  <c r="F1105" i="2"/>
  <c r="E1105" i="2"/>
  <c r="D1105" i="2"/>
  <c r="C1105" i="2"/>
  <c r="B1105" i="2"/>
  <c r="J1104" i="2"/>
  <c r="I1104" i="2"/>
  <c r="H1104" i="2"/>
  <c r="G1104" i="2"/>
  <c r="F1104" i="2"/>
  <c r="E1104" i="2"/>
  <c r="D1104" i="2"/>
  <c r="C1104" i="2"/>
  <c r="B1104" i="2"/>
  <c r="J1103" i="2"/>
  <c r="I1103" i="2"/>
  <c r="H1103" i="2"/>
  <c r="G1103" i="2"/>
  <c r="F1103" i="2"/>
  <c r="E1103" i="2"/>
  <c r="D1103" i="2"/>
  <c r="C1103" i="2"/>
  <c r="B1103" i="2"/>
  <c r="J1102" i="2"/>
  <c r="I1102" i="2"/>
  <c r="H1102" i="2"/>
  <c r="G1102" i="2"/>
  <c r="F1102" i="2"/>
  <c r="E1102" i="2"/>
  <c r="D1102" i="2"/>
  <c r="C1102" i="2"/>
  <c r="B1102" i="2"/>
  <c r="J1101" i="2"/>
  <c r="I1101" i="2"/>
  <c r="H1101" i="2"/>
  <c r="G1101" i="2"/>
  <c r="F1101" i="2"/>
  <c r="E1101" i="2"/>
  <c r="D1101" i="2"/>
  <c r="C1101" i="2"/>
  <c r="B1101" i="2"/>
  <c r="J1100" i="2"/>
  <c r="I1100" i="2"/>
  <c r="H1100" i="2"/>
  <c r="G1100" i="2"/>
  <c r="F1100" i="2"/>
  <c r="E1100" i="2"/>
  <c r="D1100" i="2"/>
  <c r="C1100" i="2"/>
  <c r="B1100" i="2"/>
  <c r="J1099" i="2"/>
  <c r="I1099" i="2"/>
  <c r="H1099" i="2"/>
  <c r="G1099" i="2"/>
  <c r="F1099" i="2"/>
  <c r="E1099" i="2"/>
  <c r="D1099" i="2"/>
  <c r="C1099" i="2"/>
  <c r="B1099" i="2"/>
  <c r="J1098" i="2"/>
  <c r="I1098" i="2"/>
  <c r="H1098" i="2"/>
  <c r="G1098" i="2"/>
  <c r="F1098" i="2"/>
  <c r="E1098" i="2"/>
  <c r="D1098" i="2"/>
  <c r="C1098" i="2"/>
  <c r="B1098" i="2"/>
  <c r="J1097" i="2"/>
  <c r="I1097" i="2"/>
  <c r="H1097" i="2"/>
  <c r="G1097" i="2"/>
  <c r="F1097" i="2"/>
  <c r="E1097" i="2"/>
  <c r="D1097" i="2"/>
  <c r="C1097" i="2"/>
  <c r="B1097" i="2"/>
  <c r="J1096" i="2"/>
  <c r="I1096" i="2"/>
  <c r="H1096" i="2"/>
  <c r="G1096" i="2"/>
  <c r="F1096" i="2"/>
  <c r="E1096" i="2"/>
  <c r="D1096" i="2"/>
  <c r="C1096" i="2"/>
  <c r="B1096" i="2"/>
  <c r="J1095" i="2"/>
  <c r="I1095" i="2"/>
  <c r="H1095" i="2"/>
  <c r="G1095" i="2"/>
  <c r="F1095" i="2"/>
  <c r="E1095" i="2"/>
  <c r="D1095" i="2"/>
  <c r="C1095" i="2"/>
  <c r="B1095" i="2"/>
  <c r="J1094" i="2"/>
  <c r="I1094" i="2"/>
  <c r="H1094" i="2"/>
  <c r="G1094" i="2"/>
  <c r="F1094" i="2"/>
  <c r="E1094" i="2"/>
  <c r="D1094" i="2"/>
  <c r="C1094" i="2"/>
  <c r="B1094" i="2"/>
  <c r="J1093" i="2"/>
  <c r="I1093" i="2"/>
  <c r="H1093" i="2"/>
  <c r="G1093" i="2"/>
  <c r="F1093" i="2"/>
  <c r="E1093" i="2"/>
  <c r="D1093" i="2"/>
  <c r="C1093" i="2"/>
  <c r="B1093" i="2"/>
  <c r="J1092" i="2"/>
  <c r="I1092" i="2"/>
  <c r="H1092" i="2"/>
  <c r="G1092" i="2"/>
  <c r="F1092" i="2"/>
  <c r="E1092" i="2"/>
  <c r="D1092" i="2"/>
  <c r="C1092" i="2"/>
  <c r="B1092" i="2"/>
  <c r="J1091" i="2"/>
  <c r="I1091" i="2"/>
  <c r="H1091" i="2"/>
  <c r="G1091" i="2"/>
  <c r="F1091" i="2"/>
  <c r="E1091" i="2"/>
  <c r="D1091" i="2"/>
  <c r="C1091" i="2"/>
  <c r="B1091" i="2"/>
  <c r="J1090" i="2"/>
  <c r="I1090" i="2"/>
  <c r="H1090" i="2"/>
  <c r="G1090" i="2"/>
  <c r="F1090" i="2"/>
  <c r="E1090" i="2"/>
  <c r="D1090" i="2"/>
  <c r="C1090" i="2"/>
  <c r="B1090" i="2"/>
  <c r="J1089" i="2"/>
  <c r="I1089" i="2"/>
  <c r="H1089" i="2"/>
  <c r="G1089" i="2"/>
  <c r="F1089" i="2"/>
  <c r="E1089" i="2"/>
  <c r="D1089" i="2"/>
  <c r="C1089" i="2"/>
  <c r="B1089" i="2"/>
  <c r="J1088" i="2"/>
  <c r="I1088" i="2"/>
  <c r="H1088" i="2"/>
  <c r="G1088" i="2"/>
  <c r="F1088" i="2"/>
  <c r="E1088" i="2"/>
  <c r="D1088" i="2"/>
  <c r="C1088" i="2"/>
  <c r="B1088" i="2"/>
  <c r="J1087" i="2"/>
  <c r="I1087" i="2"/>
  <c r="H1087" i="2"/>
  <c r="G1087" i="2"/>
  <c r="F1087" i="2"/>
  <c r="E1087" i="2"/>
  <c r="D1087" i="2"/>
  <c r="C1087" i="2"/>
  <c r="B1087" i="2"/>
  <c r="J1086" i="2"/>
  <c r="I1086" i="2"/>
  <c r="H1086" i="2"/>
  <c r="G1086" i="2"/>
  <c r="F1086" i="2"/>
  <c r="E1086" i="2"/>
  <c r="D1086" i="2"/>
  <c r="C1086" i="2"/>
  <c r="B1086" i="2"/>
  <c r="J1085" i="2"/>
  <c r="I1085" i="2"/>
  <c r="H1085" i="2"/>
  <c r="G1085" i="2"/>
  <c r="F1085" i="2"/>
  <c r="E1085" i="2"/>
  <c r="D1085" i="2"/>
  <c r="C1085" i="2"/>
  <c r="B1085" i="2"/>
  <c r="J1084" i="2"/>
  <c r="I1084" i="2"/>
  <c r="H1084" i="2"/>
  <c r="G1084" i="2"/>
  <c r="F1084" i="2"/>
  <c r="E1084" i="2"/>
  <c r="D1084" i="2"/>
  <c r="C1084" i="2"/>
  <c r="B1084" i="2"/>
  <c r="J1083" i="2"/>
  <c r="I1083" i="2"/>
  <c r="H1083" i="2"/>
  <c r="G1083" i="2"/>
  <c r="F1083" i="2"/>
  <c r="E1083" i="2"/>
  <c r="D1083" i="2"/>
  <c r="C1083" i="2"/>
  <c r="B1083" i="2"/>
  <c r="J1082" i="2"/>
  <c r="I1082" i="2"/>
  <c r="H1082" i="2"/>
  <c r="G1082" i="2"/>
  <c r="F1082" i="2"/>
  <c r="E1082" i="2"/>
  <c r="D1082" i="2"/>
  <c r="C1082" i="2"/>
  <c r="B1082" i="2"/>
  <c r="J1081" i="2"/>
  <c r="I1081" i="2"/>
  <c r="H1081" i="2"/>
  <c r="G1081" i="2"/>
  <c r="F1081" i="2"/>
  <c r="E1081" i="2"/>
  <c r="D1081" i="2"/>
  <c r="C1081" i="2"/>
  <c r="B1081" i="2"/>
  <c r="J1080" i="2"/>
  <c r="I1080" i="2"/>
  <c r="H1080" i="2"/>
  <c r="G1080" i="2"/>
  <c r="F1080" i="2"/>
  <c r="E1080" i="2"/>
  <c r="D1080" i="2"/>
  <c r="C1080" i="2"/>
  <c r="B1080" i="2"/>
  <c r="J1079" i="2"/>
  <c r="I1079" i="2"/>
  <c r="H1079" i="2"/>
  <c r="G1079" i="2"/>
  <c r="F1079" i="2"/>
  <c r="E1079" i="2"/>
  <c r="D1079" i="2"/>
  <c r="C1079" i="2"/>
  <c r="B1079" i="2"/>
  <c r="J1078" i="2"/>
  <c r="I1078" i="2"/>
  <c r="H1078" i="2"/>
  <c r="G1078" i="2"/>
  <c r="F1078" i="2"/>
  <c r="E1078" i="2"/>
  <c r="D1078" i="2"/>
  <c r="C1078" i="2"/>
  <c r="B1078" i="2"/>
  <c r="J1077" i="2"/>
  <c r="I1077" i="2"/>
  <c r="H1077" i="2"/>
  <c r="G1077" i="2"/>
  <c r="F1077" i="2"/>
  <c r="E1077" i="2"/>
  <c r="D1077" i="2"/>
  <c r="C1077" i="2"/>
  <c r="B1077" i="2"/>
  <c r="J1076" i="2"/>
  <c r="I1076" i="2"/>
  <c r="H1076" i="2"/>
  <c r="G1076" i="2"/>
  <c r="F1076" i="2"/>
  <c r="E1076" i="2"/>
  <c r="D1076" i="2"/>
  <c r="C1076" i="2"/>
  <c r="B1076" i="2"/>
  <c r="J1075" i="2"/>
  <c r="I1075" i="2"/>
  <c r="H1075" i="2"/>
  <c r="G1075" i="2"/>
  <c r="F1075" i="2"/>
  <c r="E1075" i="2"/>
  <c r="D1075" i="2"/>
  <c r="C1075" i="2"/>
  <c r="B1075" i="2"/>
  <c r="J1074" i="2"/>
  <c r="I1074" i="2"/>
  <c r="H1074" i="2"/>
  <c r="G1074" i="2"/>
  <c r="F1074" i="2"/>
  <c r="E1074" i="2"/>
  <c r="D1074" i="2"/>
  <c r="C1074" i="2"/>
  <c r="B1074" i="2"/>
  <c r="J1073" i="2"/>
  <c r="I1073" i="2"/>
  <c r="H1073" i="2"/>
  <c r="G1073" i="2"/>
  <c r="F1073" i="2"/>
  <c r="E1073" i="2"/>
  <c r="D1073" i="2"/>
  <c r="C1073" i="2"/>
  <c r="B1073" i="2"/>
  <c r="J1072" i="2"/>
  <c r="I1072" i="2"/>
  <c r="H1072" i="2"/>
  <c r="G1072" i="2"/>
  <c r="F1072" i="2"/>
  <c r="E1072" i="2"/>
  <c r="D1072" i="2"/>
  <c r="C1072" i="2"/>
  <c r="B1072" i="2"/>
  <c r="J1071" i="2"/>
  <c r="I1071" i="2"/>
  <c r="H1071" i="2"/>
  <c r="G1071" i="2"/>
  <c r="F1071" i="2"/>
  <c r="E1071" i="2"/>
  <c r="D1071" i="2"/>
  <c r="C1071" i="2"/>
  <c r="B1071" i="2"/>
  <c r="J1070" i="2"/>
  <c r="I1070" i="2"/>
  <c r="H1070" i="2"/>
  <c r="G1070" i="2"/>
  <c r="F1070" i="2"/>
  <c r="E1070" i="2"/>
  <c r="D1070" i="2"/>
  <c r="C1070" i="2"/>
  <c r="B1070" i="2"/>
  <c r="J1069" i="2"/>
  <c r="I1069" i="2"/>
  <c r="H1069" i="2"/>
  <c r="G1069" i="2"/>
  <c r="F1069" i="2"/>
  <c r="E1069" i="2"/>
  <c r="D1069" i="2"/>
  <c r="C1069" i="2"/>
  <c r="B1069" i="2"/>
  <c r="J1068" i="2"/>
  <c r="I1068" i="2"/>
  <c r="H1068" i="2"/>
  <c r="G1068" i="2"/>
  <c r="F1068" i="2"/>
  <c r="E1068" i="2"/>
  <c r="D1068" i="2"/>
  <c r="C1068" i="2"/>
  <c r="B1068" i="2"/>
  <c r="J1067" i="2"/>
  <c r="I1067" i="2"/>
  <c r="H1067" i="2"/>
  <c r="G1067" i="2"/>
  <c r="F1067" i="2"/>
  <c r="E1067" i="2"/>
  <c r="D1067" i="2"/>
  <c r="C1067" i="2"/>
  <c r="B1067" i="2"/>
  <c r="J1066" i="2"/>
  <c r="I1066" i="2"/>
  <c r="H1066" i="2"/>
  <c r="G1066" i="2"/>
  <c r="F1066" i="2"/>
  <c r="E1066" i="2"/>
  <c r="D1066" i="2"/>
  <c r="C1066" i="2"/>
  <c r="B1066" i="2"/>
  <c r="J1065" i="2"/>
  <c r="I1065" i="2"/>
  <c r="H1065" i="2"/>
  <c r="G1065" i="2"/>
  <c r="F1065" i="2"/>
  <c r="E1065" i="2"/>
  <c r="D1065" i="2"/>
  <c r="C1065" i="2"/>
  <c r="B1065" i="2"/>
  <c r="J1064" i="2"/>
  <c r="I1064" i="2"/>
  <c r="H1064" i="2"/>
  <c r="G1064" i="2"/>
  <c r="F1064" i="2"/>
  <c r="E1064" i="2"/>
  <c r="D1064" i="2"/>
  <c r="C1064" i="2"/>
  <c r="B1064" i="2"/>
  <c r="J1063" i="2"/>
  <c r="I1063" i="2"/>
  <c r="H1063" i="2"/>
  <c r="G1063" i="2"/>
  <c r="F1063" i="2"/>
  <c r="E1063" i="2"/>
  <c r="D1063" i="2"/>
  <c r="C1063" i="2"/>
  <c r="B1063" i="2"/>
  <c r="J1062" i="2"/>
  <c r="I1062" i="2"/>
  <c r="H1062" i="2"/>
  <c r="G1062" i="2"/>
  <c r="F1062" i="2"/>
  <c r="E1062" i="2"/>
  <c r="D1062" i="2"/>
  <c r="C1062" i="2"/>
  <c r="B1062" i="2"/>
  <c r="J1061" i="2"/>
  <c r="I1061" i="2"/>
  <c r="H1061" i="2"/>
  <c r="G1061" i="2"/>
  <c r="F1061" i="2"/>
  <c r="E1061" i="2"/>
  <c r="D1061" i="2"/>
  <c r="C1061" i="2"/>
  <c r="B1061" i="2"/>
  <c r="J1060" i="2"/>
  <c r="I1060" i="2"/>
  <c r="H1060" i="2"/>
  <c r="G1060" i="2"/>
  <c r="F1060" i="2"/>
  <c r="E1060" i="2"/>
  <c r="D1060" i="2"/>
  <c r="C1060" i="2"/>
  <c r="B1060" i="2"/>
  <c r="J1059" i="2"/>
  <c r="I1059" i="2"/>
  <c r="H1059" i="2"/>
  <c r="G1059" i="2"/>
  <c r="F1059" i="2"/>
  <c r="E1059" i="2"/>
  <c r="D1059" i="2"/>
  <c r="C1059" i="2"/>
  <c r="B1059" i="2"/>
  <c r="J1058" i="2"/>
  <c r="I1058" i="2"/>
  <c r="H1058" i="2"/>
  <c r="G1058" i="2"/>
  <c r="F1058" i="2"/>
  <c r="E1058" i="2"/>
  <c r="D1058" i="2"/>
  <c r="C1058" i="2"/>
  <c r="B1058" i="2"/>
  <c r="J1057" i="2"/>
  <c r="I1057" i="2"/>
  <c r="H1057" i="2"/>
  <c r="G1057" i="2"/>
  <c r="F1057" i="2"/>
  <c r="E1057" i="2"/>
  <c r="D1057" i="2"/>
  <c r="C1057" i="2"/>
  <c r="B1057" i="2"/>
  <c r="J1056" i="2"/>
  <c r="I1056" i="2"/>
  <c r="H1056" i="2"/>
  <c r="G1056" i="2"/>
  <c r="F1056" i="2"/>
  <c r="E1056" i="2"/>
  <c r="D1056" i="2"/>
  <c r="C1056" i="2"/>
  <c r="B1056" i="2"/>
  <c r="J1055" i="2"/>
  <c r="I1055" i="2"/>
  <c r="H1055" i="2"/>
  <c r="G1055" i="2"/>
  <c r="F1055" i="2"/>
  <c r="E1055" i="2"/>
  <c r="D1055" i="2"/>
  <c r="C1055" i="2"/>
  <c r="B1055" i="2"/>
  <c r="J1054" i="2"/>
  <c r="I1054" i="2"/>
  <c r="H1054" i="2"/>
  <c r="G1054" i="2"/>
  <c r="F1054" i="2"/>
  <c r="E1054" i="2"/>
  <c r="D1054" i="2"/>
  <c r="C1054" i="2"/>
  <c r="B1054" i="2"/>
  <c r="J1053" i="2"/>
  <c r="I1053" i="2"/>
  <c r="H1053" i="2"/>
  <c r="G1053" i="2"/>
  <c r="F1053" i="2"/>
  <c r="E1053" i="2"/>
  <c r="D1053" i="2"/>
  <c r="C1053" i="2"/>
  <c r="B1053" i="2"/>
  <c r="J1052" i="2"/>
  <c r="I1052" i="2"/>
  <c r="H1052" i="2"/>
  <c r="G1052" i="2"/>
  <c r="F1052" i="2"/>
  <c r="E1052" i="2"/>
  <c r="D1052" i="2"/>
  <c r="C1052" i="2"/>
  <c r="B1052" i="2"/>
  <c r="J1051" i="2"/>
  <c r="I1051" i="2"/>
  <c r="H1051" i="2"/>
  <c r="G1051" i="2"/>
  <c r="F1051" i="2"/>
  <c r="E1051" i="2"/>
  <c r="D1051" i="2"/>
  <c r="C1051" i="2"/>
  <c r="B1051" i="2"/>
  <c r="J1050" i="2"/>
  <c r="I1050" i="2"/>
  <c r="H1050" i="2"/>
  <c r="G1050" i="2"/>
  <c r="F1050" i="2"/>
  <c r="E1050" i="2"/>
  <c r="D1050" i="2"/>
  <c r="C1050" i="2"/>
  <c r="B1050" i="2"/>
  <c r="J1049" i="2"/>
  <c r="I1049" i="2"/>
  <c r="H1049" i="2"/>
  <c r="G1049" i="2"/>
  <c r="F1049" i="2"/>
  <c r="E1049" i="2"/>
  <c r="D1049" i="2"/>
  <c r="C1049" i="2"/>
  <c r="B1049" i="2"/>
  <c r="J1048" i="2"/>
  <c r="I1048" i="2"/>
  <c r="H1048" i="2"/>
  <c r="G1048" i="2"/>
  <c r="F1048" i="2"/>
  <c r="E1048" i="2"/>
  <c r="D1048" i="2"/>
  <c r="C1048" i="2"/>
  <c r="B1048" i="2"/>
  <c r="J1047" i="2"/>
  <c r="I1047" i="2"/>
  <c r="H1047" i="2"/>
  <c r="G1047" i="2"/>
  <c r="F1047" i="2"/>
  <c r="E1047" i="2"/>
  <c r="D1047" i="2"/>
  <c r="C1047" i="2"/>
  <c r="B1047" i="2"/>
  <c r="J1046" i="2"/>
  <c r="I1046" i="2"/>
  <c r="H1046" i="2"/>
  <c r="G1046" i="2"/>
  <c r="F1046" i="2"/>
  <c r="E1046" i="2"/>
  <c r="D1046" i="2"/>
  <c r="C1046" i="2"/>
  <c r="B1046" i="2"/>
  <c r="J1045" i="2"/>
  <c r="I1045" i="2"/>
  <c r="H1045" i="2"/>
  <c r="G1045" i="2"/>
  <c r="F1045" i="2"/>
  <c r="E1045" i="2"/>
  <c r="D1045" i="2"/>
  <c r="C1045" i="2"/>
  <c r="B1045" i="2"/>
  <c r="J1044" i="2"/>
  <c r="I1044" i="2"/>
  <c r="H1044" i="2"/>
  <c r="G1044" i="2"/>
  <c r="F1044" i="2"/>
  <c r="E1044" i="2"/>
  <c r="D1044" i="2"/>
  <c r="C1044" i="2"/>
  <c r="B1044" i="2"/>
  <c r="J1043" i="2"/>
  <c r="I1043" i="2"/>
  <c r="H1043" i="2"/>
  <c r="G1043" i="2"/>
  <c r="F1043" i="2"/>
  <c r="E1043" i="2"/>
  <c r="D1043" i="2"/>
  <c r="C1043" i="2"/>
  <c r="B1043" i="2"/>
  <c r="J1042" i="2"/>
  <c r="I1042" i="2"/>
  <c r="H1042" i="2"/>
  <c r="G1042" i="2"/>
  <c r="F1042" i="2"/>
  <c r="E1042" i="2"/>
  <c r="D1042" i="2"/>
  <c r="C1042" i="2"/>
  <c r="B1042" i="2"/>
  <c r="J1041" i="2"/>
  <c r="I1041" i="2"/>
  <c r="H1041" i="2"/>
  <c r="G1041" i="2"/>
  <c r="F1041" i="2"/>
  <c r="E1041" i="2"/>
  <c r="D1041" i="2"/>
  <c r="C1041" i="2"/>
  <c r="B1041" i="2"/>
  <c r="J1040" i="2"/>
  <c r="I1040" i="2"/>
  <c r="H1040" i="2"/>
  <c r="G1040" i="2"/>
  <c r="F1040" i="2"/>
  <c r="E1040" i="2"/>
  <c r="D1040" i="2"/>
  <c r="C1040" i="2"/>
  <c r="B1040" i="2"/>
  <c r="J1039" i="2"/>
  <c r="I1039" i="2"/>
  <c r="H1039" i="2"/>
  <c r="G1039" i="2"/>
  <c r="F1039" i="2"/>
  <c r="E1039" i="2"/>
  <c r="D1039" i="2"/>
  <c r="C1039" i="2"/>
  <c r="B1039" i="2"/>
  <c r="J1038" i="2"/>
  <c r="I1038" i="2"/>
  <c r="H1038" i="2"/>
  <c r="G1038" i="2"/>
  <c r="F1038" i="2"/>
  <c r="E1038" i="2"/>
  <c r="D1038" i="2"/>
  <c r="C1038" i="2"/>
  <c r="B1038" i="2"/>
  <c r="J1037" i="2"/>
  <c r="I1037" i="2"/>
  <c r="H1037" i="2"/>
  <c r="G1037" i="2"/>
  <c r="F1037" i="2"/>
  <c r="E1037" i="2"/>
  <c r="D1037" i="2"/>
  <c r="C1037" i="2"/>
  <c r="B1037" i="2"/>
  <c r="J1036" i="2"/>
  <c r="I1036" i="2"/>
  <c r="H1036" i="2"/>
  <c r="G1036" i="2"/>
  <c r="F1036" i="2"/>
  <c r="E1036" i="2"/>
  <c r="D1036" i="2"/>
  <c r="C1036" i="2"/>
  <c r="B1036" i="2"/>
  <c r="J1035" i="2"/>
  <c r="I1035" i="2"/>
  <c r="H1035" i="2"/>
  <c r="G1035" i="2"/>
  <c r="F1035" i="2"/>
  <c r="E1035" i="2"/>
  <c r="D1035" i="2"/>
  <c r="C1035" i="2"/>
  <c r="B1035" i="2"/>
  <c r="J1034" i="2"/>
  <c r="I1034" i="2"/>
  <c r="H1034" i="2"/>
  <c r="G1034" i="2"/>
  <c r="F1034" i="2"/>
  <c r="E1034" i="2"/>
  <c r="D1034" i="2"/>
  <c r="C1034" i="2"/>
  <c r="B1034" i="2"/>
  <c r="J1033" i="2"/>
  <c r="I1033" i="2"/>
  <c r="H1033" i="2"/>
  <c r="G1033" i="2"/>
  <c r="F1033" i="2"/>
  <c r="E1033" i="2"/>
  <c r="D1033" i="2"/>
  <c r="C1033" i="2"/>
  <c r="B1033" i="2"/>
  <c r="J1032" i="2"/>
  <c r="I1032" i="2"/>
  <c r="H1032" i="2"/>
  <c r="G1032" i="2"/>
  <c r="F1032" i="2"/>
  <c r="E1032" i="2"/>
  <c r="D1032" i="2"/>
  <c r="C1032" i="2"/>
  <c r="B1032" i="2"/>
  <c r="J1031" i="2"/>
  <c r="I1031" i="2"/>
  <c r="H1031" i="2"/>
  <c r="G1031" i="2"/>
  <c r="F1031" i="2"/>
  <c r="E1031" i="2"/>
  <c r="D1031" i="2"/>
  <c r="C1031" i="2"/>
  <c r="B1031" i="2"/>
  <c r="J1030" i="2"/>
  <c r="I1030" i="2"/>
  <c r="H1030" i="2"/>
  <c r="G1030" i="2"/>
  <c r="F1030" i="2"/>
  <c r="E1030" i="2"/>
  <c r="D1030" i="2"/>
  <c r="C1030" i="2"/>
  <c r="B1030" i="2"/>
  <c r="J1029" i="2"/>
  <c r="I1029" i="2"/>
  <c r="H1029" i="2"/>
  <c r="G1029" i="2"/>
  <c r="F1029" i="2"/>
  <c r="E1029" i="2"/>
  <c r="D1029" i="2"/>
  <c r="C1029" i="2"/>
  <c r="B1029" i="2"/>
  <c r="J1028" i="2"/>
  <c r="I1028" i="2"/>
  <c r="H1028" i="2"/>
  <c r="G1028" i="2"/>
  <c r="F1028" i="2"/>
  <c r="E1028" i="2"/>
  <c r="D1028" i="2"/>
  <c r="C1028" i="2"/>
  <c r="B1028" i="2"/>
  <c r="J1027" i="2"/>
  <c r="I1027" i="2"/>
  <c r="H1027" i="2"/>
  <c r="G1027" i="2"/>
  <c r="F1027" i="2"/>
  <c r="E1027" i="2"/>
  <c r="D1027" i="2"/>
  <c r="C1027" i="2"/>
  <c r="B1027" i="2"/>
  <c r="J1026" i="2"/>
  <c r="I1026" i="2"/>
  <c r="H1026" i="2"/>
  <c r="G1026" i="2"/>
  <c r="F1026" i="2"/>
  <c r="E1026" i="2"/>
  <c r="D1026" i="2"/>
  <c r="C1026" i="2"/>
  <c r="B1026" i="2"/>
  <c r="J1025" i="2"/>
  <c r="I1025" i="2"/>
  <c r="H1025" i="2"/>
  <c r="G1025" i="2"/>
  <c r="F1025" i="2"/>
  <c r="E1025" i="2"/>
  <c r="D1025" i="2"/>
  <c r="C1025" i="2"/>
  <c r="B1025" i="2"/>
  <c r="J1024" i="2"/>
  <c r="I1024" i="2"/>
  <c r="H1024" i="2"/>
  <c r="G1024" i="2"/>
  <c r="F1024" i="2"/>
  <c r="E1024" i="2"/>
  <c r="D1024" i="2"/>
  <c r="C1024" i="2"/>
  <c r="B1024" i="2"/>
  <c r="J1023" i="2"/>
  <c r="I1023" i="2"/>
  <c r="H1023" i="2"/>
  <c r="G1023" i="2"/>
  <c r="F1023" i="2"/>
  <c r="E1023" i="2"/>
  <c r="D1023" i="2"/>
  <c r="C1023" i="2"/>
  <c r="B1023" i="2"/>
  <c r="J1022" i="2"/>
  <c r="I1022" i="2"/>
  <c r="H1022" i="2"/>
  <c r="G1022" i="2"/>
  <c r="F1022" i="2"/>
  <c r="E1022" i="2"/>
  <c r="D1022" i="2"/>
  <c r="C1022" i="2"/>
  <c r="B1022" i="2"/>
  <c r="J1021" i="2"/>
  <c r="I1021" i="2"/>
  <c r="H1021" i="2"/>
  <c r="G1021" i="2"/>
  <c r="F1021" i="2"/>
  <c r="E1021" i="2"/>
  <c r="D1021" i="2"/>
  <c r="C1021" i="2"/>
  <c r="B1021" i="2"/>
  <c r="J1020" i="2"/>
  <c r="I1020" i="2"/>
  <c r="H1020" i="2"/>
  <c r="G1020" i="2"/>
  <c r="F1020" i="2"/>
  <c r="E1020" i="2"/>
  <c r="D1020" i="2"/>
  <c r="C1020" i="2"/>
  <c r="B1020" i="2"/>
  <c r="J1019" i="2"/>
  <c r="I1019" i="2"/>
  <c r="H1019" i="2"/>
  <c r="G1019" i="2"/>
  <c r="F1019" i="2"/>
  <c r="E1019" i="2"/>
  <c r="D1019" i="2"/>
  <c r="C1019" i="2"/>
  <c r="B1019" i="2"/>
  <c r="J1018" i="2"/>
  <c r="I1018" i="2"/>
  <c r="H1018" i="2"/>
  <c r="G1018" i="2"/>
  <c r="F1018" i="2"/>
  <c r="E1018" i="2"/>
  <c r="D1018" i="2"/>
  <c r="C1018" i="2"/>
  <c r="B1018" i="2"/>
  <c r="J1017" i="2"/>
  <c r="I1017" i="2"/>
  <c r="H1017" i="2"/>
  <c r="G1017" i="2"/>
  <c r="F1017" i="2"/>
  <c r="E1017" i="2"/>
  <c r="D1017" i="2"/>
  <c r="C1017" i="2"/>
  <c r="B1017" i="2"/>
  <c r="J1016" i="2"/>
  <c r="I1016" i="2"/>
  <c r="H1016" i="2"/>
  <c r="G1016" i="2"/>
  <c r="F1016" i="2"/>
  <c r="E1016" i="2"/>
  <c r="D1016" i="2"/>
  <c r="C1016" i="2"/>
  <c r="B1016" i="2"/>
  <c r="J1015" i="2"/>
  <c r="I1015" i="2"/>
  <c r="H1015" i="2"/>
  <c r="G1015" i="2"/>
  <c r="F1015" i="2"/>
  <c r="E1015" i="2"/>
  <c r="D1015" i="2"/>
  <c r="C1015" i="2"/>
  <c r="B1015" i="2"/>
  <c r="J1014" i="2"/>
  <c r="I1014" i="2"/>
  <c r="H1014" i="2"/>
  <c r="G1014" i="2"/>
  <c r="F1014" i="2"/>
  <c r="E1014" i="2"/>
  <c r="D1014" i="2"/>
  <c r="C1014" i="2"/>
  <c r="B1014" i="2"/>
  <c r="J1013" i="2"/>
  <c r="I1013" i="2"/>
  <c r="H1013" i="2"/>
  <c r="G1013" i="2"/>
  <c r="F1013" i="2"/>
  <c r="E1013" i="2"/>
  <c r="D1013" i="2"/>
  <c r="C1013" i="2"/>
  <c r="B1013" i="2"/>
  <c r="J1012" i="2"/>
  <c r="I1012" i="2"/>
  <c r="H1012" i="2"/>
  <c r="G1012" i="2"/>
  <c r="F1012" i="2"/>
  <c r="E1012" i="2"/>
  <c r="D1012" i="2"/>
  <c r="C1012" i="2"/>
  <c r="B1012" i="2"/>
  <c r="J1011" i="2"/>
  <c r="I1011" i="2"/>
  <c r="H1011" i="2"/>
  <c r="G1011" i="2"/>
  <c r="F1011" i="2"/>
  <c r="E1011" i="2"/>
  <c r="D1011" i="2"/>
  <c r="C1011" i="2"/>
  <c r="B1011" i="2"/>
  <c r="J1010" i="2"/>
  <c r="I1010" i="2"/>
  <c r="H1010" i="2"/>
  <c r="G1010" i="2"/>
  <c r="F1010" i="2"/>
  <c r="E1010" i="2"/>
  <c r="D1010" i="2"/>
  <c r="C1010" i="2"/>
  <c r="B1010" i="2"/>
  <c r="A1010" i="2"/>
  <c r="J1009" i="2"/>
  <c r="I1009" i="2"/>
  <c r="H1009" i="2"/>
  <c r="G1009" i="2"/>
  <c r="F1009" i="2"/>
  <c r="E1009" i="2"/>
  <c r="D1009" i="2"/>
  <c r="C1009" i="2"/>
  <c r="B1009" i="2"/>
  <c r="A1009" i="2"/>
  <c r="J1008" i="2"/>
  <c r="I1008" i="2"/>
  <c r="H1008" i="2"/>
  <c r="G1008" i="2"/>
  <c r="F1008" i="2"/>
  <c r="E1008" i="2"/>
  <c r="D1008" i="2"/>
  <c r="C1008" i="2"/>
  <c r="B1008" i="2"/>
  <c r="A1008" i="2"/>
  <c r="J1007" i="2"/>
  <c r="I1007" i="2"/>
  <c r="H1007" i="2"/>
  <c r="G1007" i="2"/>
  <c r="F1007" i="2"/>
  <c r="E1007" i="2"/>
  <c r="D1007" i="2"/>
  <c r="C1007" i="2"/>
  <c r="B1007" i="2"/>
  <c r="A1007" i="2"/>
  <c r="J1006" i="2"/>
  <c r="I1006" i="2"/>
  <c r="H1006" i="2"/>
  <c r="G1006" i="2"/>
  <c r="F1006" i="2"/>
  <c r="E1006" i="2"/>
  <c r="D1006" i="2"/>
  <c r="C1006" i="2"/>
  <c r="B1006" i="2"/>
  <c r="A1006" i="2"/>
  <c r="J1005" i="2"/>
  <c r="I1005" i="2"/>
  <c r="H1005" i="2"/>
  <c r="G1005" i="2"/>
  <c r="F1005" i="2"/>
  <c r="E1005" i="2"/>
  <c r="D1005" i="2"/>
  <c r="C1005" i="2"/>
  <c r="B1005" i="2"/>
  <c r="A1005" i="2"/>
  <c r="J1004" i="2"/>
  <c r="I1004" i="2"/>
  <c r="H1004" i="2"/>
  <c r="G1004" i="2"/>
  <c r="F1004" i="2"/>
  <c r="E1004" i="2"/>
  <c r="D1004" i="2"/>
  <c r="C1004" i="2"/>
  <c r="B1004" i="2"/>
  <c r="A1004" i="2"/>
  <c r="J1003" i="2"/>
  <c r="I1003" i="2"/>
  <c r="H1003" i="2"/>
  <c r="G1003" i="2"/>
  <c r="F1003" i="2"/>
  <c r="E1003" i="2"/>
  <c r="D1003" i="2"/>
  <c r="C1003" i="2"/>
  <c r="B1003" i="2"/>
  <c r="A1003" i="2"/>
  <c r="J1002" i="2"/>
  <c r="I1002" i="2"/>
  <c r="H1002" i="2"/>
  <c r="G1002" i="2"/>
  <c r="F1002" i="2"/>
  <c r="E1002" i="2"/>
  <c r="D1002" i="2"/>
  <c r="C1002" i="2"/>
  <c r="B1002" i="2"/>
  <c r="A1002" i="2"/>
  <c r="J1001" i="2"/>
  <c r="I1001" i="2"/>
  <c r="H1001" i="2"/>
  <c r="G1001" i="2"/>
  <c r="F1001" i="2"/>
  <c r="E1001" i="2"/>
  <c r="D1001" i="2"/>
  <c r="C1001" i="2"/>
  <c r="B1001" i="2"/>
  <c r="A1001" i="2"/>
  <c r="J1000" i="2"/>
  <c r="I1000" i="2"/>
  <c r="H1000" i="2"/>
  <c r="G1000" i="2"/>
  <c r="F1000" i="2"/>
  <c r="E1000" i="2"/>
  <c r="D1000" i="2"/>
  <c r="C1000" i="2"/>
  <c r="B1000" i="2"/>
  <c r="A1000" i="2"/>
  <c r="J999" i="2"/>
  <c r="I999" i="2"/>
  <c r="H999" i="2"/>
  <c r="G999" i="2"/>
  <c r="F999" i="2"/>
  <c r="E999" i="2"/>
  <c r="D999" i="2"/>
  <c r="C999" i="2"/>
  <c r="B999" i="2"/>
  <c r="A999" i="2"/>
  <c r="J998" i="2"/>
  <c r="I998" i="2"/>
  <c r="H998" i="2"/>
  <c r="G998" i="2"/>
  <c r="F998" i="2"/>
  <c r="E998" i="2"/>
  <c r="D998" i="2"/>
  <c r="C998" i="2"/>
  <c r="B998" i="2"/>
  <c r="A998" i="2"/>
  <c r="J997" i="2"/>
  <c r="I997" i="2"/>
  <c r="H997" i="2"/>
  <c r="G997" i="2"/>
  <c r="F997" i="2"/>
  <c r="E997" i="2"/>
  <c r="D997" i="2"/>
  <c r="C997" i="2"/>
  <c r="B997" i="2"/>
  <c r="A997" i="2"/>
  <c r="J996" i="2"/>
  <c r="I996" i="2"/>
  <c r="H996" i="2"/>
  <c r="G996" i="2"/>
  <c r="F996" i="2"/>
  <c r="E996" i="2"/>
  <c r="D996" i="2"/>
  <c r="C996" i="2"/>
  <c r="B996" i="2"/>
  <c r="A996" i="2"/>
  <c r="J995" i="2"/>
  <c r="I995" i="2"/>
  <c r="H995" i="2"/>
  <c r="G995" i="2"/>
  <c r="F995" i="2"/>
  <c r="E995" i="2"/>
  <c r="D995" i="2"/>
  <c r="C995" i="2"/>
  <c r="B995" i="2"/>
  <c r="A995" i="2"/>
  <c r="J994" i="2"/>
  <c r="I994" i="2"/>
  <c r="H994" i="2"/>
  <c r="G994" i="2"/>
  <c r="F994" i="2"/>
  <c r="E994" i="2"/>
  <c r="D994" i="2"/>
  <c r="C994" i="2"/>
  <c r="B994" i="2"/>
  <c r="A994" i="2"/>
  <c r="J993" i="2"/>
  <c r="I993" i="2"/>
  <c r="H993" i="2"/>
  <c r="G993" i="2"/>
  <c r="F993" i="2"/>
  <c r="E993" i="2"/>
  <c r="D993" i="2"/>
  <c r="C993" i="2"/>
  <c r="B993" i="2"/>
  <c r="A993" i="2"/>
  <c r="J992" i="2"/>
  <c r="I992" i="2"/>
  <c r="H992" i="2"/>
  <c r="G992" i="2"/>
  <c r="F992" i="2"/>
  <c r="E992" i="2"/>
  <c r="D992" i="2"/>
  <c r="C992" i="2"/>
  <c r="B992" i="2"/>
  <c r="A992" i="2"/>
  <c r="J991" i="2"/>
  <c r="I991" i="2"/>
  <c r="H991" i="2"/>
  <c r="G991" i="2"/>
  <c r="F991" i="2"/>
  <c r="E991" i="2"/>
  <c r="D991" i="2"/>
  <c r="C991" i="2"/>
  <c r="B991" i="2"/>
  <c r="A991" i="2"/>
  <c r="J990" i="2"/>
  <c r="I990" i="2"/>
  <c r="H990" i="2"/>
  <c r="G990" i="2"/>
  <c r="F990" i="2"/>
  <c r="E990" i="2"/>
  <c r="D990" i="2"/>
  <c r="C990" i="2"/>
  <c r="B990" i="2"/>
  <c r="A990" i="2"/>
  <c r="J989" i="2"/>
  <c r="I989" i="2"/>
  <c r="H989" i="2"/>
  <c r="G989" i="2"/>
  <c r="F989" i="2"/>
  <c r="E989" i="2"/>
  <c r="D989" i="2"/>
  <c r="C989" i="2"/>
  <c r="B989" i="2"/>
  <c r="A989" i="2"/>
  <c r="J988" i="2"/>
  <c r="I988" i="2"/>
  <c r="H988" i="2"/>
  <c r="G988" i="2"/>
  <c r="F988" i="2"/>
  <c r="E988" i="2"/>
  <c r="D988" i="2"/>
  <c r="C988" i="2"/>
  <c r="B988" i="2"/>
  <c r="A988" i="2"/>
  <c r="J987" i="2"/>
  <c r="I987" i="2"/>
  <c r="H987" i="2"/>
  <c r="G987" i="2"/>
  <c r="F987" i="2"/>
  <c r="E987" i="2"/>
  <c r="D987" i="2"/>
  <c r="C987" i="2"/>
  <c r="B987" i="2"/>
  <c r="A987" i="2"/>
  <c r="J986" i="2"/>
  <c r="I986" i="2"/>
  <c r="H986" i="2"/>
  <c r="G986" i="2"/>
  <c r="F986" i="2"/>
  <c r="E986" i="2"/>
  <c r="D986" i="2"/>
  <c r="C986" i="2"/>
  <c r="B986" i="2"/>
  <c r="A986" i="2"/>
  <c r="J985" i="2"/>
  <c r="I985" i="2"/>
  <c r="H985" i="2"/>
  <c r="G985" i="2"/>
  <c r="F985" i="2"/>
  <c r="E985" i="2"/>
  <c r="D985" i="2"/>
  <c r="C985" i="2"/>
  <c r="B985" i="2"/>
  <c r="A985" i="2"/>
  <c r="J984" i="2"/>
  <c r="I984" i="2"/>
  <c r="H984" i="2"/>
  <c r="G984" i="2"/>
  <c r="F984" i="2"/>
  <c r="E984" i="2"/>
  <c r="D984" i="2"/>
  <c r="C984" i="2"/>
  <c r="B984" i="2"/>
  <c r="A984" i="2"/>
  <c r="J983" i="2"/>
  <c r="I983" i="2"/>
  <c r="H983" i="2"/>
  <c r="G983" i="2"/>
  <c r="F983" i="2"/>
  <c r="E983" i="2"/>
  <c r="D983" i="2"/>
  <c r="C983" i="2"/>
  <c r="B983" i="2"/>
  <c r="A983" i="2"/>
  <c r="J982" i="2"/>
  <c r="I982" i="2"/>
  <c r="H982" i="2"/>
  <c r="G982" i="2"/>
  <c r="F982" i="2"/>
  <c r="E982" i="2"/>
  <c r="D982" i="2"/>
  <c r="C982" i="2"/>
  <c r="B982" i="2"/>
  <c r="A982" i="2"/>
  <c r="J981" i="2"/>
  <c r="I981" i="2"/>
  <c r="H981" i="2"/>
  <c r="G981" i="2"/>
  <c r="F981" i="2"/>
  <c r="E981" i="2"/>
  <c r="D981" i="2"/>
  <c r="C981" i="2"/>
  <c r="B981" i="2"/>
  <c r="A981" i="2"/>
  <c r="J980" i="2"/>
  <c r="I980" i="2"/>
  <c r="H980" i="2"/>
  <c r="G980" i="2"/>
  <c r="F980" i="2"/>
  <c r="E980" i="2"/>
  <c r="D980" i="2"/>
  <c r="C980" i="2"/>
  <c r="B980" i="2"/>
  <c r="A980" i="2"/>
  <c r="J979" i="2"/>
  <c r="I979" i="2"/>
  <c r="H979" i="2"/>
  <c r="G979" i="2"/>
  <c r="F979" i="2"/>
  <c r="E979" i="2"/>
  <c r="D979" i="2"/>
  <c r="C979" i="2"/>
  <c r="B979" i="2"/>
  <c r="A979" i="2"/>
  <c r="J978" i="2"/>
  <c r="I978" i="2"/>
  <c r="H978" i="2"/>
  <c r="G978" i="2"/>
  <c r="F978" i="2"/>
  <c r="E978" i="2"/>
  <c r="D978" i="2"/>
  <c r="C978" i="2"/>
  <c r="B978" i="2"/>
  <c r="A978" i="2"/>
  <c r="J977" i="2"/>
  <c r="I977" i="2"/>
  <c r="H977" i="2"/>
  <c r="G977" i="2"/>
  <c r="F977" i="2"/>
  <c r="E977" i="2"/>
  <c r="D977" i="2"/>
  <c r="C977" i="2"/>
  <c r="B977" i="2"/>
  <c r="A977" i="2"/>
  <c r="J976" i="2"/>
  <c r="I976" i="2"/>
  <c r="H976" i="2"/>
  <c r="G976" i="2"/>
  <c r="F976" i="2"/>
  <c r="E976" i="2"/>
  <c r="D976" i="2"/>
  <c r="C976" i="2"/>
  <c r="B976" i="2"/>
  <c r="A976" i="2"/>
  <c r="J975" i="2"/>
  <c r="I975" i="2"/>
  <c r="H975" i="2"/>
  <c r="G975" i="2"/>
  <c r="F975" i="2"/>
  <c r="E975" i="2"/>
  <c r="D975" i="2"/>
  <c r="C975" i="2"/>
  <c r="B975" i="2"/>
  <c r="A975" i="2"/>
  <c r="J974" i="2"/>
  <c r="I974" i="2"/>
  <c r="H974" i="2"/>
  <c r="G974" i="2"/>
  <c r="F974" i="2"/>
  <c r="E974" i="2"/>
  <c r="D974" i="2"/>
  <c r="C974" i="2"/>
  <c r="B974" i="2"/>
  <c r="A974" i="2"/>
  <c r="J973" i="2"/>
  <c r="I973" i="2"/>
  <c r="H973" i="2"/>
  <c r="G973" i="2"/>
  <c r="F973" i="2"/>
  <c r="E973" i="2"/>
  <c r="D973" i="2"/>
  <c r="C973" i="2"/>
  <c r="B973" i="2"/>
  <c r="A973" i="2"/>
  <c r="J972" i="2"/>
  <c r="I972" i="2"/>
  <c r="H972" i="2"/>
  <c r="G972" i="2"/>
  <c r="F972" i="2"/>
  <c r="E972" i="2"/>
  <c r="D972" i="2"/>
  <c r="C972" i="2"/>
  <c r="B972" i="2"/>
  <c r="A972" i="2"/>
  <c r="J971" i="2"/>
  <c r="I971" i="2"/>
  <c r="H971" i="2"/>
  <c r="G971" i="2"/>
  <c r="F971" i="2"/>
  <c r="E971" i="2"/>
  <c r="D971" i="2"/>
  <c r="C971" i="2"/>
  <c r="B971" i="2"/>
  <c r="A971" i="2"/>
  <c r="J970" i="2"/>
  <c r="I970" i="2"/>
  <c r="H970" i="2"/>
  <c r="G970" i="2"/>
  <c r="F970" i="2"/>
  <c r="E970" i="2"/>
  <c r="D970" i="2"/>
  <c r="C970" i="2"/>
  <c r="B970" i="2"/>
  <c r="A970" i="2"/>
  <c r="J969" i="2"/>
  <c r="I969" i="2"/>
  <c r="H969" i="2"/>
  <c r="G969" i="2"/>
  <c r="F969" i="2"/>
  <c r="E969" i="2"/>
  <c r="D969" i="2"/>
  <c r="C969" i="2"/>
  <c r="B969" i="2"/>
  <c r="A969" i="2"/>
  <c r="J968" i="2"/>
  <c r="I968" i="2"/>
  <c r="H968" i="2"/>
  <c r="G968" i="2"/>
  <c r="F968" i="2"/>
  <c r="E968" i="2"/>
  <c r="D968" i="2"/>
  <c r="C968" i="2"/>
  <c r="B968" i="2"/>
  <c r="A968" i="2"/>
  <c r="J967" i="2"/>
  <c r="I967" i="2"/>
  <c r="H967" i="2"/>
  <c r="G967" i="2"/>
  <c r="F967" i="2"/>
  <c r="E967" i="2"/>
  <c r="D967" i="2"/>
  <c r="C967" i="2"/>
  <c r="B967" i="2"/>
  <c r="A967" i="2"/>
  <c r="J966" i="2"/>
  <c r="I966" i="2"/>
  <c r="H966" i="2"/>
  <c r="G966" i="2"/>
  <c r="F966" i="2"/>
  <c r="E966" i="2"/>
  <c r="D966" i="2"/>
  <c r="C966" i="2"/>
  <c r="B966" i="2"/>
  <c r="A966" i="2"/>
  <c r="J965" i="2"/>
  <c r="I965" i="2"/>
  <c r="H965" i="2"/>
  <c r="G965" i="2"/>
  <c r="F965" i="2"/>
  <c r="E965" i="2"/>
  <c r="D965" i="2"/>
  <c r="C965" i="2"/>
  <c r="B965" i="2"/>
  <c r="A965" i="2"/>
  <c r="J964" i="2"/>
  <c r="I964" i="2"/>
  <c r="H964" i="2"/>
  <c r="G964" i="2"/>
  <c r="F964" i="2"/>
  <c r="E964" i="2"/>
  <c r="D964" i="2"/>
  <c r="C964" i="2"/>
  <c r="B964" i="2"/>
  <c r="A964" i="2"/>
  <c r="J963" i="2"/>
  <c r="I963" i="2"/>
  <c r="H963" i="2"/>
  <c r="G963" i="2"/>
  <c r="F963" i="2"/>
  <c r="E963" i="2"/>
  <c r="D963" i="2"/>
  <c r="C963" i="2"/>
  <c r="B963" i="2"/>
  <c r="A963" i="2"/>
  <c r="J962" i="2"/>
  <c r="I962" i="2"/>
  <c r="H962" i="2"/>
  <c r="G962" i="2"/>
  <c r="F962" i="2"/>
  <c r="E962" i="2"/>
  <c r="D962" i="2"/>
  <c r="C962" i="2"/>
  <c r="B962" i="2"/>
  <c r="A962" i="2"/>
  <c r="J961" i="2"/>
  <c r="I961" i="2"/>
  <c r="H961" i="2"/>
  <c r="G961" i="2"/>
  <c r="F961" i="2"/>
  <c r="E961" i="2"/>
  <c r="D961" i="2"/>
  <c r="C961" i="2"/>
  <c r="B961" i="2"/>
  <c r="A961" i="2"/>
  <c r="J960" i="2"/>
  <c r="I960" i="2"/>
  <c r="H960" i="2"/>
  <c r="G960" i="2"/>
  <c r="F960" i="2"/>
  <c r="E960" i="2"/>
  <c r="D960" i="2"/>
  <c r="C960" i="2"/>
  <c r="B960" i="2"/>
  <c r="A960" i="2"/>
  <c r="J959" i="2"/>
  <c r="I959" i="2"/>
  <c r="H959" i="2"/>
  <c r="G959" i="2"/>
  <c r="F959" i="2"/>
  <c r="E959" i="2"/>
  <c r="D959" i="2"/>
  <c r="C959" i="2"/>
  <c r="B959" i="2"/>
  <c r="A959" i="2"/>
  <c r="J958" i="2"/>
  <c r="I958" i="2"/>
  <c r="H958" i="2"/>
  <c r="G958" i="2"/>
  <c r="F958" i="2"/>
  <c r="E958" i="2"/>
  <c r="D958" i="2"/>
  <c r="C958" i="2"/>
  <c r="B958" i="2"/>
  <c r="A958" i="2"/>
  <c r="J957" i="2"/>
  <c r="I957" i="2"/>
  <c r="H957" i="2"/>
  <c r="G957" i="2"/>
  <c r="F957" i="2"/>
  <c r="E957" i="2"/>
  <c r="D957" i="2"/>
  <c r="C957" i="2"/>
  <c r="B957" i="2"/>
  <c r="A957" i="2"/>
  <c r="J956" i="2"/>
  <c r="I956" i="2"/>
  <c r="H956" i="2"/>
  <c r="G956" i="2"/>
  <c r="F956" i="2"/>
  <c r="E956" i="2"/>
  <c r="D956" i="2"/>
  <c r="C956" i="2"/>
  <c r="B956" i="2"/>
  <c r="A956" i="2"/>
  <c r="J955" i="2"/>
  <c r="I955" i="2"/>
  <c r="H955" i="2"/>
  <c r="G955" i="2"/>
  <c r="F955" i="2"/>
  <c r="E955" i="2"/>
  <c r="D955" i="2"/>
  <c r="C955" i="2"/>
  <c r="B955" i="2"/>
  <c r="A955" i="2"/>
  <c r="J954" i="2"/>
  <c r="I954" i="2"/>
  <c r="H954" i="2"/>
  <c r="G954" i="2"/>
  <c r="F954" i="2"/>
  <c r="E954" i="2"/>
  <c r="D954" i="2"/>
  <c r="C954" i="2"/>
  <c r="B954" i="2"/>
  <c r="A954" i="2"/>
  <c r="J953" i="2"/>
  <c r="I953" i="2"/>
  <c r="H953" i="2"/>
  <c r="G953" i="2"/>
  <c r="F953" i="2"/>
  <c r="E953" i="2"/>
  <c r="D953" i="2"/>
  <c r="C953" i="2"/>
  <c r="B953" i="2"/>
  <c r="A953" i="2"/>
  <c r="J952" i="2"/>
  <c r="I952" i="2"/>
  <c r="H952" i="2"/>
  <c r="G952" i="2"/>
  <c r="F952" i="2"/>
  <c r="E952" i="2"/>
  <c r="D952" i="2"/>
  <c r="C952" i="2"/>
  <c r="B952" i="2"/>
  <c r="A952" i="2"/>
  <c r="J951" i="2"/>
  <c r="I951" i="2"/>
  <c r="H951" i="2"/>
  <c r="G951" i="2"/>
  <c r="F951" i="2"/>
  <c r="E951" i="2"/>
  <c r="D951" i="2"/>
  <c r="C951" i="2"/>
  <c r="B951" i="2"/>
  <c r="A951" i="2"/>
  <c r="J950" i="2"/>
  <c r="I950" i="2"/>
  <c r="H950" i="2"/>
  <c r="G950" i="2"/>
  <c r="F950" i="2"/>
  <c r="E950" i="2"/>
  <c r="D950" i="2"/>
  <c r="C950" i="2"/>
  <c r="B950" i="2"/>
  <c r="A950" i="2"/>
  <c r="J949" i="2"/>
  <c r="I949" i="2"/>
  <c r="H949" i="2"/>
  <c r="G949" i="2"/>
  <c r="F949" i="2"/>
  <c r="E949" i="2"/>
  <c r="D949" i="2"/>
  <c r="C949" i="2"/>
  <c r="B949" i="2"/>
  <c r="A949" i="2"/>
  <c r="J948" i="2"/>
  <c r="I948" i="2"/>
  <c r="H948" i="2"/>
  <c r="G948" i="2"/>
  <c r="F948" i="2"/>
  <c r="E948" i="2"/>
  <c r="D948" i="2"/>
  <c r="C948" i="2"/>
  <c r="B948" i="2"/>
  <c r="A948" i="2"/>
  <c r="J947" i="2"/>
  <c r="I947" i="2"/>
  <c r="H947" i="2"/>
  <c r="G947" i="2"/>
  <c r="F947" i="2"/>
  <c r="E947" i="2"/>
  <c r="D947" i="2"/>
  <c r="C947" i="2"/>
  <c r="B947" i="2"/>
  <c r="A947" i="2"/>
  <c r="J946" i="2"/>
  <c r="I946" i="2"/>
  <c r="H946" i="2"/>
  <c r="G946" i="2"/>
  <c r="F946" i="2"/>
  <c r="E946" i="2"/>
  <c r="D946" i="2"/>
  <c r="C946" i="2"/>
  <c r="B946" i="2"/>
  <c r="A946" i="2"/>
  <c r="J945" i="2"/>
  <c r="I945" i="2"/>
  <c r="H945" i="2"/>
  <c r="G945" i="2"/>
  <c r="F945" i="2"/>
  <c r="E945" i="2"/>
  <c r="D945" i="2"/>
  <c r="C945" i="2"/>
  <c r="B945" i="2"/>
  <c r="A945" i="2"/>
  <c r="J944" i="2"/>
  <c r="I944" i="2"/>
  <c r="H944" i="2"/>
  <c r="G944" i="2"/>
  <c r="F944" i="2"/>
  <c r="E944" i="2"/>
  <c r="D944" i="2"/>
  <c r="C944" i="2"/>
  <c r="B944" i="2"/>
  <c r="A944" i="2"/>
  <c r="J943" i="2"/>
  <c r="I943" i="2"/>
  <c r="H943" i="2"/>
  <c r="G943" i="2"/>
  <c r="F943" i="2"/>
  <c r="E943" i="2"/>
  <c r="D943" i="2"/>
  <c r="C943" i="2"/>
  <c r="B943" i="2"/>
  <c r="A943" i="2"/>
  <c r="J942" i="2"/>
  <c r="I942" i="2"/>
  <c r="H942" i="2"/>
  <c r="G942" i="2"/>
  <c r="F942" i="2"/>
  <c r="E942" i="2"/>
  <c r="D942" i="2"/>
  <c r="C942" i="2"/>
  <c r="B942" i="2"/>
  <c r="A942" i="2"/>
  <c r="J941" i="2"/>
  <c r="I941" i="2"/>
  <c r="H941" i="2"/>
  <c r="G941" i="2"/>
  <c r="F941" i="2"/>
  <c r="E941" i="2"/>
  <c r="D941" i="2"/>
  <c r="C941" i="2"/>
  <c r="B941" i="2"/>
  <c r="A941" i="2"/>
  <c r="J940" i="2"/>
  <c r="I940" i="2"/>
  <c r="H940" i="2"/>
  <c r="G940" i="2"/>
  <c r="F940" i="2"/>
  <c r="E940" i="2"/>
  <c r="D940" i="2"/>
  <c r="C940" i="2"/>
  <c r="B940" i="2"/>
  <c r="A940" i="2"/>
  <c r="J939" i="2"/>
  <c r="I939" i="2"/>
  <c r="H939" i="2"/>
  <c r="G939" i="2"/>
  <c r="F939" i="2"/>
  <c r="E939" i="2"/>
  <c r="D939" i="2"/>
  <c r="C939" i="2"/>
  <c r="B939" i="2"/>
  <c r="A939" i="2"/>
  <c r="J938" i="2"/>
  <c r="I938" i="2"/>
  <c r="H938" i="2"/>
  <c r="G938" i="2"/>
  <c r="F938" i="2"/>
  <c r="E938" i="2"/>
  <c r="D938" i="2"/>
  <c r="C938" i="2"/>
  <c r="B938" i="2"/>
  <c r="A938" i="2"/>
  <c r="J937" i="2"/>
  <c r="I937" i="2"/>
  <c r="H937" i="2"/>
  <c r="G937" i="2"/>
  <c r="F937" i="2"/>
  <c r="E937" i="2"/>
  <c r="D937" i="2"/>
  <c r="C937" i="2"/>
  <c r="B937" i="2"/>
  <c r="A937" i="2"/>
  <c r="J936" i="2"/>
  <c r="I936" i="2"/>
  <c r="H936" i="2"/>
  <c r="G936" i="2"/>
  <c r="F936" i="2"/>
  <c r="E936" i="2"/>
  <c r="D936" i="2"/>
  <c r="C936" i="2"/>
  <c r="B936" i="2"/>
  <c r="A936" i="2"/>
  <c r="J935" i="2"/>
  <c r="I935" i="2"/>
  <c r="H935" i="2"/>
  <c r="G935" i="2"/>
  <c r="F935" i="2"/>
  <c r="E935" i="2"/>
  <c r="D935" i="2"/>
  <c r="C935" i="2"/>
  <c r="B935" i="2"/>
  <c r="A935" i="2"/>
  <c r="J934" i="2"/>
  <c r="I934" i="2"/>
  <c r="H934" i="2"/>
  <c r="G934" i="2"/>
  <c r="F934" i="2"/>
  <c r="E934" i="2"/>
  <c r="D934" i="2"/>
  <c r="C934" i="2"/>
  <c r="B934" i="2"/>
  <c r="A934" i="2"/>
  <c r="J933" i="2"/>
  <c r="I933" i="2"/>
  <c r="H933" i="2"/>
  <c r="G933" i="2"/>
  <c r="F933" i="2"/>
  <c r="E933" i="2"/>
  <c r="D933" i="2"/>
  <c r="C933" i="2"/>
  <c r="B933" i="2"/>
  <c r="A933" i="2"/>
  <c r="J932" i="2"/>
  <c r="I932" i="2"/>
  <c r="H932" i="2"/>
  <c r="G932" i="2"/>
  <c r="F932" i="2"/>
  <c r="E932" i="2"/>
  <c r="D932" i="2"/>
  <c r="C932" i="2"/>
  <c r="B932" i="2"/>
  <c r="A932" i="2"/>
  <c r="J931" i="2"/>
  <c r="I931" i="2"/>
  <c r="H931" i="2"/>
  <c r="G931" i="2"/>
  <c r="F931" i="2"/>
  <c r="E931" i="2"/>
  <c r="D931" i="2"/>
  <c r="C931" i="2"/>
  <c r="B931" i="2"/>
  <c r="A931" i="2"/>
  <c r="J930" i="2"/>
  <c r="I930" i="2"/>
  <c r="H930" i="2"/>
  <c r="G930" i="2"/>
  <c r="F930" i="2"/>
  <c r="E930" i="2"/>
  <c r="D930" i="2"/>
  <c r="C930" i="2"/>
  <c r="B930" i="2"/>
  <c r="A930" i="2"/>
  <c r="J929" i="2"/>
  <c r="I929" i="2"/>
  <c r="H929" i="2"/>
  <c r="G929" i="2"/>
  <c r="F929" i="2"/>
  <c r="E929" i="2"/>
  <c r="D929" i="2"/>
  <c r="C929" i="2"/>
  <c r="B929" i="2"/>
  <c r="A929" i="2"/>
  <c r="J928" i="2"/>
  <c r="I928" i="2"/>
  <c r="H928" i="2"/>
  <c r="G928" i="2"/>
  <c r="F928" i="2"/>
  <c r="E928" i="2"/>
  <c r="D928" i="2"/>
  <c r="C928" i="2"/>
  <c r="B928" i="2"/>
  <c r="A928" i="2"/>
  <c r="J927" i="2"/>
  <c r="I927" i="2"/>
  <c r="H927" i="2"/>
  <c r="G927" i="2"/>
  <c r="F927" i="2"/>
  <c r="E927" i="2"/>
  <c r="D927" i="2"/>
  <c r="C927" i="2"/>
  <c r="B927" i="2"/>
  <c r="A927" i="2"/>
  <c r="J926" i="2"/>
  <c r="I926" i="2"/>
  <c r="H926" i="2"/>
  <c r="G926" i="2"/>
  <c r="F926" i="2"/>
  <c r="E926" i="2"/>
  <c r="D926" i="2"/>
  <c r="C926" i="2"/>
  <c r="B926" i="2"/>
  <c r="A926" i="2"/>
  <c r="J925" i="2"/>
  <c r="I925" i="2"/>
  <c r="H925" i="2"/>
  <c r="G925" i="2"/>
  <c r="F925" i="2"/>
  <c r="E925" i="2"/>
  <c r="D925" i="2"/>
  <c r="C925" i="2"/>
  <c r="B925" i="2"/>
  <c r="A925" i="2"/>
  <c r="J924" i="2"/>
  <c r="I924" i="2"/>
  <c r="H924" i="2"/>
  <c r="G924" i="2"/>
  <c r="F924" i="2"/>
  <c r="E924" i="2"/>
  <c r="D924" i="2"/>
  <c r="C924" i="2"/>
  <c r="B924" i="2"/>
  <c r="A924" i="2"/>
  <c r="J923" i="2"/>
  <c r="I923" i="2"/>
  <c r="H923" i="2"/>
  <c r="G923" i="2"/>
  <c r="F923" i="2"/>
  <c r="E923" i="2"/>
  <c r="D923" i="2"/>
  <c r="C923" i="2"/>
  <c r="B923" i="2"/>
  <c r="A923" i="2"/>
  <c r="J922" i="2"/>
  <c r="I922" i="2"/>
  <c r="H922" i="2"/>
  <c r="G922" i="2"/>
  <c r="F922" i="2"/>
  <c r="E922" i="2"/>
  <c r="D922" i="2"/>
  <c r="C922" i="2"/>
  <c r="B922" i="2"/>
  <c r="A922" i="2"/>
  <c r="J921" i="2"/>
  <c r="I921" i="2"/>
  <c r="H921" i="2"/>
  <c r="G921" i="2"/>
  <c r="F921" i="2"/>
  <c r="E921" i="2"/>
  <c r="D921" i="2"/>
  <c r="C921" i="2"/>
  <c r="B921" i="2"/>
  <c r="A921" i="2"/>
  <c r="J920" i="2"/>
  <c r="I920" i="2"/>
  <c r="H920" i="2"/>
  <c r="G920" i="2"/>
  <c r="F920" i="2"/>
  <c r="E920" i="2"/>
  <c r="D920" i="2"/>
  <c r="C920" i="2"/>
  <c r="B920" i="2"/>
  <c r="A920" i="2"/>
  <c r="J919" i="2"/>
  <c r="I919" i="2"/>
  <c r="H919" i="2"/>
  <c r="G919" i="2"/>
  <c r="F919" i="2"/>
  <c r="E919" i="2"/>
  <c r="D919" i="2"/>
  <c r="C919" i="2"/>
  <c r="B919" i="2"/>
  <c r="A919" i="2"/>
  <c r="J918" i="2"/>
  <c r="I918" i="2"/>
  <c r="H918" i="2"/>
  <c r="G918" i="2"/>
  <c r="F918" i="2"/>
  <c r="E918" i="2"/>
  <c r="D918" i="2"/>
  <c r="C918" i="2"/>
  <c r="B918" i="2"/>
  <c r="A918" i="2"/>
  <c r="J917" i="2"/>
  <c r="I917" i="2"/>
  <c r="H917" i="2"/>
  <c r="G917" i="2"/>
  <c r="F917" i="2"/>
  <c r="E917" i="2"/>
  <c r="D917" i="2"/>
  <c r="C917" i="2"/>
  <c r="B917" i="2"/>
  <c r="A917" i="2"/>
  <c r="J916" i="2"/>
  <c r="I916" i="2"/>
  <c r="H916" i="2"/>
  <c r="G916" i="2"/>
  <c r="F916" i="2"/>
  <c r="E916" i="2"/>
  <c r="D916" i="2"/>
  <c r="C916" i="2"/>
  <c r="B916" i="2"/>
  <c r="A916" i="2"/>
  <c r="J915" i="2"/>
  <c r="I915" i="2"/>
  <c r="H915" i="2"/>
  <c r="G915" i="2"/>
  <c r="F915" i="2"/>
  <c r="E915" i="2"/>
  <c r="D915" i="2"/>
  <c r="C915" i="2"/>
  <c r="B915" i="2"/>
  <c r="A915" i="2"/>
  <c r="J914" i="2"/>
  <c r="I914" i="2"/>
  <c r="H914" i="2"/>
  <c r="G914" i="2"/>
  <c r="F914" i="2"/>
  <c r="E914" i="2"/>
  <c r="D914" i="2"/>
  <c r="C914" i="2"/>
  <c r="B914" i="2"/>
  <c r="A914" i="2"/>
  <c r="J913" i="2"/>
  <c r="I913" i="2"/>
  <c r="H913" i="2"/>
  <c r="G913" i="2"/>
  <c r="F913" i="2"/>
  <c r="E913" i="2"/>
  <c r="D913" i="2"/>
  <c r="C913" i="2"/>
  <c r="B913" i="2"/>
  <c r="A913" i="2"/>
  <c r="J912" i="2"/>
  <c r="I912" i="2"/>
  <c r="H912" i="2"/>
  <c r="G912" i="2"/>
  <c r="F912" i="2"/>
  <c r="E912" i="2"/>
  <c r="D912" i="2"/>
  <c r="C912" i="2"/>
  <c r="B912" i="2"/>
  <c r="A912" i="2"/>
  <c r="J911" i="2"/>
  <c r="I911" i="2"/>
  <c r="H911" i="2"/>
  <c r="G911" i="2"/>
  <c r="F911" i="2"/>
  <c r="E911" i="2"/>
  <c r="D911" i="2"/>
  <c r="C911" i="2"/>
  <c r="B911" i="2"/>
  <c r="A911" i="2"/>
  <c r="J910" i="2"/>
  <c r="I910" i="2"/>
  <c r="H910" i="2"/>
  <c r="G910" i="2"/>
  <c r="F910" i="2"/>
  <c r="E910" i="2"/>
  <c r="D910" i="2"/>
  <c r="C910" i="2"/>
  <c r="B910" i="2"/>
  <c r="A910" i="2"/>
  <c r="J909" i="2"/>
  <c r="I909" i="2"/>
  <c r="H909" i="2"/>
  <c r="G909" i="2"/>
  <c r="F909" i="2"/>
  <c r="E909" i="2"/>
  <c r="D909" i="2"/>
  <c r="C909" i="2"/>
  <c r="B909" i="2"/>
  <c r="A909" i="2"/>
  <c r="J908" i="2"/>
  <c r="I908" i="2"/>
  <c r="H908" i="2"/>
  <c r="G908" i="2"/>
  <c r="F908" i="2"/>
  <c r="E908" i="2"/>
  <c r="D908" i="2"/>
  <c r="C908" i="2"/>
  <c r="B908" i="2"/>
  <c r="A908" i="2"/>
  <c r="J907" i="2"/>
  <c r="I907" i="2"/>
  <c r="H907" i="2"/>
  <c r="G907" i="2"/>
  <c r="F907" i="2"/>
  <c r="E907" i="2"/>
  <c r="D907" i="2"/>
  <c r="C907" i="2"/>
  <c r="B907" i="2"/>
  <c r="A907" i="2"/>
  <c r="J906" i="2"/>
  <c r="I906" i="2"/>
  <c r="H906" i="2"/>
  <c r="G906" i="2"/>
  <c r="F906" i="2"/>
  <c r="E906" i="2"/>
  <c r="D906" i="2"/>
  <c r="C906" i="2"/>
  <c r="B906" i="2"/>
  <c r="A906" i="2"/>
  <c r="J905" i="2"/>
  <c r="I905" i="2"/>
  <c r="H905" i="2"/>
  <c r="G905" i="2"/>
  <c r="F905" i="2"/>
  <c r="E905" i="2"/>
  <c r="D905" i="2"/>
  <c r="C905" i="2"/>
  <c r="B905" i="2"/>
  <c r="A905" i="2"/>
  <c r="J904" i="2"/>
  <c r="I904" i="2"/>
  <c r="H904" i="2"/>
  <c r="G904" i="2"/>
  <c r="F904" i="2"/>
  <c r="E904" i="2"/>
  <c r="D904" i="2"/>
  <c r="C904" i="2"/>
  <c r="B904" i="2"/>
  <c r="A904" i="2"/>
  <c r="J903" i="2"/>
  <c r="I903" i="2"/>
  <c r="H903" i="2"/>
  <c r="G903" i="2"/>
  <c r="F903" i="2"/>
  <c r="E903" i="2"/>
  <c r="D903" i="2"/>
  <c r="C903" i="2"/>
  <c r="B903" i="2"/>
  <c r="A903" i="2"/>
  <c r="J902" i="2"/>
  <c r="I902" i="2"/>
  <c r="H902" i="2"/>
  <c r="G902" i="2"/>
  <c r="F902" i="2"/>
  <c r="E902" i="2"/>
  <c r="D902" i="2"/>
  <c r="C902" i="2"/>
  <c r="B902" i="2"/>
  <c r="A902" i="2"/>
  <c r="J901" i="2"/>
  <c r="I901" i="2"/>
  <c r="H901" i="2"/>
  <c r="G901" i="2"/>
  <c r="F901" i="2"/>
  <c r="E901" i="2"/>
  <c r="D901" i="2"/>
  <c r="C901" i="2"/>
  <c r="B901" i="2"/>
  <c r="A901" i="2"/>
  <c r="J900" i="2"/>
  <c r="I900" i="2"/>
  <c r="H900" i="2"/>
  <c r="G900" i="2"/>
  <c r="F900" i="2"/>
  <c r="E900" i="2"/>
  <c r="D900" i="2"/>
  <c r="C900" i="2"/>
  <c r="B900" i="2"/>
  <c r="A900" i="2"/>
  <c r="J899" i="2"/>
  <c r="I899" i="2"/>
  <c r="H899" i="2"/>
  <c r="G899" i="2"/>
  <c r="F899" i="2"/>
  <c r="E899" i="2"/>
  <c r="D899" i="2"/>
  <c r="C899" i="2"/>
  <c r="B899" i="2"/>
  <c r="A899" i="2"/>
  <c r="J898" i="2"/>
  <c r="I898" i="2"/>
  <c r="H898" i="2"/>
  <c r="G898" i="2"/>
  <c r="F898" i="2"/>
  <c r="E898" i="2"/>
  <c r="D898" i="2"/>
  <c r="C898" i="2"/>
  <c r="B898" i="2"/>
  <c r="A898" i="2"/>
  <c r="J897" i="2"/>
  <c r="I897" i="2"/>
  <c r="H897" i="2"/>
  <c r="G897" i="2"/>
  <c r="F897" i="2"/>
  <c r="E897" i="2"/>
  <c r="D897" i="2"/>
  <c r="C897" i="2"/>
  <c r="B897" i="2"/>
  <c r="A897" i="2"/>
  <c r="J896" i="2"/>
  <c r="I896" i="2"/>
  <c r="H896" i="2"/>
  <c r="G896" i="2"/>
  <c r="F896" i="2"/>
  <c r="E896" i="2"/>
  <c r="D896" i="2"/>
  <c r="C896" i="2"/>
  <c r="B896" i="2"/>
  <c r="A896" i="2"/>
  <c r="J895" i="2"/>
  <c r="I895" i="2"/>
  <c r="H895" i="2"/>
  <c r="G895" i="2"/>
  <c r="F895" i="2"/>
  <c r="E895" i="2"/>
  <c r="D895" i="2"/>
  <c r="C895" i="2"/>
  <c r="B895" i="2"/>
  <c r="A895" i="2"/>
  <c r="J894" i="2"/>
  <c r="I894" i="2"/>
  <c r="H894" i="2"/>
  <c r="G894" i="2"/>
  <c r="F894" i="2"/>
  <c r="E894" i="2"/>
  <c r="D894" i="2"/>
  <c r="C894" i="2"/>
  <c r="B894" i="2"/>
  <c r="A894" i="2"/>
  <c r="J893" i="2"/>
  <c r="I893" i="2"/>
  <c r="H893" i="2"/>
  <c r="G893" i="2"/>
  <c r="F893" i="2"/>
  <c r="E893" i="2"/>
  <c r="D893" i="2"/>
  <c r="C893" i="2"/>
  <c r="B893" i="2"/>
  <c r="A893" i="2"/>
  <c r="J892" i="2"/>
  <c r="I892" i="2"/>
  <c r="H892" i="2"/>
  <c r="G892" i="2"/>
  <c r="F892" i="2"/>
  <c r="E892" i="2"/>
  <c r="D892" i="2"/>
  <c r="C892" i="2"/>
  <c r="B892" i="2"/>
  <c r="A892" i="2"/>
  <c r="J891" i="2"/>
  <c r="I891" i="2"/>
  <c r="H891" i="2"/>
  <c r="G891" i="2"/>
  <c r="F891" i="2"/>
  <c r="E891" i="2"/>
  <c r="D891" i="2"/>
  <c r="C891" i="2"/>
  <c r="B891" i="2"/>
  <c r="A891" i="2"/>
  <c r="J890" i="2"/>
  <c r="I890" i="2"/>
  <c r="H890" i="2"/>
  <c r="G890" i="2"/>
  <c r="F890" i="2"/>
  <c r="E890" i="2"/>
  <c r="D890" i="2"/>
  <c r="C890" i="2"/>
  <c r="B890" i="2"/>
  <c r="A890" i="2"/>
  <c r="J889" i="2"/>
  <c r="I889" i="2"/>
  <c r="H889" i="2"/>
  <c r="G889" i="2"/>
  <c r="F889" i="2"/>
  <c r="E889" i="2"/>
  <c r="D889" i="2"/>
  <c r="C889" i="2"/>
  <c r="B889" i="2"/>
  <c r="A889" i="2"/>
  <c r="J888" i="2"/>
  <c r="I888" i="2"/>
  <c r="H888" i="2"/>
  <c r="G888" i="2"/>
  <c r="F888" i="2"/>
  <c r="E888" i="2"/>
  <c r="D888" i="2"/>
  <c r="C888" i="2"/>
  <c r="B888" i="2"/>
  <c r="A888" i="2"/>
  <c r="J887" i="2"/>
  <c r="I887" i="2"/>
  <c r="H887" i="2"/>
  <c r="G887" i="2"/>
  <c r="F887" i="2"/>
  <c r="E887" i="2"/>
  <c r="D887" i="2"/>
  <c r="C887" i="2"/>
  <c r="B887" i="2"/>
  <c r="A887" i="2"/>
  <c r="J886" i="2"/>
  <c r="I886" i="2"/>
  <c r="H886" i="2"/>
  <c r="G886" i="2"/>
  <c r="F886" i="2"/>
  <c r="E886" i="2"/>
  <c r="D886" i="2"/>
  <c r="C886" i="2"/>
  <c r="B886" i="2"/>
  <c r="A886" i="2"/>
  <c r="J885" i="2"/>
  <c r="I885" i="2"/>
  <c r="H885" i="2"/>
  <c r="G885" i="2"/>
  <c r="F885" i="2"/>
  <c r="E885" i="2"/>
  <c r="D885" i="2"/>
  <c r="C885" i="2"/>
  <c r="B885" i="2"/>
  <c r="A885" i="2"/>
  <c r="J884" i="2"/>
  <c r="I884" i="2"/>
  <c r="H884" i="2"/>
  <c r="G884" i="2"/>
  <c r="F884" i="2"/>
  <c r="E884" i="2"/>
  <c r="D884" i="2"/>
  <c r="C884" i="2"/>
  <c r="B884" i="2"/>
  <c r="A884" i="2"/>
  <c r="J883" i="2"/>
  <c r="I883" i="2"/>
  <c r="H883" i="2"/>
  <c r="G883" i="2"/>
  <c r="F883" i="2"/>
  <c r="E883" i="2"/>
  <c r="D883" i="2"/>
  <c r="C883" i="2"/>
  <c r="B883" i="2"/>
  <c r="A883" i="2"/>
  <c r="J882" i="2"/>
  <c r="I882" i="2"/>
  <c r="H882" i="2"/>
  <c r="G882" i="2"/>
  <c r="F882" i="2"/>
  <c r="E882" i="2"/>
  <c r="D882" i="2"/>
  <c r="C882" i="2"/>
  <c r="B882" i="2"/>
  <c r="A882" i="2"/>
  <c r="J881" i="2"/>
  <c r="I881" i="2"/>
  <c r="H881" i="2"/>
  <c r="G881" i="2"/>
  <c r="F881" i="2"/>
  <c r="E881" i="2"/>
  <c r="D881" i="2"/>
  <c r="C881" i="2"/>
  <c r="B881" i="2"/>
  <c r="A881" i="2"/>
  <c r="J880" i="2"/>
  <c r="I880" i="2"/>
  <c r="H880" i="2"/>
  <c r="G880" i="2"/>
  <c r="F880" i="2"/>
  <c r="E880" i="2"/>
  <c r="D880" i="2"/>
  <c r="C880" i="2"/>
  <c r="B880" i="2"/>
  <c r="A880" i="2"/>
  <c r="J879" i="2"/>
  <c r="I879" i="2"/>
  <c r="H879" i="2"/>
  <c r="G879" i="2"/>
  <c r="F879" i="2"/>
  <c r="E879" i="2"/>
  <c r="D879" i="2"/>
  <c r="C879" i="2"/>
  <c r="B879" i="2"/>
  <c r="A879" i="2"/>
  <c r="J878" i="2"/>
  <c r="I878" i="2"/>
  <c r="H878" i="2"/>
  <c r="G878" i="2"/>
  <c r="F878" i="2"/>
  <c r="E878" i="2"/>
  <c r="D878" i="2"/>
  <c r="C878" i="2"/>
  <c r="B878" i="2"/>
  <c r="A878" i="2"/>
  <c r="J877" i="2"/>
  <c r="I877" i="2"/>
  <c r="H877" i="2"/>
  <c r="G877" i="2"/>
  <c r="F877" i="2"/>
  <c r="E877" i="2"/>
  <c r="D877" i="2"/>
  <c r="C877" i="2"/>
  <c r="B877" i="2"/>
  <c r="A877" i="2"/>
  <c r="J876" i="2"/>
  <c r="I876" i="2"/>
  <c r="H876" i="2"/>
  <c r="G876" i="2"/>
  <c r="F876" i="2"/>
  <c r="E876" i="2"/>
  <c r="D876" i="2"/>
  <c r="C876" i="2"/>
  <c r="B876" i="2"/>
  <c r="A876" i="2"/>
  <c r="J875" i="2"/>
  <c r="I875" i="2"/>
  <c r="H875" i="2"/>
  <c r="G875" i="2"/>
  <c r="F875" i="2"/>
  <c r="E875" i="2"/>
  <c r="D875" i="2"/>
  <c r="C875" i="2"/>
  <c r="B875" i="2"/>
  <c r="A875" i="2"/>
  <c r="J874" i="2"/>
  <c r="I874" i="2"/>
  <c r="H874" i="2"/>
  <c r="G874" i="2"/>
  <c r="F874" i="2"/>
  <c r="E874" i="2"/>
  <c r="D874" i="2"/>
  <c r="C874" i="2"/>
  <c r="B874" i="2"/>
  <c r="A874" i="2"/>
  <c r="J873" i="2"/>
  <c r="I873" i="2"/>
  <c r="H873" i="2"/>
  <c r="G873" i="2"/>
  <c r="F873" i="2"/>
  <c r="E873" i="2"/>
  <c r="D873" i="2"/>
  <c r="C873" i="2"/>
  <c r="B873" i="2"/>
  <c r="A873" i="2"/>
  <c r="J872" i="2"/>
  <c r="I872" i="2"/>
  <c r="H872" i="2"/>
  <c r="G872" i="2"/>
  <c r="F872" i="2"/>
  <c r="E872" i="2"/>
  <c r="D872" i="2"/>
  <c r="C872" i="2"/>
  <c r="B872" i="2"/>
  <c r="A872" i="2"/>
  <c r="J871" i="2"/>
  <c r="I871" i="2"/>
  <c r="H871" i="2"/>
  <c r="G871" i="2"/>
  <c r="F871" i="2"/>
  <c r="E871" i="2"/>
  <c r="D871" i="2"/>
  <c r="C871" i="2"/>
  <c r="B871" i="2"/>
  <c r="A871" i="2"/>
  <c r="J870" i="2"/>
  <c r="I870" i="2"/>
  <c r="H870" i="2"/>
  <c r="G870" i="2"/>
  <c r="F870" i="2"/>
  <c r="E870" i="2"/>
  <c r="D870" i="2"/>
  <c r="C870" i="2"/>
  <c r="B870" i="2"/>
  <c r="A870" i="2"/>
  <c r="J869" i="2"/>
  <c r="I869" i="2"/>
  <c r="H869" i="2"/>
  <c r="G869" i="2"/>
  <c r="F869" i="2"/>
  <c r="E869" i="2"/>
  <c r="D869" i="2"/>
  <c r="C869" i="2"/>
  <c r="B869" i="2"/>
  <c r="A869" i="2"/>
  <c r="J868" i="2"/>
  <c r="I868" i="2"/>
  <c r="H868" i="2"/>
  <c r="G868" i="2"/>
  <c r="F868" i="2"/>
  <c r="E868" i="2"/>
  <c r="D868" i="2"/>
  <c r="C868" i="2"/>
  <c r="B868" i="2"/>
  <c r="A868" i="2"/>
  <c r="J867" i="2"/>
  <c r="I867" i="2"/>
  <c r="H867" i="2"/>
  <c r="G867" i="2"/>
  <c r="F867" i="2"/>
  <c r="E867" i="2"/>
  <c r="D867" i="2"/>
  <c r="C867" i="2"/>
  <c r="B867" i="2"/>
  <c r="A867" i="2"/>
  <c r="J866" i="2"/>
  <c r="I866" i="2"/>
  <c r="H866" i="2"/>
  <c r="G866" i="2"/>
  <c r="F866" i="2"/>
  <c r="E866" i="2"/>
  <c r="D866" i="2"/>
  <c r="C866" i="2"/>
  <c r="B866" i="2"/>
  <c r="A866" i="2"/>
  <c r="J865" i="2"/>
  <c r="I865" i="2"/>
  <c r="H865" i="2"/>
  <c r="G865" i="2"/>
  <c r="F865" i="2"/>
  <c r="E865" i="2"/>
  <c r="D865" i="2"/>
  <c r="C865" i="2"/>
  <c r="B865" i="2"/>
  <c r="A865" i="2"/>
  <c r="J864" i="2"/>
  <c r="I864" i="2"/>
  <c r="H864" i="2"/>
  <c r="G864" i="2"/>
  <c r="F864" i="2"/>
  <c r="E864" i="2"/>
  <c r="D864" i="2"/>
  <c r="C864" i="2"/>
  <c r="B864" i="2"/>
  <c r="A864" i="2"/>
  <c r="J863" i="2"/>
  <c r="I863" i="2"/>
  <c r="H863" i="2"/>
  <c r="G863" i="2"/>
  <c r="F863" i="2"/>
  <c r="E863" i="2"/>
  <c r="D863" i="2"/>
  <c r="C863" i="2"/>
  <c r="B863" i="2"/>
  <c r="A863" i="2"/>
  <c r="J862" i="2"/>
  <c r="I862" i="2"/>
  <c r="H862" i="2"/>
  <c r="G862" i="2"/>
  <c r="F862" i="2"/>
  <c r="E862" i="2"/>
  <c r="D862" i="2"/>
  <c r="C862" i="2"/>
  <c r="B862" i="2"/>
  <c r="A862" i="2"/>
  <c r="J861" i="2"/>
  <c r="I861" i="2"/>
  <c r="H861" i="2"/>
  <c r="G861" i="2"/>
  <c r="F861" i="2"/>
  <c r="E861" i="2"/>
  <c r="D861" i="2"/>
  <c r="C861" i="2"/>
  <c r="B861" i="2"/>
  <c r="A861" i="2"/>
  <c r="J860" i="2"/>
  <c r="I860" i="2"/>
  <c r="H860" i="2"/>
  <c r="G860" i="2"/>
  <c r="F860" i="2"/>
  <c r="E860" i="2"/>
  <c r="D860" i="2"/>
  <c r="C860" i="2"/>
  <c r="B860" i="2"/>
  <c r="A860" i="2"/>
  <c r="J859" i="2"/>
  <c r="I859" i="2"/>
  <c r="H859" i="2"/>
  <c r="G859" i="2"/>
  <c r="F859" i="2"/>
  <c r="E859" i="2"/>
  <c r="D859" i="2"/>
  <c r="C859" i="2"/>
  <c r="B859" i="2"/>
  <c r="A859" i="2"/>
  <c r="J858" i="2"/>
  <c r="I858" i="2"/>
  <c r="H858" i="2"/>
  <c r="G858" i="2"/>
  <c r="F858" i="2"/>
  <c r="E858" i="2"/>
  <c r="D858" i="2"/>
  <c r="C858" i="2"/>
  <c r="B858" i="2"/>
  <c r="A858" i="2"/>
  <c r="J857" i="2"/>
  <c r="I857" i="2"/>
  <c r="H857" i="2"/>
  <c r="G857" i="2"/>
  <c r="F857" i="2"/>
  <c r="E857" i="2"/>
  <c r="D857" i="2"/>
  <c r="C857" i="2"/>
  <c r="B857" i="2"/>
  <c r="A857" i="2"/>
  <c r="J856" i="2"/>
  <c r="I856" i="2"/>
  <c r="H856" i="2"/>
  <c r="G856" i="2"/>
  <c r="F856" i="2"/>
  <c r="E856" i="2"/>
  <c r="D856" i="2"/>
  <c r="C856" i="2"/>
  <c r="B856" i="2"/>
  <c r="A856" i="2"/>
  <c r="J855" i="2"/>
  <c r="I855" i="2"/>
  <c r="H855" i="2"/>
  <c r="G855" i="2"/>
  <c r="F855" i="2"/>
  <c r="E855" i="2"/>
  <c r="D855" i="2"/>
  <c r="C855" i="2"/>
  <c r="B855" i="2"/>
  <c r="A855" i="2"/>
  <c r="J854" i="2"/>
  <c r="I854" i="2"/>
  <c r="H854" i="2"/>
  <c r="G854" i="2"/>
  <c r="F854" i="2"/>
  <c r="E854" i="2"/>
  <c r="D854" i="2"/>
  <c r="C854" i="2"/>
  <c r="B854" i="2"/>
  <c r="A854" i="2"/>
  <c r="J853" i="2"/>
  <c r="I853" i="2"/>
  <c r="H853" i="2"/>
  <c r="G853" i="2"/>
  <c r="F853" i="2"/>
  <c r="E853" i="2"/>
  <c r="D853" i="2"/>
  <c r="C853" i="2"/>
  <c r="B853" i="2"/>
  <c r="A853" i="2"/>
  <c r="J852" i="2"/>
  <c r="I852" i="2"/>
  <c r="H852" i="2"/>
  <c r="G852" i="2"/>
  <c r="F852" i="2"/>
  <c r="E852" i="2"/>
  <c r="D852" i="2"/>
  <c r="C852" i="2"/>
  <c r="B852" i="2"/>
  <c r="A852" i="2"/>
  <c r="J851" i="2"/>
  <c r="I851" i="2"/>
  <c r="H851" i="2"/>
  <c r="G851" i="2"/>
  <c r="F851" i="2"/>
  <c r="E851" i="2"/>
  <c r="D851" i="2"/>
  <c r="C851" i="2"/>
  <c r="B851" i="2"/>
  <c r="A851" i="2"/>
  <c r="J850" i="2"/>
  <c r="I850" i="2"/>
  <c r="H850" i="2"/>
  <c r="G850" i="2"/>
  <c r="F850" i="2"/>
  <c r="E850" i="2"/>
  <c r="D850" i="2"/>
  <c r="C850" i="2"/>
  <c r="B850" i="2"/>
  <c r="A850" i="2"/>
  <c r="J849" i="2"/>
  <c r="I849" i="2"/>
  <c r="H849" i="2"/>
  <c r="G849" i="2"/>
  <c r="F849" i="2"/>
  <c r="E849" i="2"/>
  <c r="D849" i="2"/>
  <c r="C849" i="2"/>
  <c r="B849" i="2"/>
  <c r="A849" i="2"/>
  <c r="J848" i="2"/>
  <c r="I848" i="2"/>
  <c r="H848" i="2"/>
  <c r="G848" i="2"/>
  <c r="F848" i="2"/>
  <c r="E848" i="2"/>
  <c r="D848" i="2"/>
  <c r="C848" i="2"/>
  <c r="B848" i="2"/>
  <c r="A848" i="2"/>
  <c r="J847" i="2"/>
  <c r="I847" i="2"/>
  <c r="H847" i="2"/>
  <c r="G847" i="2"/>
  <c r="F847" i="2"/>
  <c r="E847" i="2"/>
  <c r="D847" i="2"/>
  <c r="C847" i="2"/>
  <c r="B847" i="2"/>
  <c r="A847" i="2"/>
  <c r="J846" i="2"/>
  <c r="I846" i="2"/>
  <c r="H846" i="2"/>
  <c r="G846" i="2"/>
  <c r="F846" i="2"/>
  <c r="E846" i="2"/>
  <c r="D846" i="2"/>
  <c r="C846" i="2"/>
  <c r="B846" i="2"/>
  <c r="A846" i="2"/>
  <c r="J845" i="2"/>
  <c r="I845" i="2"/>
  <c r="H845" i="2"/>
  <c r="G845" i="2"/>
  <c r="F845" i="2"/>
  <c r="E845" i="2"/>
  <c r="D845" i="2"/>
  <c r="C845" i="2"/>
  <c r="B845" i="2"/>
  <c r="A845" i="2"/>
  <c r="J844" i="2"/>
  <c r="I844" i="2"/>
  <c r="H844" i="2"/>
  <c r="G844" i="2"/>
  <c r="F844" i="2"/>
  <c r="E844" i="2"/>
  <c r="D844" i="2"/>
  <c r="C844" i="2"/>
  <c r="B844" i="2"/>
  <c r="A844" i="2"/>
  <c r="J843" i="2"/>
  <c r="I843" i="2"/>
  <c r="H843" i="2"/>
  <c r="G843" i="2"/>
  <c r="F843" i="2"/>
  <c r="E843" i="2"/>
  <c r="D843" i="2"/>
  <c r="C843" i="2"/>
  <c r="B843" i="2"/>
  <c r="A843" i="2"/>
  <c r="J842" i="2"/>
  <c r="I842" i="2"/>
  <c r="H842" i="2"/>
  <c r="G842" i="2"/>
  <c r="F842" i="2"/>
  <c r="E842" i="2"/>
  <c r="D842" i="2"/>
  <c r="C842" i="2"/>
  <c r="B842" i="2"/>
  <c r="A842" i="2"/>
  <c r="J841" i="2"/>
  <c r="I841" i="2"/>
  <c r="H841" i="2"/>
  <c r="G841" i="2"/>
  <c r="F841" i="2"/>
  <c r="E841" i="2"/>
  <c r="D841" i="2"/>
  <c r="C841" i="2"/>
  <c r="B841" i="2"/>
  <c r="A841" i="2"/>
  <c r="J840" i="2"/>
  <c r="I840" i="2"/>
  <c r="H840" i="2"/>
  <c r="G840" i="2"/>
  <c r="F840" i="2"/>
  <c r="E840" i="2"/>
  <c r="D840" i="2"/>
  <c r="C840" i="2"/>
  <c r="B840" i="2"/>
  <c r="A840" i="2"/>
  <c r="J839" i="2"/>
  <c r="I839" i="2"/>
  <c r="H839" i="2"/>
  <c r="G839" i="2"/>
  <c r="F839" i="2"/>
  <c r="E839" i="2"/>
  <c r="D839" i="2"/>
  <c r="C839" i="2"/>
  <c r="B839" i="2"/>
  <c r="A839" i="2"/>
  <c r="J838" i="2"/>
  <c r="I838" i="2"/>
  <c r="H838" i="2"/>
  <c r="G838" i="2"/>
  <c r="F838" i="2"/>
  <c r="E838" i="2"/>
  <c r="D838" i="2"/>
  <c r="C838" i="2"/>
  <c r="B838" i="2"/>
  <c r="A838" i="2"/>
  <c r="J837" i="2"/>
  <c r="I837" i="2"/>
  <c r="H837" i="2"/>
  <c r="G837" i="2"/>
  <c r="F837" i="2"/>
  <c r="E837" i="2"/>
  <c r="D837" i="2"/>
  <c r="C837" i="2"/>
  <c r="B837" i="2"/>
  <c r="A837" i="2"/>
  <c r="J836" i="2"/>
  <c r="I836" i="2"/>
  <c r="H836" i="2"/>
  <c r="G836" i="2"/>
  <c r="F836" i="2"/>
  <c r="E836" i="2"/>
  <c r="D836" i="2"/>
  <c r="C836" i="2"/>
  <c r="B836" i="2"/>
  <c r="A836" i="2"/>
  <c r="J835" i="2"/>
  <c r="I835" i="2"/>
  <c r="H835" i="2"/>
  <c r="G835" i="2"/>
  <c r="F835" i="2"/>
  <c r="E835" i="2"/>
  <c r="D835" i="2"/>
  <c r="C835" i="2"/>
  <c r="B835" i="2"/>
  <c r="A835" i="2"/>
  <c r="J834" i="2"/>
  <c r="I834" i="2"/>
  <c r="H834" i="2"/>
  <c r="G834" i="2"/>
  <c r="F834" i="2"/>
  <c r="E834" i="2"/>
  <c r="D834" i="2"/>
  <c r="C834" i="2"/>
  <c r="B834" i="2"/>
  <c r="A834" i="2"/>
  <c r="J833" i="2"/>
  <c r="I833" i="2"/>
  <c r="H833" i="2"/>
  <c r="G833" i="2"/>
  <c r="F833" i="2"/>
  <c r="E833" i="2"/>
  <c r="D833" i="2"/>
  <c r="C833" i="2"/>
  <c r="B833" i="2"/>
  <c r="A833" i="2"/>
  <c r="J832" i="2"/>
  <c r="I832" i="2"/>
  <c r="H832" i="2"/>
  <c r="G832" i="2"/>
  <c r="F832" i="2"/>
  <c r="E832" i="2"/>
  <c r="D832" i="2"/>
  <c r="C832" i="2"/>
  <c r="B832" i="2"/>
  <c r="A832" i="2"/>
  <c r="J831" i="2"/>
  <c r="I831" i="2"/>
  <c r="H831" i="2"/>
  <c r="G831" i="2"/>
  <c r="F831" i="2"/>
  <c r="E831" i="2"/>
  <c r="D831" i="2"/>
  <c r="C831" i="2"/>
  <c r="B831" i="2"/>
  <c r="A831" i="2"/>
  <c r="J830" i="2"/>
  <c r="I830" i="2"/>
  <c r="H830" i="2"/>
  <c r="G830" i="2"/>
  <c r="F830" i="2"/>
  <c r="E830" i="2"/>
  <c r="D830" i="2"/>
  <c r="C830" i="2"/>
  <c r="B830" i="2"/>
  <c r="A830" i="2"/>
  <c r="J829" i="2"/>
  <c r="I829" i="2"/>
  <c r="H829" i="2"/>
  <c r="G829" i="2"/>
  <c r="F829" i="2"/>
  <c r="E829" i="2"/>
  <c r="D829" i="2"/>
  <c r="C829" i="2"/>
  <c r="B829" i="2"/>
  <c r="A829" i="2"/>
  <c r="J828" i="2"/>
  <c r="I828" i="2"/>
  <c r="H828" i="2"/>
  <c r="G828" i="2"/>
  <c r="F828" i="2"/>
  <c r="E828" i="2"/>
  <c r="D828" i="2"/>
  <c r="C828" i="2"/>
  <c r="B828" i="2"/>
  <c r="A828" i="2"/>
  <c r="J827" i="2"/>
  <c r="I827" i="2"/>
  <c r="H827" i="2"/>
  <c r="G827" i="2"/>
  <c r="F827" i="2"/>
  <c r="E827" i="2"/>
  <c r="D827" i="2"/>
  <c r="C827" i="2"/>
  <c r="B827" i="2"/>
  <c r="A827" i="2"/>
  <c r="J826" i="2"/>
  <c r="I826" i="2"/>
  <c r="H826" i="2"/>
  <c r="G826" i="2"/>
  <c r="F826" i="2"/>
  <c r="E826" i="2"/>
  <c r="D826" i="2"/>
  <c r="C826" i="2"/>
  <c r="B826" i="2"/>
  <c r="A826" i="2"/>
  <c r="J825" i="2"/>
  <c r="I825" i="2"/>
  <c r="H825" i="2"/>
  <c r="G825" i="2"/>
  <c r="F825" i="2"/>
  <c r="E825" i="2"/>
  <c r="D825" i="2"/>
  <c r="C825" i="2"/>
  <c r="B825" i="2"/>
  <c r="A825" i="2"/>
  <c r="J824" i="2"/>
  <c r="I824" i="2"/>
  <c r="H824" i="2"/>
  <c r="G824" i="2"/>
  <c r="F824" i="2"/>
  <c r="E824" i="2"/>
  <c r="D824" i="2"/>
  <c r="C824" i="2"/>
  <c r="B824" i="2"/>
  <c r="A824" i="2"/>
  <c r="J823" i="2"/>
  <c r="I823" i="2"/>
  <c r="H823" i="2"/>
  <c r="G823" i="2"/>
  <c r="F823" i="2"/>
  <c r="E823" i="2"/>
  <c r="D823" i="2"/>
  <c r="C823" i="2"/>
  <c r="B823" i="2"/>
  <c r="A823" i="2"/>
  <c r="J822" i="2"/>
  <c r="I822" i="2"/>
  <c r="H822" i="2"/>
  <c r="G822" i="2"/>
  <c r="F822" i="2"/>
  <c r="E822" i="2"/>
  <c r="D822" i="2"/>
  <c r="C822" i="2"/>
  <c r="B822" i="2"/>
  <c r="A822" i="2"/>
  <c r="J821" i="2"/>
  <c r="I821" i="2"/>
  <c r="H821" i="2"/>
  <c r="G821" i="2"/>
  <c r="F821" i="2"/>
  <c r="E821" i="2"/>
  <c r="D821" i="2"/>
  <c r="C821" i="2"/>
  <c r="B821" i="2"/>
  <c r="A821" i="2"/>
  <c r="J820" i="2"/>
  <c r="I820" i="2"/>
  <c r="H820" i="2"/>
  <c r="G820" i="2"/>
  <c r="F820" i="2"/>
  <c r="E820" i="2"/>
  <c r="D820" i="2"/>
  <c r="C820" i="2"/>
  <c r="B820" i="2"/>
  <c r="A820" i="2"/>
  <c r="J819" i="2"/>
  <c r="I819" i="2"/>
  <c r="H819" i="2"/>
  <c r="G819" i="2"/>
  <c r="F819" i="2"/>
  <c r="E819" i="2"/>
  <c r="D819" i="2"/>
  <c r="C819" i="2"/>
  <c r="B819" i="2"/>
  <c r="A819" i="2"/>
  <c r="J818" i="2"/>
  <c r="I818" i="2"/>
  <c r="H818" i="2"/>
  <c r="G818" i="2"/>
  <c r="F818" i="2"/>
  <c r="E818" i="2"/>
  <c r="D818" i="2"/>
  <c r="C818" i="2"/>
  <c r="B818" i="2"/>
  <c r="A818" i="2"/>
  <c r="J817" i="2"/>
  <c r="I817" i="2"/>
  <c r="H817" i="2"/>
  <c r="G817" i="2"/>
  <c r="F817" i="2"/>
  <c r="E817" i="2"/>
  <c r="D817" i="2"/>
  <c r="C817" i="2"/>
  <c r="B817" i="2"/>
  <c r="A817" i="2"/>
  <c r="J816" i="2"/>
  <c r="I816" i="2"/>
  <c r="H816" i="2"/>
  <c r="G816" i="2"/>
  <c r="F816" i="2"/>
  <c r="E816" i="2"/>
  <c r="D816" i="2"/>
  <c r="C816" i="2"/>
  <c r="B816" i="2"/>
  <c r="A816" i="2"/>
  <c r="J815" i="2"/>
  <c r="I815" i="2"/>
  <c r="H815" i="2"/>
  <c r="G815" i="2"/>
  <c r="F815" i="2"/>
  <c r="E815" i="2"/>
  <c r="D815" i="2"/>
  <c r="C815" i="2"/>
  <c r="B815" i="2"/>
  <c r="A815" i="2"/>
  <c r="J814" i="2"/>
  <c r="I814" i="2"/>
  <c r="H814" i="2"/>
  <c r="G814" i="2"/>
  <c r="F814" i="2"/>
  <c r="E814" i="2"/>
  <c r="D814" i="2"/>
  <c r="C814" i="2"/>
  <c r="B814" i="2"/>
  <c r="A814" i="2"/>
  <c r="J813" i="2"/>
  <c r="I813" i="2"/>
  <c r="H813" i="2"/>
  <c r="G813" i="2"/>
  <c r="F813" i="2"/>
  <c r="E813" i="2"/>
  <c r="D813" i="2"/>
  <c r="C813" i="2"/>
  <c r="B813" i="2"/>
  <c r="A813" i="2"/>
  <c r="J812" i="2"/>
  <c r="I812" i="2"/>
  <c r="H812" i="2"/>
  <c r="G812" i="2"/>
  <c r="F812" i="2"/>
  <c r="E812" i="2"/>
  <c r="D812" i="2"/>
  <c r="C812" i="2"/>
  <c r="B812" i="2"/>
  <c r="A812" i="2"/>
  <c r="J811" i="2"/>
  <c r="I811" i="2"/>
  <c r="H811" i="2"/>
  <c r="G811" i="2"/>
  <c r="F811" i="2"/>
  <c r="E811" i="2"/>
  <c r="D811" i="2"/>
  <c r="C811" i="2"/>
  <c r="B811" i="2"/>
  <c r="A811" i="2"/>
  <c r="J810" i="2"/>
  <c r="I810" i="2"/>
  <c r="H810" i="2"/>
  <c r="G810" i="2"/>
  <c r="F810" i="2"/>
  <c r="E810" i="2"/>
  <c r="D810" i="2"/>
  <c r="C810" i="2"/>
  <c r="B810" i="2"/>
  <c r="A810" i="2"/>
  <c r="J809" i="2"/>
  <c r="I809" i="2"/>
  <c r="H809" i="2"/>
  <c r="G809" i="2"/>
  <c r="F809" i="2"/>
  <c r="E809" i="2"/>
  <c r="D809" i="2"/>
  <c r="C809" i="2"/>
  <c r="B809" i="2"/>
  <c r="A809" i="2"/>
  <c r="J808" i="2"/>
  <c r="I808" i="2"/>
  <c r="H808" i="2"/>
  <c r="G808" i="2"/>
  <c r="F808" i="2"/>
  <c r="E808" i="2"/>
  <c r="D808" i="2"/>
  <c r="C808" i="2"/>
  <c r="B808" i="2"/>
  <c r="A808" i="2"/>
  <c r="J807" i="2"/>
  <c r="I807" i="2"/>
  <c r="H807" i="2"/>
  <c r="G807" i="2"/>
  <c r="F807" i="2"/>
  <c r="E807" i="2"/>
  <c r="D807" i="2"/>
  <c r="C807" i="2"/>
  <c r="B807" i="2"/>
  <c r="A807" i="2"/>
  <c r="J806" i="2"/>
  <c r="I806" i="2"/>
  <c r="H806" i="2"/>
  <c r="G806" i="2"/>
  <c r="F806" i="2"/>
  <c r="E806" i="2"/>
  <c r="D806" i="2"/>
  <c r="C806" i="2"/>
  <c r="B806" i="2"/>
  <c r="A806" i="2"/>
  <c r="J805" i="2"/>
  <c r="I805" i="2"/>
  <c r="H805" i="2"/>
  <c r="G805" i="2"/>
  <c r="F805" i="2"/>
  <c r="E805" i="2"/>
  <c r="D805" i="2"/>
  <c r="C805" i="2"/>
  <c r="B805" i="2"/>
  <c r="A805" i="2"/>
  <c r="J804" i="2"/>
  <c r="I804" i="2"/>
  <c r="H804" i="2"/>
  <c r="G804" i="2"/>
  <c r="F804" i="2"/>
  <c r="E804" i="2"/>
  <c r="D804" i="2"/>
  <c r="C804" i="2"/>
  <c r="B804" i="2"/>
  <c r="A804" i="2"/>
  <c r="J803" i="2"/>
  <c r="I803" i="2"/>
  <c r="H803" i="2"/>
  <c r="G803" i="2"/>
  <c r="F803" i="2"/>
  <c r="E803" i="2"/>
  <c r="D803" i="2"/>
  <c r="C803" i="2"/>
  <c r="B803" i="2"/>
  <c r="A803" i="2"/>
  <c r="J802" i="2"/>
  <c r="I802" i="2"/>
  <c r="H802" i="2"/>
  <c r="G802" i="2"/>
  <c r="F802" i="2"/>
  <c r="E802" i="2"/>
  <c r="D802" i="2"/>
  <c r="C802" i="2"/>
  <c r="B802" i="2"/>
  <c r="A802" i="2"/>
  <c r="J801" i="2"/>
  <c r="I801" i="2"/>
  <c r="H801" i="2"/>
  <c r="G801" i="2"/>
  <c r="F801" i="2"/>
  <c r="E801" i="2"/>
  <c r="D801" i="2"/>
  <c r="C801" i="2"/>
  <c r="B801" i="2"/>
  <c r="A801" i="2"/>
  <c r="J800" i="2"/>
  <c r="I800" i="2"/>
  <c r="H800" i="2"/>
  <c r="G800" i="2"/>
  <c r="F800" i="2"/>
  <c r="E800" i="2"/>
  <c r="D800" i="2"/>
  <c r="C800" i="2"/>
  <c r="B800" i="2"/>
  <c r="A800" i="2"/>
  <c r="J799" i="2"/>
  <c r="I799" i="2"/>
  <c r="H799" i="2"/>
  <c r="G799" i="2"/>
  <c r="F799" i="2"/>
  <c r="E799" i="2"/>
  <c r="D799" i="2"/>
  <c r="C799" i="2"/>
  <c r="B799" i="2"/>
  <c r="A799" i="2"/>
  <c r="J798" i="2"/>
  <c r="I798" i="2"/>
  <c r="H798" i="2"/>
  <c r="G798" i="2"/>
  <c r="F798" i="2"/>
  <c r="E798" i="2"/>
  <c r="D798" i="2"/>
  <c r="C798" i="2"/>
  <c r="B798" i="2"/>
  <c r="A798" i="2"/>
  <c r="J797" i="2"/>
  <c r="I797" i="2"/>
  <c r="H797" i="2"/>
  <c r="G797" i="2"/>
  <c r="F797" i="2"/>
  <c r="E797" i="2"/>
  <c r="D797" i="2"/>
  <c r="C797" i="2"/>
  <c r="B797" i="2"/>
  <c r="A797" i="2"/>
  <c r="J796" i="2"/>
  <c r="I796" i="2"/>
  <c r="H796" i="2"/>
  <c r="G796" i="2"/>
  <c r="F796" i="2"/>
  <c r="E796" i="2"/>
  <c r="D796" i="2"/>
  <c r="C796" i="2"/>
  <c r="B796" i="2"/>
  <c r="A796" i="2"/>
  <c r="J795" i="2"/>
  <c r="I795" i="2"/>
  <c r="H795" i="2"/>
  <c r="G795" i="2"/>
  <c r="F795" i="2"/>
  <c r="E795" i="2"/>
  <c r="D795" i="2"/>
  <c r="C795" i="2"/>
  <c r="B795" i="2"/>
  <c r="A795" i="2"/>
  <c r="J794" i="2"/>
  <c r="I794" i="2"/>
  <c r="H794" i="2"/>
  <c r="G794" i="2"/>
  <c r="F794" i="2"/>
  <c r="E794" i="2"/>
  <c r="D794" i="2"/>
  <c r="C794" i="2"/>
  <c r="B794" i="2"/>
  <c r="A794" i="2"/>
  <c r="J793" i="2"/>
  <c r="I793" i="2"/>
  <c r="H793" i="2"/>
  <c r="G793" i="2"/>
  <c r="F793" i="2"/>
  <c r="E793" i="2"/>
  <c r="D793" i="2"/>
  <c r="C793" i="2"/>
  <c r="B793" i="2"/>
  <c r="A793" i="2"/>
  <c r="J792" i="2"/>
  <c r="I792" i="2"/>
  <c r="H792" i="2"/>
  <c r="G792" i="2"/>
  <c r="F792" i="2"/>
  <c r="E792" i="2"/>
  <c r="D792" i="2"/>
  <c r="C792" i="2"/>
  <c r="B792" i="2"/>
  <c r="A792" i="2"/>
  <c r="J791" i="2"/>
  <c r="I791" i="2"/>
  <c r="H791" i="2"/>
  <c r="G791" i="2"/>
  <c r="F791" i="2"/>
  <c r="E791" i="2"/>
  <c r="D791" i="2"/>
  <c r="C791" i="2"/>
  <c r="B791" i="2"/>
  <c r="A791" i="2"/>
  <c r="J790" i="2"/>
  <c r="I790" i="2"/>
  <c r="H790" i="2"/>
  <c r="G790" i="2"/>
  <c r="F790" i="2"/>
  <c r="E790" i="2"/>
  <c r="D790" i="2"/>
  <c r="C790" i="2"/>
  <c r="B790" i="2"/>
  <c r="A790" i="2"/>
  <c r="J789" i="2"/>
  <c r="I789" i="2"/>
  <c r="H789" i="2"/>
  <c r="G789" i="2"/>
  <c r="F789" i="2"/>
  <c r="E789" i="2"/>
  <c r="D789" i="2"/>
  <c r="C789" i="2"/>
  <c r="B789" i="2"/>
  <c r="A789" i="2"/>
  <c r="J788" i="2"/>
  <c r="I788" i="2"/>
  <c r="H788" i="2"/>
  <c r="G788" i="2"/>
  <c r="F788" i="2"/>
  <c r="E788" i="2"/>
  <c r="D788" i="2"/>
  <c r="C788" i="2"/>
  <c r="B788" i="2"/>
  <c r="A788" i="2"/>
  <c r="J787" i="2"/>
  <c r="I787" i="2"/>
  <c r="H787" i="2"/>
  <c r="G787" i="2"/>
  <c r="F787" i="2"/>
  <c r="E787" i="2"/>
  <c r="D787" i="2"/>
  <c r="C787" i="2"/>
  <c r="B787" i="2"/>
  <c r="A787" i="2"/>
  <c r="J786" i="2"/>
  <c r="I786" i="2"/>
  <c r="H786" i="2"/>
  <c r="G786" i="2"/>
  <c r="F786" i="2"/>
  <c r="E786" i="2"/>
  <c r="D786" i="2"/>
  <c r="C786" i="2"/>
  <c r="B786" i="2"/>
  <c r="A786" i="2"/>
  <c r="J785" i="2"/>
  <c r="I785" i="2"/>
  <c r="H785" i="2"/>
  <c r="G785" i="2"/>
  <c r="F785" i="2"/>
  <c r="E785" i="2"/>
  <c r="D785" i="2"/>
  <c r="C785" i="2"/>
  <c r="B785" i="2"/>
  <c r="A785" i="2"/>
  <c r="J784" i="2"/>
  <c r="I784" i="2"/>
  <c r="H784" i="2"/>
  <c r="G784" i="2"/>
  <c r="F784" i="2"/>
  <c r="E784" i="2"/>
  <c r="D784" i="2"/>
  <c r="C784" i="2"/>
  <c r="B784" i="2"/>
  <c r="A784" i="2"/>
  <c r="J783" i="2"/>
  <c r="I783" i="2"/>
  <c r="H783" i="2"/>
  <c r="G783" i="2"/>
  <c r="F783" i="2"/>
  <c r="E783" i="2"/>
  <c r="D783" i="2"/>
  <c r="C783" i="2"/>
  <c r="B783" i="2"/>
  <c r="A783" i="2"/>
  <c r="J782" i="2"/>
  <c r="I782" i="2"/>
  <c r="H782" i="2"/>
  <c r="G782" i="2"/>
  <c r="F782" i="2"/>
  <c r="E782" i="2"/>
  <c r="D782" i="2"/>
  <c r="C782" i="2"/>
  <c r="B782" i="2"/>
  <c r="A782" i="2"/>
  <c r="J781" i="2"/>
  <c r="I781" i="2"/>
  <c r="H781" i="2"/>
  <c r="G781" i="2"/>
  <c r="F781" i="2"/>
  <c r="E781" i="2"/>
  <c r="D781" i="2"/>
  <c r="C781" i="2"/>
  <c r="B781" i="2"/>
  <c r="A781" i="2"/>
  <c r="J780" i="2"/>
  <c r="I780" i="2"/>
  <c r="H780" i="2"/>
  <c r="G780" i="2"/>
  <c r="F780" i="2"/>
  <c r="E780" i="2"/>
  <c r="D780" i="2"/>
  <c r="C780" i="2"/>
  <c r="B780" i="2"/>
  <c r="A780" i="2"/>
  <c r="J779" i="2"/>
  <c r="I779" i="2"/>
  <c r="H779" i="2"/>
  <c r="G779" i="2"/>
  <c r="F779" i="2"/>
  <c r="E779" i="2"/>
  <c r="D779" i="2"/>
  <c r="C779" i="2"/>
  <c r="B779" i="2"/>
  <c r="A779" i="2"/>
  <c r="J778" i="2"/>
  <c r="I778" i="2"/>
  <c r="H778" i="2"/>
  <c r="G778" i="2"/>
  <c r="F778" i="2"/>
  <c r="E778" i="2"/>
  <c r="D778" i="2"/>
  <c r="C778" i="2"/>
  <c r="B778" i="2"/>
  <c r="A778" i="2"/>
  <c r="J777" i="2"/>
  <c r="I777" i="2"/>
  <c r="H777" i="2"/>
  <c r="G777" i="2"/>
  <c r="F777" i="2"/>
  <c r="E777" i="2"/>
  <c r="D777" i="2"/>
  <c r="C777" i="2"/>
  <c r="B777" i="2"/>
  <c r="A777" i="2"/>
  <c r="J776" i="2"/>
  <c r="I776" i="2"/>
  <c r="H776" i="2"/>
  <c r="G776" i="2"/>
  <c r="F776" i="2"/>
  <c r="E776" i="2"/>
  <c r="D776" i="2"/>
  <c r="C776" i="2"/>
  <c r="B776" i="2"/>
  <c r="A776" i="2"/>
  <c r="J775" i="2"/>
  <c r="I775" i="2"/>
  <c r="H775" i="2"/>
  <c r="G775" i="2"/>
  <c r="F775" i="2"/>
  <c r="E775" i="2"/>
  <c r="D775" i="2"/>
  <c r="C775" i="2"/>
  <c r="B775" i="2"/>
  <c r="A775" i="2"/>
  <c r="J774" i="2"/>
  <c r="I774" i="2"/>
  <c r="H774" i="2"/>
  <c r="G774" i="2"/>
  <c r="F774" i="2"/>
  <c r="E774" i="2"/>
  <c r="D774" i="2"/>
  <c r="C774" i="2"/>
  <c r="B774" i="2"/>
  <c r="A774" i="2"/>
  <c r="J773" i="2"/>
  <c r="I773" i="2"/>
  <c r="H773" i="2"/>
  <c r="G773" i="2"/>
  <c r="F773" i="2"/>
  <c r="E773" i="2"/>
  <c r="D773" i="2"/>
  <c r="C773" i="2"/>
  <c r="B773" i="2"/>
  <c r="A773" i="2"/>
  <c r="J772" i="2"/>
  <c r="I772" i="2"/>
  <c r="H772" i="2"/>
  <c r="G772" i="2"/>
  <c r="F772" i="2"/>
  <c r="E772" i="2"/>
  <c r="D772" i="2"/>
  <c r="C772" i="2"/>
  <c r="B772" i="2"/>
  <c r="A772" i="2"/>
  <c r="J771" i="2"/>
  <c r="I771" i="2"/>
  <c r="H771" i="2"/>
  <c r="G771" i="2"/>
  <c r="F771" i="2"/>
  <c r="E771" i="2"/>
  <c r="D771" i="2"/>
  <c r="C771" i="2"/>
  <c r="B771" i="2"/>
  <c r="A771" i="2"/>
  <c r="J770" i="2"/>
  <c r="I770" i="2"/>
  <c r="H770" i="2"/>
  <c r="G770" i="2"/>
  <c r="F770" i="2"/>
  <c r="E770" i="2"/>
  <c r="D770" i="2"/>
  <c r="C770" i="2"/>
  <c r="B770" i="2"/>
  <c r="A770" i="2"/>
  <c r="J769" i="2"/>
  <c r="I769" i="2"/>
  <c r="H769" i="2"/>
  <c r="G769" i="2"/>
  <c r="F769" i="2"/>
  <c r="E769" i="2"/>
  <c r="D769" i="2"/>
  <c r="C769" i="2"/>
  <c r="B769" i="2"/>
  <c r="A769" i="2"/>
  <c r="J768" i="2"/>
  <c r="I768" i="2"/>
  <c r="H768" i="2"/>
  <c r="G768" i="2"/>
  <c r="F768" i="2"/>
  <c r="E768" i="2"/>
  <c r="D768" i="2"/>
  <c r="C768" i="2"/>
  <c r="B768" i="2"/>
  <c r="A768" i="2"/>
  <c r="J767" i="2"/>
  <c r="I767" i="2"/>
  <c r="H767" i="2"/>
  <c r="G767" i="2"/>
  <c r="F767" i="2"/>
  <c r="E767" i="2"/>
  <c r="D767" i="2"/>
  <c r="C767" i="2"/>
  <c r="B767" i="2"/>
  <c r="A767" i="2"/>
  <c r="J766" i="2"/>
  <c r="I766" i="2"/>
  <c r="H766" i="2"/>
  <c r="G766" i="2"/>
  <c r="F766" i="2"/>
  <c r="E766" i="2"/>
  <c r="D766" i="2"/>
  <c r="C766" i="2"/>
  <c r="B766" i="2"/>
  <c r="A766" i="2"/>
  <c r="J765" i="2"/>
  <c r="I765" i="2"/>
  <c r="H765" i="2"/>
  <c r="G765" i="2"/>
  <c r="F765" i="2"/>
  <c r="E765" i="2"/>
  <c r="D765" i="2"/>
  <c r="C765" i="2"/>
  <c r="B765" i="2"/>
  <c r="A765" i="2"/>
  <c r="J764" i="2"/>
  <c r="I764" i="2"/>
  <c r="H764" i="2"/>
  <c r="G764" i="2"/>
  <c r="F764" i="2"/>
  <c r="E764" i="2"/>
  <c r="D764" i="2"/>
  <c r="C764" i="2"/>
  <c r="B764" i="2"/>
  <c r="A764" i="2"/>
  <c r="J763" i="2"/>
  <c r="I763" i="2"/>
  <c r="H763" i="2"/>
  <c r="G763" i="2"/>
  <c r="F763" i="2"/>
  <c r="E763" i="2"/>
  <c r="D763" i="2"/>
  <c r="C763" i="2"/>
  <c r="B763" i="2"/>
  <c r="A763" i="2"/>
  <c r="J762" i="2"/>
  <c r="I762" i="2"/>
  <c r="H762" i="2"/>
  <c r="G762" i="2"/>
  <c r="F762" i="2"/>
  <c r="E762" i="2"/>
  <c r="D762" i="2"/>
  <c r="C762" i="2"/>
  <c r="B762" i="2"/>
  <c r="A762" i="2"/>
  <c r="J761" i="2"/>
  <c r="I761" i="2"/>
  <c r="H761" i="2"/>
  <c r="G761" i="2"/>
  <c r="F761" i="2"/>
  <c r="E761" i="2"/>
  <c r="D761" i="2"/>
  <c r="C761" i="2"/>
  <c r="B761" i="2"/>
  <c r="A761" i="2"/>
  <c r="J760" i="2"/>
  <c r="I760" i="2"/>
  <c r="H760" i="2"/>
  <c r="G760" i="2"/>
  <c r="F760" i="2"/>
  <c r="E760" i="2"/>
  <c r="D760" i="2"/>
  <c r="C760" i="2"/>
  <c r="B760" i="2"/>
  <c r="A760" i="2"/>
  <c r="J759" i="2"/>
  <c r="I759" i="2"/>
  <c r="H759" i="2"/>
  <c r="G759" i="2"/>
  <c r="F759" i="2"/>
  <c r="E759" i="2"/>
  <c r="D759" i="2"/>
  <c r="C759" i="2"/>
  <c r="B759" i="2"/>
  <c r="A759" i="2"/>
  <c r="J758" i="2"/>
  <c r="I758" i="2"/>
  <c r="H758" i="2"/>
  <c r="G758" i="2"/>
  <c r="F758" i="2"/>
  <c r="E758" i="2"/>
  <c r="D758" i="2"/>
  <c r="C758" i="2"/>
  <c r="B758" i="2"/>
  <c r="A758" i="2"/>
  <c r="J757" i="2"/>
  <c r="I757" i="2"/>
  <c r="H757" i="2"/>
  <c r="G757" i="2"/>
  <c r="F757" i="2"/>
  <c r="E757" i="2"/>
  <c r="D757" i="2"/>
  <c r="C757" i="2"/>
  <c r="B757" i="2"/>
  <c r="A757" i="2"/>
  <c r="J756" i="2"/>
  <c r="I756" i="2"/>
  <c r="H756" i="2"/>
  <c r="G756" i="2"/>
  <c r="F756" i="2"/>
  <c r="E756" i="2"/>
  <c r="D756" i="2"/>
  <c r="C756" i="2"/>
  <c r="B756" i="2"/>
  <c r="A756" i="2"/>
  <c r="J755" i="2"/>
  <c r="I755" i="2"/>
  <c r="H755" i="2"/>
  <c r="G755" i="2"/>
  <c r="F755" i="2"/>
  <c r="E755" i="2"/>
  <c r="D755" i="2"/>
  <c r="C755" i="2"/>
  <c r="B755" i="2"/>
  <c r="A755" i="2"/>
  <c r="J754" i="2"/>
  <c r="I754" i="2"/>
  <c r="H754" i="2"/>
  <c r="G754" i="2"/>
  <c r="F754" i="2"/>
  <c r="E754" i="2"/>
  <c r="D754" i="2"/>
  <c r="C754" i="2"/>
  <c r="B754" i="2"/>
  <c r="A754" i="2"/>
  <c r="J753" i="2"/>
  <c r="I753" i="2"/>
  <c r="H753" i="2"/>
  <c r="G753" i="2"/>
  <c r="F753" i="2"/>
  <c r="E753" i="2"/>
  <c r="D753" i="2"/>
  <c r="C753" i="2"/>
  <c r="B753" i="2"/>
  <c r="A753" i="2"/>
  <c r="J752" i="2"/>
  <c r="I752" i="2"/>
  <c r="H752" i="2"/>
  <c r="G752" i="2"/>
  <c r="F752" i="2"/>
  <c r="E752" i="2"/>
  <c r="D752" i="2"/>
  <c r="C752" i="2"/>
  <c r="B752" i="2"/>
  <c r="A752" i="2"/>
  <c r="J751" i="2"/>
  <c r="I751" i="2"/>
  <c r="H751" i="2"/>
  <c r="G751" i="2"/>
  <c r="F751" i="2"/>
  <c r="E751" i="2"/>
  <c r="D751" i="2"/>
  <c r="C751" i="2"/>
  <c r="B751" i="2"/>
  <c r="A751" i="2"/>
  <c r="J750" i="2"/>
  <c r="I750" i="2"/>
  <c r="H750" i="2"/>
  <c r="G750" i="2"/>
  <c r="F750" i="2"/>
  <c r="E750" i="2"/>
  <c r="D750" i="2"/>
  <c r="C750" i="2"/>
  <c r="B750" i="2"/>
  <c r="A750" i="2"/>
  <c r="J749" i="2"/>
  <c r="I749" i="2"/>
  <c r="H749" i="2"/>
  <c r="G749" i="2"/>
  <c r="F749" i="2"/>
  <c r="E749" i="2"/>
  <c r="D749" i="2"/>
  <c r="C749" i="2"/>
  <c r="B749" i="2"/>
  <c r="A749" i="2"/>
  <c r="J748" i="2"/>
  <c r="I748" i="2"/>
  <c r="H748" i="2"/>
  <c r="G748" i="2"/>
  <c r="F748" i="2"/>
  <c r="E748" i="2"/>
  <c r="D748" i="2"/>
  <c r="C748" i="2"/>
  <c r="B748" i="2"/>
  <c r="A748" i="2"/>
  <c r="J747" i="2"/>
  <c r="I747" i="2"/>
  <c r="H747" i="2"/>
  <c r="G747" i="2"/>
  <c r="F747" i="2"/>
  <c r="E747" i="2"/>
  <c r="D747" i="2"/>
  <c r="C747" i="2"/>
  <c r="B747" i="2"/>
  <c r="A747" i="2"/>
  <c r="J746" i="2"/>
  <c r="I746" i="2"/>
  <c r="H746" i="2"/>
  <c r="G746" i="2"/>
  <c r="F746" i="2"/>
  <c r="E746" i="2"/>
  <c r="D746" i="2"/>
  <c r="C746" i="2"/>
  <c r="B746" i="2"/>
  <c r="A746" i="2"/>
  <c r="J745" i="2"/>
  <c r="I745" i="2"/>
  <c r="H745" i="2"/>
  <c r="G745" i="2"/>
  <c r="F745" i="2"/>
  <c r="E745" i="2"/>
  <c r="D745" i="2"/>
  <c r="C745" i="2"/>
  <c r="B745" i="2"/>
  <c r="A745" i="2"/>
  <c r="J744" i="2"/>
  <c r="I744" i="2"/>
  <c r="H744" i="2"/>
  <c r="G744" i="2"/>
  <c r="F744" i="2"/>
  <c r="E744" i="2"/>
  <c r="D744" i="2"/>
  <c r="C744" i="2"/>
  <c r="B744" i="2"/>
  <c r="A744" i="2"/>
  <c r="J743" i="2"/>
  <c r="I743" i="2"/>
  <c r="H743" i="2"/>
  <c r="G743" i="2"/>
  <c r="F743" i="2"/>
  <c r="E743" i="2"/>
  <c r="D743" i="2"/>
  <c r="C743" i="2"/>
  <c r="B743" i="2"/>
  <c r="A743" i="2"/>
  <c r="J742" i="2"/>
  <c r="I742" i="2"/>
  <c r="H742" i="2"/>
  <c r="G742" i="2"/>
  <c r="F742" i="2"/>
  <c r="E742" i="2"/>
  <c r="D742" i="2"/>
  <c r="C742" i="2"/>
  <c r="B742" i="2"/>
  <c r="A742" i="2"/>
  <c r="J741" i="2"/>
  <c r="I741" i="2"/>
  <c r="H741" i="2"/>
  <c r="G741" i="2"/>
  <c r="F741" i="2"/>
  <c r="E741" i="2"/>
  <c r="D741" i="2"/>
  <c r="C741" i="2"/>
  <c r="B741" i="2"/>
  <c r="A741" i="2"/>
  <c r="J740" i="2"/>
  <c r="I740" i="2"/>
  <c r="H740" i="2"/>
  <c r="G740" i="2"/>
  <c r="F740" i="2"/>
  <c r="E740" i="2"/>
  <c r="D740" i="2"/>
  <c r="C740" i="2"/>
  <c r="B740" i="2"/>
  <c r="A740" i="2"/>
  <c r="J739" i="2"/>
  <c r="I739" i="2"/>
  <c r="H739" i="2"/>
  <c r="G739" i="2"/>
  <c r="F739" i="2"/>
  <c r="E739" i="2"/>
  <c r="D739" i="2"/>
  <c r="C739" i="2"/>
  <c r="B739" i="2"/>
  <c r="A739" i="2"/>
  <c r="J738" i="2"/>
  <c r="I738" i="2"/>
  <c r="H738" i="2"/>
  <c r="G738" i="2"/>
  <c r="F738" i="2"/>
  <c r="E738" i="2"/>
  <c r="D738" i="2"/>
  <c r="C738" i="2"/>
  <c r="B738" i="2"/>
  <c r="A738" i="2"/>
  <c r="J737" i="2"/>
  <c r="I737" i="2"/>
  <c r="H737" i="2"/>
  <c r="G737" i="2"/>
  <c r="F737" i="2"/>
  <c r="E737" i="2"/>
  <c r="D737" i="2"/>
  <c r="C737" i="2"/>
  <c r="B737" i="2"/>
  <c r="A737" i="2"/>
  <c r="J736" i="2"/>
  <c r="I736" i="2"/>
  <c r="H736" i="2"/>
  <c r="G736" i="2"/>
  <c r="F736" i="2"/>
  <c r="E736" i="2"/>
  <c r="D736" i="2"/>
  <c r="C736" i="2"/>
  <c r="B736" i="2"/>
  <c r="A736" i="2"/>
  <c r="J735" i="2"/>
  <c r="I735" i="2"/>
  <c r="H735" i="2"/>
  <c r="G735" i="2"/>
  <c r="F735" i="2"/>
  <c r="E735" i="2"/>
  <c r="D735" i="2"/>
  <c r="C735" i="2"/>
  <c r="B735" i="2"/>
  <c r="A735" i="2"/>
  <c r="J734" i="2"/>
  <c r="I734" i="2"/>
  <c r="H734" i="2"/>
  <c r="G734" i="2"/>
  <c r="F734" i="2"/>
  <c r="E734" i="2"/>
  <c r="D734" i="2"/>
  <c r="C734" i="2"/>
  <c r="B734" i="2"/>
  <c r="A734" i="2"/>
  <c r="J733" i="2"/>
  <c r="I733" i="2"/>
  <c r="H733" i="2"/>
  <c r="G733" i="2"/>
  <c r="F733" i="2"/>
  <c r="E733" i="2"/>
  <c r="D733" i="2"/>
  <c r="C733" i="2"/>
  <c r="B733" i="2"/>
  <c r="A733" i="2"/>
  <c r="J732" i="2"/>
  <c r="I732" i="2"/>
  <c r="H732" i="2"/>
  <c r="G732" i="2"/>
  <c r="F732" i="2"/>
  <c r="E732" i="2"/>
  <c r="D732" i="2"/>
  <c r="C732" i="2"/>
  <c r="B732" i="2"/>
  <c r="A732" i="2"/>
  <c r="J731" i="2"/>
  <c r="I731" i="2"/>
  <c r="H731" i="2"/>
  <c r="G731" i="2"/>
  <c r="F731" i="2"/>
  <c r="E731" i="2"/>
  <c r="D731" i="2"/>
  <c r="C731" i="2"/>
  <c r="B731" i="2"/>
  <c r="A731" i="2"/>
  <c r="J730" i="2"/>
  <c r="I730" i="2"/>
  <c r="H730" i="2"/>
  <c r="G730" i="2"/>
  <c r="F730" i="2"/>
  <c r="E730" i="2"/>
  <c r="D730" i="2"/>
  <c r="C730" i="2"/>
  <c r="B730" i="2"/>
  <c r="A730" i="2"/>
  <c r="J729" i="2"/>
  <c r="I729" i="2"/>
  <c r="H729" i="2"/>
  <c r="G729" i="2"/>
  <c r="F729" i="2"/>
  <c r="E729" i="2"/>
  <c r="D729" i="2"/>
  <c r="C729" i="2"/>
  <c r="B729" i="2"/>
  <c r="A729" i="2"/>
  <c r="J728" i="2"/>
  <c r="I728" i="2"/>
  <c r="H728" i="2"/>
  <c r="G728" i="2"/>
  <c r="F728" i="2"/>
  <c r="E728" i="2"/>
  <c r="D728" i="2"/>
  <c r="C728" i="2"/>
  <c r="B728" i="2"/>
  <c r="A728" i="2"/>
  <c r="J727" i="2"/>
  <c r="I727" i="2"/>
  <c r="H727" i="2"/>
  <c r="G727" i="2"/>
  <c r="F727" i="2"/>
  <c r="E727" i="2"/>
  <c r="D727" i="2"/>
  <c r="C727" i="2"/>
  <c r="B727" i="2"/>
  <c r="A727" i="2"/>
  <c r="J726" i="2"/>
  <c r="I726" i="2"/>
  <c r="H726" i="2"/>
  <c r="G726" i="2"/>
  <c r="F726" i="2"/>
  <c r="E726" i="2"/>
  <c r="D726" i="2"/>
  <c r="C726" i="2"/>
  <c r="B726" i="2"/>
  <c r="A726" i="2"/>
  <c r="J725" i="2"/>
  <c r="I725" i="2"/>
  <c r="H725" i="2"/>
  <c r="G725" i="2"/>
  <c r="F725" i="2"/>
  <c r="E725" i="2"/>
  <c r="D725" i="2"/>
  <c r="C725" i="2"/>
  <c r="B725" i="2"/>
  <c r="A725" i="2"/>
  <c r="J724" i="2"/>
  <c r="I724" i="2"/>
  <c r="H724" i="2"/>
  <c r="G724" i="2"/>
  <c r="F724" i="2"/>
  <c r="E724" i="2"/>
  <c r="D724" i="2"/>
  <c r="C724" i="2"/>
  <c r="B724" i="2"/>
  <c r="A724" i="2"/>
  <c r="J723" i="2"/>
  <c r="I723" i="2"/>
  <c r="H723" i="2"/>
  <c r="G723" i="2"/>
  <c r="F723" i="2"/>
  <c r="E723" i="2"/>
  <c r="D723" i="2"/>
  <c r="C723" i="2"/>
  <c r="B723" i="2"/>
  <c r="A723" i="2"/>
  <c r="J722" i="2"/>
  <c r="I722" i="2"/>
  <c r="H722" i="2"/>
  <c r="G722" i="2"/>
  <c r="F722" i="2"/>
  <c r="E722" i="2"/>
  <c r="D722" i="2"/>
  <c r="C722" i="2"/>
  <c r="B722" i="2"/>
  <c r="A722" i="2"/>
  <c r="J721" i="2"/>
  <c r="I721" i="2"/>
  <c r="H721" i="2"/>
  <c r="G721" i="2"/>
  <c r="F721" i="2"/>
  <c r="E721" i="2"/>
  <c r="D721" i="2"/>
  <c r="C721" i="2"/>
  <c r="B721" i="2"/>
  <c r="A721" i="2"/>
  <c r="J720" i="2"/>
  <c r="I720" i="2"/>
  <c r="H720" i="2"/>
  <c r="G720" i="2"/>
  <c r="F720" i="2"/>
  <c r="E720" i="2"/>
  <c r="D720" i="2"/>
  <c r="C720" i="2"/>
  <c r="B720" i="2"/>
  <c r="A720" i="2"/>
  <c r="J719" i="2"/>
  <c r="I719" i="2"/>
  <c r="H719" i="2"/>
  <c r="G719" i="2"/>
  <c r="F719" i="2"/>
  <c r="E719" i="2"/>
  <c r="D719" i="2"/>
  <c r="C719" i="2"/>
  <c r="B719" i="2"/>
  <c r="A719" i="2"/>
  <c r="J718" i="2"/>
  <c r="I718" i="2"/>
  <c r="H718" i="2"/>
  <c r="G718" i="2"/>
  <c r="F718" i="2"/>
  <c r="E718" i="2"/>
  <c r="D718" i="2"/>
  <c r="C718" i="2"/>
  <c r="B718" i="2"/>
  <c r="A718" i="2"/>
  <c r="J717" i="2"/>
  <c r="I717" i="2"/>
  <c r="H717" i="2"/>
  <c r="G717" i="2"/>
  <c r="F717" i="2"/>
  <c r="E717" i="2"/>
  <c r="D717" i="2"/>
  <c r="C717" i="2"/>
  <c r="B717" i="2"/>
  <c r="A717" i="2"/>
  <c r="J716" i="2"/>
  <c r="I716" i="2"/>
  <c r="H716" i="2"/>
  <c r="G716" i="2"/>
  <c r="F716" i="2"/>
  <c r="E716" i="2"/>
  <c r="D716" i="2"/>
  <c r="C716" i="2"/>
  <c r="B716" i="2"/>
  <c r="A716" i="2"/>
  <c r="J715" i="2"/>
  <c r="I715" i="2"/>
  <c r="H715" i="2"/>
  <c r="G715" i="2"/>
  <c r="F715" i="2"/>
  <c r="E715" i="2"/>
  <c r="D715" i="2"/>
  <c r="C715" i="2"/>
  <c r="B715" i="2"/>
  <c r="A715" i="2"/>
  <c r="J714" i="2"/>
  <c r="I714" i="2"/>
  <c r="H714" i="2"/>
  <c r="G714" i="2"/>
  <c r="F714" i="2"/>
  <c r="E714" i="2"/>
  <c r="D714" i="2"/>
  <c r="C714" i="2"/>
  <c r="B714" i="2"/>
  <c r="A714" i="2"/>
  <c r="J713" i="2"/>
  <c r="I713" i="2"/>
  <c r="H713" i="2"/>
  <c r="G713" i="2"/>
  <c r="F713" i="2"/>
  <c r="E713" i="2"/>
  <c r="D713" i="2"/>
  <c r="C713" i="2"/>
  <c r="B713" i="2"/>
  <c r="A713" i="2"/>
  <c r="J712" i="2"/>
  <c r="I712" i="2"/>
  <c r="H712" i="2"/>
  <c r="G712" i="2"/>
  <c r="F712" i="2"/>
  <c r="E712" i="2"/>
  <c r="D712" i="2"/>
  <c r="C712" i="2"/>
  <c r="B712" i="2"/>
  <c r="A712" i="2"/>
  <c r="J711" i="2"/>
  <c r="I711" i="2"/>
  <c r="H711" i="2"/>
  <c r="G711" i="2"/>
  <c r="F711" i="2"/>
  <c r="E711" i="2"/>
  <c r="D711" i="2"/>
  <c r="C711" i="2"/>
  <c r="B711" i="2"/>
  <c r="A711" i="2"/>
  <c r="J710" i="2"/>
  <c r="I710" i="2"/>
  <c r="H710" i="2"/>
  <c r="G710" i="2"/>
  <c r="F710" i="2"/>
  <c r="E710" i="2"/>
  <c r="D710" i="2"/>
  <c r="C710" i="2"/>
  <c r="B710" i="2"/>
  <c r="A710" i="2"/>
  <c r="J709" i="2"/>
  <c r="I709" i="2"/>
  <c r="H709" i="2"/>
  <c r="G709" i="2"/>
  <c r="F709" i="2"/>
  <c r="E709" i="2"/>
  <c r="D709" i="2"/>
  <c r="C709" i="2"/>
  <c r="B709" i="2"/>
  <c r="A709" i="2"/>
  <c r="J708" i="2"/>
  <c r="I708" i="2"/>
  <c r="H708" i="2"/>
  <c r="G708" i="2"/>
  <c r="F708" i="2"/>
  <c r="E708" i="2"/>
  <c r="D708" i="2"/>
  <c r="C708" i="2"/>
  <c r="B708" i="2"/>
  <c r="A708" i="2"/>
  <c r="J707" i="2"/>
  <c r="I707" i="2"/>
  <c r="H707" i="2"/>
  <c r="G707" i="2"/>
  <c r="F707" i="2"/>
  <c r="E707" i="2"/>
  <c r="D707" i="2"/>
  <c r="C707" i="2"/>
  <c r="B707" i="2"/>
  <c r="A707" i="2"/>
  <c r="J706" i="2"/>
  <c r="I706" i="2"/>
  <c r="H706" i="2"/>
  <c r="G706" i="2"/>
  <c r="F706" i="2"/>
  <c r="E706" i="2"/>
  <c r="D706" i="2"/>
  <c r="C706" i="2"/>
  <c r="B706" i="2"/>
  <c r="A706" i="2"/>
  <c r="J705" i="2"/>
  <c r="I705" i="2"/>
  <c r="H705" i="2"/>
  <c r="G705" i="2"/>
  <c r="F705" i="2"/>
  <c r="E705" i="2"/>
  <c r="D705" i="2"/>
  <c r="C705" i="2"/>
  <c r="B705" i="2"/>
  <c r="A705" i="2"/>
  <c r="J704" i="2"/>
  <c r="I704" i="2"/>
  <c r="H704" i="2"/>
  <c r="G704" i="2"/>
  <c r="F704" i="2"/>
  <c r="E704" i="2"/>
  <c r="D704" i="2"/>
  <c r="C704" i="2"/>
  <c r="B704" i="2"/>
  <c r="A704" i="2"/>
  <c r="J703" i="2"/>
  <c r="I703" i="2"/>
  <c r="H703" i="2"/>
  <c r="G703" i="2"/>
  <c r="F703" i="2"/>
  <c r="E703" i="2"/>
  <c r="D703" i="2"/>
  <c r="C703" i="2"/>
  <c r="B703" i="2"/>
  <c r="A703" i="2"/>
  <c r="J702" i="2"/>
  <c r="I702" i="2"/>
  <c r="H702" i="2"/>
  <c r="G702" i="2"/>
  <c r="F702" i="2"/>
  <c r="E702" i="2"/>
  <c r="D702" i="2"/>
  <c r="C702" i="2"/>
  <c r="B702" i="2"/>
  <c r="A702" i="2"/>
  <c r="J701" i="2"/>
  <c r="I701" i="2"/>
  <c r="H701" i="2"/>
  <c r="G701" i="2"/>
  <c r="F701" i="2"/>
  <c r="E701" i="2"/>
  <c r="D701" i="2"/>
  <c r="C701" i="2"/>
  <c r="B701" i="2"/>
  <c r="A701" i="2"/>
  <c r="J700" i="2"/>
  <c r="I700" i="2"/>
  <c r="H700" i="2"/>
  <c r="G700" i="2"/>
  <c r="F700" i="2"/>
  <c r="E700" i="2"/>
  <c r="D700" i="2"/>
  <c r="C700" i="2"/>
  <c r="B700" i="2"/>
  <c r="A700" i="2"/>
  <c r="J699" i="2"/>
  <c r="I699" i="2"/>
  <c r="H699" i="2"/>
  <c r="G699" i="2"/>
  <c r="F699" i="2"/>
  <c r="E699" i="2"/>
  <c r="D699" i="2"/>
  <c r="C699" i="2"/>
  <c r="B699" i="2"/>
  <c r="A699" i="2"/>
  <c r="J698" i="2"/>
  <c r="I698" i="2"/>
  <c r="H698" i="2"/>
  <c r="G698" i="2"/>
  <c r="F698" i="2"/>
  <c r="E698" i="2"/>
  <c r="D698" i="2"/>
  <c r="C698" i="2"/>
  <c r="B698" i="2"/>
  <c r="A698" i="2"/>
  <c r="J697" i="2"/>
  <c r="I697" i="2"/>
  <c r="H697" i="2"/>
  <c r="G697" i="2"/>
  <c r="F697" i="2"/>
  <c r="E697" i="2"/>
  <c r="D697" i="2"/>
  <c r="C697" i="2"/>
  <c r="B697" i="2"/>
  <c r="A697" i="2"/>
  <c r="J696" i="2"/>
  <c r="I696" i="2"/>
  <c r="H696" i="2"/>
  <c r="G696" i="2"/>
  <c r="F696" i="2"/>
  <c r="E696" i="2"/>
  <c r="D696" i="2"/>
  <c r="C696" i="2"/>
  <c r="B696" i="2"/>
  <c r="A696" i="2"/>
  <c r="J695" i="2"/>
  <c r="I695" i="2"/>
  <c r="H695" i="2"/>
  <c r="G695" i="2"/>
  <c r="F695" i="2"/>
  <c r="E695" i="2"/>
  <c r="D695" i="2"/>
  <c r="C695" i="2"/>
  <c r="B695" i="2"/>
  <c r="A695" i="2"/>
  <c r="J694" i="2"/>
  <c r="I694" i="2"/>
  <c r="H694" i="2"/>
  <c r="G694" i="2"/>
  <c r="F694" i="2"/>
  <c r="E694" i="2"/>
  <c r="D694" i="2"/>
  <c r="C694" i="2"/>
  <c r="B694" i="2"/>
  <c r="A694" i="2"/>
  <c r="J693" i="2"/>
  <c r="I693" i="2"/>
  <c r="H693" i="2"/>
  <c r="G693" i="2"/>
  <c r="F693" i="2"/>
  <c r="E693" i="2"/>
  <c r="D693" i="2"/>
  <c r="C693" i="2"/>
  <c r="B693" i="2"/>
  <c r="A693" i="2"/>
  <c r="J692" i="2"/>
  <c r="I692" i="2"/>
  <c r="H692" i="2"/>
  <c r="G692" i="2"/>
  <c r="F692" i="2"/>
  <c r="E692" i="2"/>
  <c r="D692" i="2"/>
  <c r="C692" i="2"/>
  <c r="B692" i="2"/>
  <c r="A692" i="2"/>
  <c r="J691" i="2"/>
  <c r="I691" i="2"/>
  <c r="H691" i="2"/>
  <c r="G691" i="2"/>
  <c r="F691" i="2"/>
  <c r="E691" i="2"/>
  <c r="D691" i="2"/>
  <c r="C691" i="2"/>
  <c r="B691" i="2"/>
  <c r="A691" i="2"/>
  <c r="J690" i="2"/>
  <c r="I690" i="2"/>
  <c r="H690" i="2"/>
  <c r="G690" i="2"/>
  <c r="F690" i="2"/>
  <c r="E690" i="2"/>
  <c r="D690" i="2"/>
  <c r="C690" i="2"/>
  <c r="B690" i="2"/>
  <c r="A690" i="2"/>
  <c r="J689" i="2"/>
  <c r="I689" i="2"/>
  <c r="H689" i="2"/>
  <c r="G689" i="2"/>
  <c r="F689" i="2"/>
  <c r="E689" i="2"/>
  <c r="D689" i="2"/>
  <c r="C689" i="2"/>
  <c r="B689" i="2"/>
  <c r="A689" i="2"/>
  <c r="J688" i="2"/>
  <c r="I688" i="2"/>
  <c r="H688" i="2"/>
  <c r="G688" i="2"/>
  <c r="F688" i="2"/>
  <c r="E688" i="2"/>
  <c r="D688" i="2"/>
  <c r="C688" i="2"/>
  <c r="B688" i="2"/>
  <c r="A688" i="2"/>
  <c r="J687" i="2"/>
  <c r="I687" i="2"/>
  <c r="H687" i="2"/>
  <c r="G687" i="2"/>
  <c r="F687" i="2"/>
  <c r="E687" i="2"/>
  <c r="D687" i="2"/>
  <c r="C687" i="2"/>
  <c r="B687" i="2"/>
  <c r="A687" i="2"/>
  <c r="J686" i="2"/>
  <c r="I686" i="2"/>
  <c r="H686" i="2"/>
  <c r="G686" i="2"/>
  <c r="F686" i="2"/>
  <c r="E686" i="2"/>
  <c r="D686" i="2"/>
  <c r="C686" i="2"/>
  <c r="B686" i="2"/>
  <c r="A686" i="2"/>
  <c r="J685" i="2"/>
  <c r="I685" i="2"/>
  <c r="H685" i="2"/>
  <c r="G685" i="2"/>
  <c r="F685" i="2"/>
  <c r="E685" i="2"/>
  <c r="D685" i="2"/>
  <c r="C685" i="2"/>
  <c r="B685" i="2"/>
  <c r="A685" i="2"/>
  <c r="J684" i="2"/>
  <c r="I684" i="2"/>
  <c r="H684" i="2"/>
  <c r="G684" i="2"/>
  <c r="F684" i="2"/>
  <c r="E684" i="2"/>
  <c r="D684" i="2"/>
  <c r="C684" i="2"/>
  <c r="B684" i="2"/>
  <c r="A684" i="2"/>
  <c r="J683" i="2"/>
  <c r="I683" i="2"/>
  <c r="H683" i="2"/>
  <c r="G683" i="2"/>
  <c r="F683" i="2"/>
  <c r="E683" i="2"/>
  <c r="D683" i="2"/>
  <c r="C683" i="2"/>
  <c r="B683" i="2"/>
  <c r="A683" i="2"/>
  <c r="J682" i="2"/>
  <c r="I682" i="2"/>
  <c r="H682" i="2"/>
  <c r="G682" i="2"/>
  <c r="F682" i="2"/>
  <c r="E682" i="2"/>
  <c r="D682" i="2"/>
  <c r="C682" i="2"/>
  <c r="B682" i="2"/>
  <c r="A682" i="2"/>
  <c r="J681" i="2"/>
  <c r="I681" i="2"/>
  <c r="H681" i="2"/>
  <c r="G681" i="2"/>
  <c r="F681" i="2"/>
  <c r="E681" i="2"/>
  <c r="D681" i="2"/>
  <c r="C681" i="2"/>
  <c r="B681" i="2"/>
  <c r="A681" i="2"/>
  <c r="J680" i="2"/>
  <c r="I680" i="2"/>
  <c r="H680" i="2"/>
  <c r="G680" i="2"/>
  <c r="F680" i="2"/>
  <c r="E680" i="2"/>
  <c r="D680" i="2"/>
  <c r="C680" i="2"/>
  <c r="B680" i="2"/>
  <c r="A680" i="2"/>
  <c r="J679" i="2"/>
  <c r="I679" i="2"/>
  <c r="H679" i="2"/>
  <c r="G679" i="2"/>
  <c r="F679" i="2"/>
  <c r="E679" i="2"/>
  <c r="D679" i="2"/>
  <c r="C679" i="2"/>
  <c r="B679" i="2"/>
  <c r="A679" i="2"/>
  <c r="J678" i="2"/>
  <c r="I678" i="2"/>
  <c r="H678" i="2"/>
  <c r="G678" i="2"/>
  <c r="F678" i="2"/>
  <c r="E678" i="2"/>
  <c r="D678" i="2"/>
  <c r="C678" i="2"/>
  <c r="B678" i="2"/>
  <c r="A678" i="2"/>
  <c r="J677" i="2"/>
  <c r="I677" i="2"/>
  <c r="H677" i="2"/>
  <c r="G677" i="2"/>
  <c r="F677" i="2"/>
  <c r="E677" i="2"/>
  <c r="D677" i="2"/>
  <c r="C677" i="2"/>
  <c r="B677" i="2"/>
  <c r="A677" i="2"/>
  <c r="J676" i="2"/>
  <c r="I676" i="2"/>
  <c r="H676" i="2"/>
  <c r="G676" i="2"/>
  <c r="F676" i="2"/>
  <c r="E676" i="2"/>
  <c r="D676" i="2"/>
  <c r="C676" i="2"/>
  <c r="B676" i="2"/>
  <c r="A676" i="2"/>
  <c r="J675" i="2"/>
  <c r="I675" i="2"/>
  <c r="H675" i="2"/>
  <c r="G675" i="2"/>
  <c r="F675" i="2"/>
  <c r="E675" i="2"/>
  <c r="D675" i="2"/>
  <c r="C675" i="2"/>
  <c r="B675" i="2"/>
  <c r="A675" i="2"/>
  <c r="J674" i="2"/>
  <c r="I674" i="2"/>
  <c r="H674" i="2"/>
  <c r="G674" i="2"/>
  <c r="F674" i="2"/>
  <c r="E674" i="2"/>
  <c r="D674" i="2"/>
  <c r="C674" i="2"/>
  <c r="B674" i="2"/>
  <c r="A674" i="2"/>
  <c r="J673" i="2"/>
  <c r="I673" i="2"/>
  <c r="H673" i="2"/>
  <c r="G673" i="2"/>
  <c r="F673" i="2"/>
  <c r="E673" i="2"/>
  <c r="D673" i="2"/>
  <c r="C673" i="2"/>
  <c r="B673" i="2"/>
  <c r="A673" i="2"/>
  <c r="J672" i="2"/>
  <c r="I672" i="2"/>
  <c r="H672" i="2"/>
  <c r="G672" i="2"/>
  <c r="F672" i="2"/>
  <c r="E672" i="2"/>
  <c r="D672" i="2"/>
  <c r="C672" i="2"/>
  <c r="B672" i="2"/>
  <c r="A672" i="2"/>
  <c r="J671" i="2"/>
  <c r="I671" i="2"/>
  <c r="H671" i="2"/>
  <c r="G671" i="2"/>
  <c r="F671" i="2"/>
  <c r="E671" i="2"/>
  <c r="D671" i="2"/>
  <c r="C671" i="2"/>
  <c r="B671" i="2"/>
  <c r="A671" i="2"/>
  <c r="J670" i="2"/>
  <c r="I670" i="2"/>
  <c r="H670" i="2"/>
  <c r="G670" i="2"/>
  <c r="F670" i="2"/>
  <c r="E670" i="2"/>
  <c r="D670" i="2"/>
  <c r="C670" i="2"/>
  <c r="B670" i="2"/>
  <c r="A670" i="2"/>
  <c r="J669" i="2"/>
  <c r="I669" i="2"/>
  <c r="H669" i="2"/>
  <c r="G669" i="2"/>
  <c r="F669" i="2"/>
  <c r="E669" i="2"/>
  <c r="D669" i="2"/>
  <c r="C669" i="2"/>
  <c r="B669" i="2"/>
  <c r="A669" i="2"/>
  <c r="J668" i="2"/>
  <c r="I668" i="2"/>
  <c r="H668" i="2"/>
  <c r="G668" i="2"/>
  <c r="F668" i="2"/>
  <c r="E668" i="2"/>
  <c r="D668" i="2"/>
  <c r="C668" i="2"/>
  <c r="B668" i="2"/>
  <c r="A668" i="2"/>
  <c r="J667" i="2"/>
  <c r="I667" i="2"/>
  <c r="H667" i="2"/>
  <c r="G667" i="2"/>
  <c r="F667" i="2"/>
  <c r="E667" i="2"/>
  <c r="D667" i="2"/>
  <c r="C667" i="2"/>
  <c r="B667" i="2"/>
  <c r="A667" i="2"/>
  <c r="J666" i="2"/>
  <c r="I666" i="2"/>
  <c r="H666" i="2"/>
  <c r="G666" i="2"/>
  <c r="F666" i="2"/>
  <c r="E666" i="2"/>
  <c r="D666" i="2"/>
  <c r="C666" i="2"/>
  <c r="B666" i="2"/>
  <c r="A666" i="2"/>
  <c r="J665" i="2"/>
  <c r="I665" i="2"/>
  <c r="H665" i="2"/>
  <c r="G665" i="2"/>
  <c r="F665" i="2"/>
  <c r="E665" i="2"/>
  <c r="D665" i="2"/>
  <c r="C665" i="2"/>
  <c r="B665" i="2"/>
  <c r="A665" i="2"/>
  <c r="J664" i="2"/>
  <c r="I664" i="2"/>
  <c r="H664" i="2"/>
  <c r="G664" i="2"/>
  <c r="F664" i="2"/>
  <c r="E664" i="2"/>
  <c r="D664" i="2"/>
  <c r="C664" i="2"/>
  <c r="B664" i="2"/>
  <c r="A664" i="2"/>
  <c r="J663" i="2"/>
  <c r="I663" i="2"/>
  <c r="H663" i="2"/>
  <c r="G663" i="2"/>
  <c r="F663" i="2"/>
  <c r="E663" i="2"/>
  <c r="D663" i="2"/>
  <c r="C663" i="2"/>
  <c r="B663" i="2"/>
  <c r="A663" i="2"/>
  <c r="J662" i="2"/>
  <c r="I662" i="2"/>
  <c r="H662" i="2"/>
  <c r="G662" i="2"/>
  <c r="F662" i="2"/>
  <c r="E662" i="2"/>
  <c r="D662" i="2"/>
  <c r="C662" i="2"/>
  <c r="B662" i="2"/>
  <c r="A662" i="2"/>
  <c r="J661" i="2"/>
  <c r="I661" i="2"/>
  <c r="H661" i="2"/>
  <c r="G661" i="2"/>
  <c r="F661" i="2"/>
  <c r="E661" i="2"/>
  <c r="D661" i="2"/>
  <c r="C661" i="2"/>
  <c r="B661" i="2"/>
  <c r="A661" i="2"/>
  <c r="J660" i="2"/>
  <c r="I660" i="2"/>
  <c r="H660" i="2"/>
  <c r="G660" i="2"/>
  <c r="F660" i="2"/>
  <c r="E660" i="2"/>
  <c r="D660" i="2"/>
  <c r="C660" i="2"/>
  <c r="B660" i="2"/>
  <c r="A660" i="2"/>
  <c r="J659" i="2"/>
  <c r="I659" i="2"/>
  <c r="H659" i="2"/>
  <c r="G659" i="2"/>
  <c r="F659" i="2"/>
  <c r="E659" i="2"/>
  <c r="D659" i="2"/>
  <c r="C659" i="2"/>
  <c r="B659" i="2"/>
  <c r="A659" i="2"/>
  <c r="J658" i="2"/>
  <c r="I658" i="2"/>
  <c r="H658" i="2"/>
  <c r="G658" i="2"/>
  <c r="F658" i="2"/>
  <c r="E658" i="2"/>
  <c r="D658" i="2"/>
  <c r="C658" i="2"/>
  <c r="B658" i="2"/>
  <c r="A658" i="2"/>
  <c r="J657" i="2"/>
  <c r="I657" i="2"/>
  <c r="H657" i="2"/>
  <c r="G657" i="2"/>
  <c r="F657" i="2"/>
  <c r="E657" i="2"/>
  <c r="D657" i="2"/>
  <c r="C657" i="2"/>
  <c r="B657" i="2"/>
  <c r="A657" i="2"/>
  <c r="J656" i="2"/>
  <c r="I656" i="2"/>
  <c r="H656" i="2"/>
  <c r="G656" i="2"/>
  <c r="F656" i="2"/>
  <c r="E656" i="2"/>
  <c r="D656" i="2"/>
  <c r="C656" i="2"/>
  <c r="B656" i="2"/>
  <c r="A656" i="2"/>
  <c r="J655" i="2"/>
  <c r="I655" i="2"/>
  <c r="H655" i="2"/>
  <c r="G655" i="2"/>
  <c r="F655" i="2"/>
  <c r="E655" i="2"/>
  <c r="D655" i="2"/>
  <c r="C655" i="2"/>
  <c r="B655" i="2"/>
  <c r="A655" i="2"/>
  <c r="J654" i="2"/>
  <c r="I654" i="2"/>
  <c r="H654" i="2"/>
  <c r="G654" i="2"/>
  <c r="F654" i="2"/>
  <c r="E654" i="2"/>
  <c r="D654" i="2"/>
  <c r="C654" i="2"/>
  <c r="B654" i="2"/>
  <c r="A654" i="2"/>
  <c r="J653" i="2"/>
  <c r="I653" i="2"/>
  <c r="H653" i="2"/>
  <c r="G653" i="2"/>
  <c r="F653" i="2"/>
  <c r="E653" i="2"/>
  <c r="D653" i="2"/>
  <c r="C653" i="2"/>
  <c r="B653" i="2"/>
  <c r="A653" i="2"/>
  <c r="J652" i="2"/>
  <c r="I652" i="2"/>
  <c r="H652" i="2"/>
  <c r="G652" i="2"/>
  <c r="F652" i="2"/>
  <c r="E652" i="2"/>
  <c r="D652" i="2"/>
  <c r="C652" i="2"/>
  <c r="B652" i="2"/>
  <c r="A652" i="2"/>
  <c r="J651" i="2"/>
  <c r="I651" i="2"/>
  <c r="H651" i="2"/>
  <c r="G651" i="2"/>
  <c r="F651" i="2"/>
  <c r="E651" i="2"/>
  <c r="D651" i="2"/>
  <c r="C651" i="2"/>
  <c r="B651" i="2"/>
  <c r="A651" i="2"/>
  <c r="J650" i="2"/>
  <c r="I650" i="2"/>
  <c r="H650" i="2"/>
  <c r="G650" i="2"/>
  <c r="F650" i="2"/>
  <c r="E650" i="2"/>
  <c r="D650" i="2"/>
  <c r="C650" i="2"/>
  <c r="B650" i="2"/>
  <c r="A650" i="2"/>
  <c r="J649" i="2"/>
  <c r="I649" i="2"/>
  <c r="H649" i="2"/>
  <c r="G649" i="2"/>
  <c r="F649" i="2"/>
  <c r="E649" i="2"/>
  <c r="D649" i="2"/>
  <c r="C649" i="2"/>
  <c r="B649" i="2"/>
  <c r="A649" i="2"/>
  <c r="J648" i="2"/>
  <c r="I648" i="2"/>
  <c r="H648" i="2"/>
  <c r="G648" i="2"/>
  <c r="F648" i="2"/>
  <c r="E648" i="2"/>
  <c r="D648" i="2"/>
  <c r="C648" i="2"/>
  <c r="B648" i="2"/>
  <c r="A648" i="2"/>
  <c r="J647" i="2"/>
  <c r="I647" i="2"/>
  <c r="H647" i="2"/>
  <c r="G647" i="2"/>
  <c r="F647" i="2"/>
  <c r="E647" i="2"/>
  <c r="D647" i="2"/>
  <c r="C647" i="2"/>
  <c r="B647" i="2"/>
  <c r="A647" i="2"/>
  <c r="J646" i="2"/>
  <c r="I646" i="2"/>
  <c r="H646" i="2"/>
  <c r="G646" i="2"/>
  <c r="F646" i="2"/>
  <c r="E646" i="2"/>
  <c r="D646" i="2"/>
  <c r="C646" i="2"/>
  <c r="B646" i="2"/>
  <c r="A646" i="2"/>
  <c r="J645" i="2"/>
  <c r="I645" i="2"/>
  <c r="H645" i="2"/>
  <c r="G645" i="2"/>
  <c r="F645" i="2"/>
  <c r="E645" i="2"/>
  <c r="D645" i="2"/>
  <c r="C645" i="2"/>
  <c r="B645" i="2"/>
  <c r="A645" i="2"/>
  <c r="J644" i="2"/>
  <c r="I644" i="2"/>
  <c r="H644" i="2"/>
  <c r="G644" i="2"/>
  <c r="F644" i="2"/>
  <c r="E644" i="2"/>
  <c r="D644" i="2"/>
  <c r="C644" i="2"/>
  <c r="B644" i="2"/>
  <c r="A644" i="2"/>
  <c r="J643" i="2"/>
  <c r="I643" i="2"/>
  <c r="H643" i="2"/>
  <c r="G643" i="2"/>
  <c r="F643" i="2"/>
  <c r="E643" i="2"/>
  <c r="D643" i="2"/>
  <c r="C643" i="2"/>
  <c r="B643" i="2"/>
  <c r="A643" i="2"/>
  <c r="J642" i="2"/>
  <c r="I642" i="2"/>
  <c r="H642" i="2"/>
  <c r="G642" i="2"/>
  <c r="F642" i="2"/>
  <c r="E642" i="2"/>
  <c r="D642" i="2"/>
  <c r="C642" i="2"/>
  <c r="B642" i="2"/>
  <c r="A642" i="2"/>
  <c r="J641" i="2"/>
  <c r="I641" i="2"/>
  <c r="H641" i="2"/>
  <c r="G641" i="2"/>
  <c r="F641" i="2"/>
  <c r="E641" i="2"/>
  <c r="D641" i="2"/>
  <c r="C641" i="2"/>
  <c r="B641" i="2"/>
  <c r="A641" i="2"/>
  <c r="J640" i="2"/>
  <c r="I640" i="2"/>
  <c r="H640" i="2"/>
  <c r="G640" i="2"/>
  <c r="F640" i="2"/>
  <c r="E640" i="2"/>
  <c r="D640" i="2"/>
  <c r="C640" i="2"/>
  <c r="B640" i="2"/>
  <c r="A640" i="2"/>
  <c r="J639" i="2"/>
  <c r="I639" i="2"/>
  <c r="H639" i="2"/>
  <c r="G639" i="2"/>
  <c r="F639" i="2"/>
  <c r="E639" i="2"/>
  <c r="D639" i="2"/>
  <c r="C639" i="2"/>
  <c r="B639" i="2"/>
  <c r="A639" i="2"/>
  <c r="J638" i="2"/>
  <c r="I638" i="2"/>
  <c r="H638" i="2"/>
  <c r="G638" i="2"/>
  <c r="F638" i="2"/>
  <c r="E638" i="2"/>
  <c r="D638" i="2"/>
  <c r="C638" i="2"/>
  <c r="B638" i="2"/>
  <c r="A638" i="2"/>
  <c r="J637" i="2"/>
  <c r="I637" i="2"/>
  <c r="H637" i="2"/>
  <c r="G637" i="2"/>
  <c r="F637" i="2"/>
  <c r="E637" i="2"/>
  <c r="D637" i="2"/>
  <c r="C637" i="2"/>
  <c r="B637" i="2"/>
  <c r="A637" i="2"/>
  <c r="J636" i="2"/>
  <c r="I636" i="2"/>
  <c r="H636" i="2"/>
  <c r="G636" i="2"/>
  <c r="F636" i="2"/>
  <c r="E636" i="2"/>
  <c r="D636" i="2"/>
  <c r="C636" i="2"/>
  <c r="B636" i="2"/>
  <c r="A636" i="2"/>
  <c r="J635" i="2"/>
  <c r="I635" i="2"/>
  <c r="H635" i="2"/>
  <c r="G635" i="2"/>
  <c r="F635" i="2"/>
  <c r="E635" i="2"/>
  <c r="D635" i="2"/>
  <c r="C635" i="2"/>
  <c r="B635" i="2"/>
  <c r="A635" i="2"/>
  <c r="J634" i="2"/>
  <c r="I634" i="2"/>
  <c r="H634" i="2"/>
  <c r="G634" i="2"/>
  <c r="F634" i="2"/>
  <c r="E634" i="2"/>
  <c r="D634" i="2"/>
  <c r="C634" i="2"/>
  <c r="B634" i="2"/>
  <c r="A634" i="2"/>
  <c r="J633" i="2"/>
  <c r="I633" i="2"/>
  <c r="H633" i="2"/>
  <c r="G633" i="2"/>
  <c r="F633" i="2"/>
  <c r="E633" i="2"/>
  <c r="D633" i="2"/>
  <c r="C633" i="2"/>
  <c r="B633" i="2"/>
  <c r="A633" i="2"/>
  <c r="J632" i="2"/>
  <c r="I632" i="2"/>
  <c r="H632" i="2"/>
  <c r="G632" i="2"/>
  <c r="F632" i="2"/>
  <c r="E632" i="2"/>
  <c r="D632" i="2"/>
  <c r="C632" i="2"/>
  <c r="B632" i="2"/>
  <c r="A632" i="2"/>
  <c r="J631" i="2"/>
  <c r="I631" i="2"/>
  <c r="H631" i="2"/>
  <c r="G631" i="2"/>
  <c r="F631" i="2"/>
  <c r="E631" i="2"/>
  <c r="D631" i="2"/>
  <c r="C631" i="2"/>
  <c r="B631" i="2"/>
  <c r="A631" i="2"/>
  <c r="J630" i="2"/>
  <c r="I630" i="2"/>
  <c r="H630" i="2"/>
  <c r="G630" i="2"/>
  <c r="F630" i="2"/>
  <c r="E630" i="2"/>
  <c r="D630" i="2"/>
  <c r="C630" i="2"/>
  <c r="B630" i="2"/>
  <c r="A630" i="2"/>
  <c r="J629" i="2"/>
  <c r="I629" i="2"/>
  <c r="H629" i="2"/>
  <c r="G629" i="2"/>
  <c r="F629" i="2"/>
  <c r="E629" i="2"/>
  <c r="D629" i="2"/>
  <c r="C629" i="2"/>
  <c r="B629" i="2"/>
  <c r="A629" i="2"/>
  <c r="J628" i="2"/>
  <c r="I628" i="2"/>
  <c r="H628" i="2"/>
  <c r="G628" i="2"/>
  <c r="F628" i="2"/>
  <c r="E628" i="2"/>
  <c r="D628" i="2"/>
  <c r="C628" i="2"/>
  <c r="B628" i="2"/>
  <c r="A628" i="2"/>
  <c r="J627" i="2"/>
  <c r="I627" i="2"/>
  <c r="H627" i="2"/>
  <c r="G627" i="2"/>
  <c r="F627" i="2"/>
  <c r="E627" i="2"/>
  <c r="D627" i="2"/>
  <c r="C627" i="2"/>
  <c r="B627" i="2"/>
  <c r="A627" i="2"/>
  <c r="J626" i="2"/>
  <c r="I626" i="2"/>
  <c r="H626" i="2"/>
  <c r="G626" i="2"/>
  <c r="F626" i="2"/>
  <c r="E626" i="2"/>
  <c r="D626" i="2"/>
  <c r="C626" i="2"/>
  <c r="B626" i="2"/>
  <c r="A626" i="2"/>
  <c r="J625" i="2"/>
  <c r="I625" i="2"/>
  <c r="H625" i="2"/>
  <c r="G625" i="2"/>
  <c r="F625" i="2"/>
  <c r="E625" i="2"/>
  <c r="D625" i="2"/>
  <c r="C625" i="2"/>
  <c r="B625" i="2"/>
  <c r="A625" i="2"/>
  <c r="J624" i="2"/>
  <c r="I624" i="2"/>
  <c r="H624" i="2"/>
  <c r="G624" i="2"/>
  <c r="F624" i="2"/>
  <c r="E624" i="2"/>
  <c r="D624" i="2"/>
  <c r="C624" i="2"/>
  <c r="B624" i="2"/>
  <c r="A624" i="2"/>
  <c r="J623" i="2"/>
  <c r="I623" i="2"/>
  <c r="H623" i="2"/>
  <c r="G623" i="2"/>
  <c r="F623" i="2"/>
  <c r="E623" i="2"/>
  <c r="D623" i="2"/>
  <c r="C623" i="2"/>
  <c r="B623" i="2"/>
  <c r="A623" i="2"/>
  <c r="J622" i="2"/>
  <c r="I622" i="2"/>
  <c r="H622" i="2"/>
  <c r="G622" i="2"/>
  <c r="F622" i="2"/>
  <c r="E622" i="2"/>
  <c r="D622" i="2"/>
  <c r="C622" i="2"/>
  <c r="B622" i="2"/>
  <c r="A622" i="2"/>
  <c r="J621" i="2"/>
  <c r="I621" i="2"/>
  <c r="H621" i="2"/>
  <c r="G621" i="2"/>
  <c r="F621" i="2"/>
  <c r="E621" i="2"/>
  <c r="D621" i="2"/>
  <c r="C621" i="2"/>
  <c r="B621" i="2"/>
  <c r="A621" i="2"/>
  <c r="J620" i="2"/>
  <c r="I620" i="2"/>
  <c r="H620" i="2"/>
  <c r="G620" i="2"/>
  <c r="F620" i="2"/>
  <c r="E620" i="2"/>
  <c r="D620" i="2"/>
  <c r="C620" i="2"/>
  <c r="B620" i="2"/>
  <c r="A620" i="2"/>
  <c r="J619" i="2"/>
  <c r="I619" i="2"/>
  <c r="H619" i="2"/>
  <c r="G619" i="2"/>
  <c r="F619" i="2"/>
  <c r="E619" i="2"/>
  <c r="D619" i="2"/>
  <c r="C619" i="2"/>
  <c r="B619" i="2"/>
  <c r="A619" i="2"/>
  <c r="J618" i="2"/>
  <c r="I618" i="2"/>
  <c r="H618" i="2"/>
  <c r="G618" i="2"/>
  <c r="F618" i="2"/>
  <c r="E618" i="2"/>
  <c r="D618" i="2"/>
  <c r="C618" i="2"/>
  <c r="B618" i="2"/>
  <c r="A618" i="2"/>
  <c r="J617" i="2"/>
  <c r="I617" i="2"/>
  <c r="H617" i="2"/>
  <c r="G617" i="2"/>
  <c r="F617" i="2"/>
  <c r="E617" i="2"/>
  <c r="D617" i="2"/>
  <c r="C617" i="2"/>
  <c r="B617" i="2"/>
  <c r="A617" i="2"/>
  <c r="J616" i="2"/>
  <c r="I616" i="2"/>
  <c r="H616" i="2"/>
  <c r="G616" i="2"/>
  <c r="F616" i="2"/>
  <c r="E616" i="2"/>
  <c r="D616" i="2"/>
  <c r="C616" i="2"/>
  <c r="B616" i="2"/>
  <c r="A616" i="2"/>
  <c r="J615" i="2"/>
  <c r="I615" i="2"/>
  <c r="H615" i="2"/>
  <c r="G615" i="2"/>
  <c r="F615" i="2"/>
  <c r="E615" i="2"/>
  <c r="D615" i="2"/>
  <c r="C615" i="2"/>
  <c r="B615" i="2"/>
  <c r="A615" i="2"/>
  <c r="J614" i="2"/>
  <c r="I614" i="2"/>
  <c r="H614" i="2"/>
  <c r="G614" i="2"/>
  <c r="F614" i="2"/>
  <c r="E614" i="2"/>
  <c r="D614" i="2"/>
  <c r="C614" i="2"/>
  <c r="B614" i="2"/>
  <c r="A614" i="2"/>
  <c r="J613" i="2"/>
  <c r="I613" i="2"/>
  <c r="H613" i="2"/>
  <c r="G613" i="2"/>
  <c r="F613" i="2"/>
  <c r="E613" i="2"/>
  <c r="D613" i="2"/>
  <c r="C613" i="2"/>
  <c r="B613" i="2"/>
  <c r="A613" i="2"/>
  <c r="J612" i="2"/>
  <c r="I612" i="2"/>
  <c r="H612" i="2"/>
  <c r="G612" i="2"/>
  <c r="F612" i="2"/>
  <c r="E612" i="2"/>
  <c r="D612" i="2"/>
  <c r="C612" i="2"/>
  <c r="B612" i="2"/>
  <c r="A612" i="2"/>
  <c r="J611" i="2"/>
  <c r="I611" i="2"/>
  <c r="H611" i="2"/>
  <c r="G611" i="2"/>
  <c r="F611" i="2"/>
  <c r="E611" i="2"/>
  <c r="D611" i="2"/>
  <c r="C611" i="2"/>
  <c r="B611" i="2"/>
  <c r="A611" i="2"/>
  <c r="J610" i="2"/>
  <c r="I610" i="2"/>
  <c r="H610" i="2"/>
  <c r="G610" i="2"/>
  <c r="F610" i="2"/>
  <c r="E610" i="2"/>
  <c r="D610" i="2"/>
  <c r="C610" i="2"/>
  <c r="B610" i="2"/>
  <c r="A610" i="2"/>
  <c r="J609" i="2"/>
  <c r="I609" i="2"/>
  <c r="H609" i="2"/>
  <c r="G609" i="2"/>
  <c r="F609" i="2"/>
  <c r="E609" i="2"/>
  <c r="D609" i="2"/>
  <c r="C609" i="2"/>
  <c r="B609" i="2"/>
  <c r="A609" i="2"/>
  <c r="J608" i="2"/>
  <c r="I608" i="2"/>
  <c r="H608" i="2"/>
  <c r="G608" i="2"/>
  <c r="F608" i="2"/>
  <c r="E608" i="2"/>
  <c r="D608" i="2"/>
  <c r="C608" i="2"/>
  <c r="B608" i="2"/>
  <c r="A608" i="2"/>
  <c r="J607" i="2"/>
  <c r="I607" i="2"/>
  <c r="H607" i="2"/>
  <c r="G607" i="2"/>
  <c r="F607" i="2"/>
  <c r="E607" i="2"/>
  <c r="D607" i="2"/>
  <c r="C607" i="2"/>
  <c r="B607" i="2"/>
  <c r="A607" i="2"/>
  <c r="J606" i="2"/>
  <c r="I606" i="2"/>
  <c r="H606" i="2"/>
  <c r="G606" i="2"/>
  <c r="F606" i="2"/>
  <c r="E606" i="2"/>
  <c r="D606" i="2"/>
  <c r="C606" i="2"/>
  <c r="B606" i="2"/>
  <c r="A606" i="2"/>
  <c r="J605" i="2"/>
  <c r="I605" i="2"/>
  <c r="H605" i="2"/>
  <c r="G605" i="2"/>
  <c r="F605" i="2"/>
  <c r="E605" i="2"/>
  <c r="D605" i="2"/>
  <c r="C605" i="2"/>
  <c r="B605" i="2"/>
  <c r="A605" i="2"/>
  <c r="J604" i="2"/>
  <c r="I604" i="2"/>
  <c r="H604" i="2"/>
  <c r="G604" i="2"/>
  <c r="F604" i="2"/>
  <c r="E604" i="2"/>
  <c r="D604" i="2"/>
  <c r="C604" i="2"/>
  <c r="B604" i="2"/>
  <c r="A604" i="2"/>
  <c r="J603" i="2"/>
  <c r="I603" i="2"/>
  <c r="H603" i="2"/>
  <c r="G603" i="2"/>
  <c r="F603" i="2"/>
  <c r="E603" i="2"/>
  <c r="D603" i="2"/>
  <c r="C603" i="2"/>
  <c r="B603" i="2"/>
  <c r="A603" i="2"/>
  <c r="J602" i="2"/>
  <c r="I602" i="2"/>
  <c r="H602" i="2"/>
  <c r="G602" i="2"/>
  <c r="F602" i="2"/>
  <c r="E602" i="2"/>
  <c r="D602" i="2"/>
  <c r="C602" i="2"/>
  <c r="B602" i="2"/>
  <c r="A602" i="2"/>
  <c r="J601" i="2"/>
  <c r="I601" i="2"/>
  <c r="H601" i="2"/>
  <c r="G601" i="2"/>
  <c r="F601" i="2"/>
  <c r="E601" i="2"/>
  <c r="D601" i="2"/>
  <c r="C601" i="2"/>
  <c r="B601" i="2"/>
  <c r="A601" i="2"/>
  <c r="J600" i="2"/>
  <c r="I600" i="2"/>
  <c r="H600" i="2"/>
  <c r="G600" i="2"/>
  <c r="F600" i="2"/>
  <c r="E600" i="2"/>
  <c r="D600" i="2"/>
  <c r="C600" i="2"/>
  <c r="B600" i="2"/>
  <c r="A600" i="2"/>
  <c r="J599" i="2"/>
  <c r="I599" i="2"/>
  <c r="H599" i="2"/>
  <c r="G599" i="2"/>
  <c r="F599" i="2"/>
  <c r="E599" i="2"/>
  <c r="D599" i="2"/>
  <c r="C599" i="2"/>
  <c r="B599" i="2"/>
  <c r="A599" i="2"/>
  <c r="J598" i="2"/>
  <c r="I598" i="2"/>
  <c r="H598" i="2"/>
  <c r="G598" i="2"/>
  <c r="F598" i="2"/>
  <c r="E598" i="2"/>
  <c r="D598" i="2"/>
  <c r="C598" i="2"/>
  <c r="B598" i="2"/>
  <c r="A598" i="2"/>
  <c r="J597" i="2"/>
  <c r="I597" i="2"/>
  <c r="H597" i="2"/>
  <c r="G597" i="2"/>
  <c r="F597" i="2"/>
  <c r="E597" i="2"/>
  <c r="D597" i="2"/>
  <c r="C597" i="2"/>
  <c r="B597" i="2"/>
  <c r="A597" i="2"/>
  <c r="J596" i="2"/>
  <c r="I596" i="2"/>
  <c r="H596" i="2"/>
  <c r="G596" i="2"/>
  <c r="F596" i="2"/>
  <c r="E596" i="2"/>
  <c r="D596" i="2"/>
  <c r="C596" i="2"/>
  <c r="B596" i="2"/>
  <c r="A596" i="2"/>
  <c r="J595" i="2"/>
  <c r="I595" i="2"/>
  <c r="H595" i="2"/>
  <c r="G595" i="2"/>
  <c r="F595" i="2"/>
  <c r="E595" i="2"/>
  <c r="D595" i="2"/>
  <c r="C595" i="2"/>
  <c r="B595" i="2"/>
  <c r="A595" i="2"/>
  <c r="J594" i="2"/>
  <c r="I594" i="2"/>
  <c r="H594" i="2"/>
  <c r="G594" i="2"/>
  <c r="F594" i="2"/>
  <c r="E594" i="2"/>
  <c r="D594" i="2"/>
  <c r="C594" i="2"/>
  <c r="B594" i="2"/>
  <c r="A594" i="2"/>
  <c r="J593" i="2"/>
  <c r="I593" i="2"/>
  <c r="H593" i="2"/>
  <c r="G593" i="2"/>
  <c r="F593" i="2"/>
  <c r="E593" i="2"/>
  <c r="D593" i="2"/>
  <c r="C593" i="2"/>
  <c r="B593" i="2"/>
  <c r="A593" i="2"/>
  <c r="J592" i="2"/>
  <c r="I592" i="2"/>
  <c r="H592" i="2"/>
  <c r="G592" i="2"/>
  <c r="F592" i="2"/>
  <c r="E592" i="2"/>
  <c r="D592" i="2"/>
  <c r="C592" i="2"/>
  <c r="B592" i="2"/>
  <c r="A592" i="2"/>
  <c r="J591" i="2"/>
  <c r="I591" i="2"/>
  <c r="H591" i="2"/>
  <c r="G591" i="2"/>
  <c r="F591" i="2"/>
  <c r="E591" i="2"/>
  <c r="D591" i="2"/>
  <c r="C591" i="2"/>
  <c r="B591" i="2"/>
  <c r="A591" i="2"/>
  <c r="J590" i="2"/>
  <c r="I590" i="2"/>
  <c r="H590" i="2"/>
  <c r="G590" i="2"/>
  <c r="F590" i="2"/>
  <c r="E590" i="2"/>
  <c r="D590" i="2"/>
  <c r="C590" i="2"/>
  <c r="B590" i="2"/>
  <c r="A590" i="2"/>
  <c r="J589" i="2"/>
  <c r="I589" i="2"/>
  <c r="H589" i="2"/>
  <c r="G589" i="2"/>
  <c r="F589" i="2"/>
  <c r="E589" i="2"/>
  <c r="D589" i="2"/>
  <c r="C589" i="2"/>
  <c r="B589" i="2"/>
  <c r="A589" i="2"/>
  <c r="J588" i="2"/>
  <c r="I588" i="2"/>
  <c r="H588" i="2"/>
  <c r="G588" i="2"/>
  <c r="F588" i="2"/>
  <c r="E588" i="2"/>
  <c r="D588" i="2"/>
  <c r="C588" i="2"/>
  <c r="B588" i="2"/>
  <c r="A588" i="2"/>
  <c r="J587" i="2"/>
  <c r="I587" i="2"/>
  <c r="H587" i="2"/>
  <c r="G587" i="2"/>
  <c r="F587" i="2"/>
  <c r="E587" i="2"/>
  <c r="D587" i="2"/>
  <c r="C587" i="2"/>
  <c r="B587" i="2"/>
  <c r="A587" i="2"/>
  <c r="J586" i="2"/>
  <c r="I586" i="2"/>
  <c r="H586" i="2"/>
  <c r="G586" i="2"/>
  <c r="F586" i="2"/>
  <c r="E586" i="2"/>
  <c r="D586" i="2"/>
  <c r="C586" i="2"/>
  <c r="B586" i="2"/>
  <c r="A586" i="2"/>
  <c r="J585" i="2"/>
  <c r="I585" i="2"/>
  <c r="H585" i="2"/>
  <c r="G585" i="2"/>
  <c r="F585" i="2"/>
  <c r="E585" i="2"/>
  <c r="D585" i="2"/>
  <c r="C585" i="2"/>
  <c r="B585" i="2"/>
  <c r="A585" i="2"/>
  <c r="J584" i="2"/>
  <c r="I584" i="2"/>
  <c r="H584" i="2"/>
  <c r="G584" i="2"/>
  <c r="F584" i="2"/>
  <c r="E584" i="2"/>
  <c r="D584" i="2"/>
  <c r="C584" i="2"/>
  <c r="B584" i="2"/>
  <c r="A584" i="2"/>
  <c r="J583" i="2"/>
  <c r="I583" i="2"/>
  <c r="H583" i="2"/>
  <c r="G583" i="2"/>
  <c r="F583" i="2"/>
  <c r="E583" i="2"/>
  <c r="D583" i="2"/>
  <c r="C583" i="2"/>
  <c r="B583" i="2"/>
  <c r="A583" i="2"/>
  <c r="J582" i="2"/>
  <c r="I582" i="2"/>
  <c r="H582" i="2"/>
  <c r="G582" i="2"/>
  <c r="F582" i="2"/>
  <c r="E582" i="2"/>
  <c r="D582" i="2"/>
  <c r="C582" i="2"/>
  <c r="B582" i="2"/>
  <c r="A582" i="2"/>
  <c r="J581" i="2"/>
  <c r="I581" i="2"/>
  <c r="H581" i="2"/>
  <c r="G581" i="2"/>
  <c r="F581" i="2"/>
  <c r="E581" i="2"/>
  <c r="D581" i="2"/>
  <c r="C581" i="2"/>
  <c r="B581" i="2"/>
  <c r="A581" i="2"/>
  <c r="J580" i="2"/>
  <c r="I580" i="2"/>
  <c r="H580" i="2"/>
  <c r="G580" i="2"/>
  <c r="F580" i="2"/>
  <c r="E580" i="2"/>
  <c r="D580" i="2"/>
  <c r="C580" i="2"/>
  <c r="B580" i="2"/>
  <c r="A580" i="2"/>
  <c r="J579" i="2"/>
  <c r="I579" i="2"/>
  <c r="H579" i="2"/>
  <c r="G579" i="2"/>
  <c r="F579" i="2"/>
  <c r="E579" i="2"/>
  <c r="D579" i="2"/>
  <c r="C579" i="2"/>
  <c r="B579" i="2"/>
  <c r="A579" i="2"/>
  <c r="J578" i="2"/>
  <c r="I578" i="2"/>
  <c r="H578" i="2"/>
  <c r="G578" i="2"/>
  <c r="F578" i="2"/>
  <c r="E578" i="2"/>
  <c r="D578" i="2"/>
  <c r="C578" i="2"/>
  <c r="B578" i="2"/>
  <c r="A578" i="2"/>
  <c r="J577" i="2"/>
  <c r="I577" i="2"/>
  <c r="H577" i="2"/>
  <c r="G577" i="2"/>
  <c r="F577" i="2"/>
  <c r="E577" i="2"/>
  <c r="D577" i="2"/>
  <c r="C577" i="2"/>
  <c r="B577" i="2"/>
  <c r="A577" i="2"/>
  <c r="J576" i="2"/>
  <c r="I576" i="2"/>
  <c r="H576" i="2"/>
  <c r="G576" i="2"/>
  <c r="F576" i="2"/>
  <c r="E576" i="2"/>
  <c r="D576" i="2"/>
  <c r="C576" i="2"/>
  <c r="B576" i="2"/>
  <c r="A576" i="2"/>
  <c r="J575" i="2"/>
  <c r="I575" i="2"/>
  <c r="H575" i="2"/>
  <c r="G575" i="2"/>
  <c r="F575" i="2"/>
  <c r="E575" i="2"/>
  <c r="D575" i="2"/>
  <c r="C575" i="2"/>
  <c r="B575" i="2"/>
  <c r="A575" i="2"/>
  <c r="J574" i="2"/>
  <c r="I574" i="2"/>
  <c r="H574" i="2"/>
  <c r="G574" i="2"/>
  <c r="F574" i="2"/>
  <c r="E574" i="2"/>
  <c r="D574" i="2"/>
  <c r="C574" i="2"/>
  <c r="B574" i="2"/>
  <c r="A574" i="2"/>
  <c r="J573" i="2"/>
  <c r="I573" i="2"/>
  <c r="H573" i="2"/>
  <c r="G573" i="2"/>
  <c r="F573" i="2"/>
  <c r="E573" i="2"/>
  <c r="D573" i="2"/>
  <c r="C573" i="2"/>
  <c r="B573" i="2"/>
  <c r="A573" i="2"/>
  <c r="J572" i="2"/>
  <c r="I572" i="2"/>
  <c r="H572" i="2"/>
  <c r="G572" i="2"/>
  <c r="F572" i="2"/>
  <c r="E572" i="2"/>
  <c r="D572" i="2"/>
  <c r="C572" i="2"/>
  <c r="B572" i="2"/>
  <c r="A572" i="2"/>
  <c r="J571" i="2"/>
  <c r="I571" i="2"/>
  <c r="H571" i="2"/>
  <c r="G571" i="2"/>
  <c r="F571" i="2"/>
  <c r="E571" i="2"/>
  <c r="D571" i="2"/>
  <c r="C571" i="2"/>
  <c r="B571" i="2"/>
  <c r="A571" i="2"/>
  <c r="J570" i="2"/>
  <c r="I570" i="2"/>
  <c r="H570" i="2"/>
  <c r="G570" i="2"/>
  <c r="F570" i="2"/>
  <c r="E570" i="2"/>
  <c r="D570" i="2"/>
  <c r="C570" i="2"/>
  <c r="B570" i="2"/>
  <c r="A570" i="2"/>
  <c r="J569" i="2"/>
  <c r="I569" i="2"/>
  <c r="H569" i="2"/>
  <c r="G569" i="2"/>
  <c r="F569" i="2"/>
  <c r="E569" i="2"/>
  <c r="D569" i="2"/>
  <c r="C569" i="2"/>
  <c r="B569" i="2"/>
  <c r="A569" i="2"/>
  <c r="J568" i="2"/>
  <c r="I568" i="2"/>
  <c r="H568" i="2"/>
  <c r="G568" i="2"/>
  <c r="F568" i="2"/>
  <c r="E568" i="2"/>
  <c r="D568" i="2"/>
  <c r="C568" i="2"/>
  <c r="B568" i="2"/>
  <c r="A568" i="2"/>
  <c r="J567" i="2"/>
  <c r="I567" i="2"/>
  <c r="H567" i="2"/>
  <c r="G567" i="2"/>
  <c r="F567" i="2"/>
  <c r="E567" i="2"/>
  <c r="D567" i="2"/>
  <c r="C567" i="2"/>
  <c r="B567" i="2"/>
  <c r="A567" i="2"/>
  <c r="J566" i="2"/>
  <c r="I566" i="2"/>
  <c r="H566" i="2"/>
  <c r="G566" i="2"/>
  <c r="F566" i="2"/>
  <c r="E566" i="2"/>
  <c r="D566" i="2"/>
  <c r="C566" i="2"/>
  <c r="B566" i="2"/>
  <c r="A566" i="2"/>
  <c r="J565" i="2"/>
  <c r="I565" i="2"/>
  <c r="H565" i="2"/>
  <c r="G565" i="2"/>
  <c r="F565" i="2"/>
  <c r="E565" i="2"/>
  <c r="D565" i="2"/>
  <c r="C565" i="2"/>
  <c r="B565" i="2"/>
  <c r="A565" i="2"/>
  <c r="J564" i="2"/>
  <c r="I564" i="2"/>
  <c r="H564" i="2"/>
  <c r="G564" i="2"/>
  <c r="F564" i="2"/>
  <c r="E564" i="2"/>
  <c r="D564" i="2"/>
  <c r="C564" i="2"/>
  <c r="B564" i="2"/>
  <c r="A564" i="2"/>
  <c r="J563" i="2"/>
  <c r="I563" i="2"/>
  <c r="H563" i="2"/>
  <c r="G563" i="2"/>
  <c r="F563" i="2"/>
  <c r="E563" i="2"/>
  <c r="D563" i="2"/>
  <c r="C563" i="2"/>
  <c r="B563" i="2"/>
  <c r="A563" i="2"/>
  <c r="J562" i="2"/>
  <c r="I562" i="2"/>
  <c r="H562" i="2"/>
  <c r="G562" i="2"/>
  <c r="F562" i="2"/>
  <c r="E562" i="2"/>
  <c r="D562" i="2"/>
  <c r="C562" i="2"/>
  <c r="B562" i="2"/>
  <c r="A562" i="2"/>
  <c r="J561" i="2"/>
  <c r="I561" i="2"/>
  <c r="H561" i="2"/>
  <c r="G561" i="2"/>
  <c r="F561" i="2"/>
  <c r="E561" i="2"/>
  <c r="D561" i="2"/>
  <c r="C561" i="2"/>
  <c r="B561" i="2"/>
  <c r="A561" i="2"/>
  <c r="J560" i="2"/>
  <c r="I560" i="2"/>
  <c r="H560" i="2"/>
  <c r="G560" i="2"/>
  <c r="F560" i="2"/>
  <c r="E560" i="2"/>
  <c r="D560" i="2"/>
  <c r="C560" i="2"/>
  <c r="B560" i="2"/>
  <c r="A560" i="2"/>
  <c r="J559" i="2"/>
  <c r="I559" i="2"/>
  <c r="H559" i="2"/>
  <c r="G559" i="2"/>
  <c r="F559" i="2"/>
  <c r="E559" i="2"/>
  <c r="D559" i="2"/>
  <c r="C559" i="2"/>
  <c r="B559" i="2"/>
  <c r="A559" i="2"/>
  <c r="J558" i="2"/>
  <c r="I558" i="2"/>
  <c r="H558" i="2"/>
  <c r="G558" i="2"/>
  <c r="F558" i="2"/>
  <c r="E558" i="2"/>
  <c r="D558" i="2"/>
  <c r="C558" i="2"/>
  <c r="B558" i="2"/>
  <c r="A558" i="2"/>
  <c r="J557" i="2"/>
  <c r="I557" i="2"/>
  <c r="H557" i="2"/>
  <c r="G557" i="2"/>
  <c r="F557" i="2"/>
  <c r="E557" i="2"/>
  <c r="D557" i="2"/>
  <c r="C557" i="2"/>
  <c r="B557" i="2"/>
  <c r="A557" i="2"/>
  <c r="J556" i="2"/>
  <c r="I556" i="2"/>
  <c r="H556" i="2"/>
  <c r="G556" i="2"/>
  <c r="F556" i="2"/>
  <c r="E556" i="2"/>
  <c r="D556" i="2"/>
  <c r="C556" i="2"/>
  <c r="B556" i="2"/>
  <c r="A556" i="2"/>
  <c r="J555" i="2"/>
  <c r="I555" i="2"/>
  <c r="H555" i="2"/>
  <c r="G555" i="2"/>
  <c r="F555" i="2"/>
  <c r="E555" i="2"/>
  <c r="D555" i="2"/>
  <c r="C555" i="2"/>
  <c r="B555" i="2"/>
  <c r="A555" i="2"/>
  <c r="J554" i="2"/>
  <c r="I554" i="2"/>
  <c r="H554" i="2"/>
  <c r="G554" i="2"/>
  <c r="F554" i="2"/>
  <c r="E554" i="2"/>
  <c r="D554" i="2"/>
  <c r="C554" i="2"/>
  <c r="B554" i="2"/>
  <c r="A554" i="2"/>
  <c r="J553" i="2"/>
  <c r="I553" i="2"/>
  <c r="H553" i="2"/>
  <c r="G553" i="2"/>
  <c r="F553" i="2"/>
  <c r="E553" i="2"/>
  <c r="D553" i="2"/>
  <c r="C553" i="2"/>
  <c r="B553" i="2"/>
  <c r="A553" i="2"/>
  <c r="J552" i="2"/>
  <c r="I552" i="2"/>
  <c r="H552" i="2"/>
  <c r="G552" i="2"/>
  <c r="F552" i="2"/>
  <c r="E552" i="2"/>
  <c r="D552" i="2"/>
  <c r="C552" i="2"/>
  <c r="B552" i="2"/>
  <c r="A552" i="2"/>
  <c r="J551" i="2"/>
  <c r="I551" i="2"/>
  <c r="H551" i="2"/>
  <c r="G551" i="2"/>
  <c r="F551" i="2"/>
  <c r="E551" i="2"/>
  <c r="D551" i="2"/>
  <c r="C551" i="2"/>
  <c r="B551" i="2"/>
  <c r="A551" i="2"/>
  <c r="J550" i="2"/>
  <c r="I550" i="2"/>
  <c r="H550" i="2"/>
  <c r="G550" i="2"/>
  <c r="F550" i="2"/>
  <c r="E550" i="2"/>
  <c r="D550" i="2"/>
  <c r="C550" i="2"/>
  <c r="B550" i="2"/>
  <c r="A550" i="2"/>
  <c r="J549" i="2"/>
  <c r="I549" i="2"/>
  <c r="H549" i="2"/>
  <c r="G549" i="2"/>
  <c r="F549" i="2"/>
  <c r="E549" i="2"/>
  <c r="D549" i="2"/>
  <c r="C549" i="2"/>
  <c r="B549" i="2"/>
  <c r="A549" i="2"/>
  <c r="J548" i="2"/>
  <c r="I548" i="2"/>
  <c r="H548" i="2"/>
  <c r="G548" i="2"/>
  <c r="F548" i="2"/>
  <c r="E548" i="2"/>
  <c r="D548" i="2"/>
  <c r="C548" i="2"/>
  <c r="B548" i="2"/>
  <c r="A548" i="2"/>
  <c r="J547" i="2"/>
  <c r="I547" i="2"/>
  <c r="H547" i="2"/>
  <c r="G547" i="2"/>
  <c r="F547" i="2"/>
  <c r="E547" i="2"/>
  <c r="D547" i="2"/>
  <c r="C547" i="2"/>
  <c r="B547" i="2"/>
  <c r="A547" i="2"/>
  <c r="J546" i="2"/>
  <c r="I546" i="2"/>
  <c r="H546" i="2"/>
  <c r="G546" i="2"/>
  <c r="F546" i="2"/>
  <c r="E546" i="2"/>
  <c r="D546" i="2"/>
  <c r="C546" i="2"/>
  <c r="B546" i="2"/>
  <c r="A546" i="2"/>
  <c r="J545" i="2"/>
  <c r="I545" i="2"/>
  <c r="H545" i="2"/>
  <c r="G545" i="2"/>
  <c r="F545" i="2"/>
  <c r="E545" i="2"/>
  <c r="D545" i="2"/>
  <c r="C545" i="2"/>
  <c r="B545" i="2"/>
  <c r="A545" i="2"/>
  <c r="J544" i="2"/>
  <c r="I544" i="2"/>
  <c r="H544" i="2"/>
  <c r="G544" i="2"/>
  <c r="F544" i="2"/>
  <c r="E544" i="2"/>
  <c r="D544" i="2"/>
  <c r="C544" i="2"/>
  <c r="B544" i="2"/>
  <c r="A544" i="2"/>
  <c r="J543" i="2"/>
  <c r="I543" i="2"/>
  <c r="H543" i="2"/>
  <c r="G543" i="2"/>
  <c r="F543" i="2"/>
  <c r="E543" i="2"/>
  <c r="D543" i="2"/>
  <c r="C543" i="2"/>
  <c r="B543" i="2"/>
  <c r="A543" i="2"/>
  <c r="J542" i="2"/>
  <c r="I542" i="2"/>
  <c r="H542" i="2"/>
  <c r="G542" i="2"/>
  <c r="F542" i="2"/>
  <c r="E542" i="2"/>
  <c r="D542" i="2"/>
  <c r="C542" i="2"/>
  <c r="B542" i="2"/>
  <c r="A542" i="2"/>
  <c r="J541" i="2"/>
  <c r="I541" i="2"/>
  <c r="H541" i="2"/>
  <c r="G541" i="2"/>
  <c r="F541" i="2"/>
  <c r="E541" i="2"/>
  <c r="D541" i="2"/>
  <c r="C541" i="2"/>
  <c r="B541" i="2"/>
  <c r="A541" i="2"/>
  <c r="J540" i="2"/>
  <c r="I540" i="2"/>
  <c r="H540" i="2"/>
  <c r="G540" i="2"/>
  <c r="F540" i="2"/>
  <c r="E540" i="2"/>
  <c r="D540" i="2"/>
  <c r="C540" i="2"/>
  <c r="B540" i="2"/>
  <c r="A540" i="2"/>
  <c r="J539" i="2"/>
  <c r="I539" i="2"/>
  <c r="H539" i="2"/>
  <c r="G539" i="2"/>
  <c r="F539" i="2"/>
  <c r="E539" i="2"/>
  <c r="D539" i="2"/>
  <c r="C539" i="2"/>
  <c r="B539" i="2"/>
  <c r="A539" i="2"/>
  <c r="J538" i="2"/>
  <c r="I538" i="2"/>
  <c r="H538" i="2"/>
  <c r="G538" i="2"/>
  <c r="F538" i="2"/>
  <c r="E538" i="2"/>
  <c r="D538" i="2"/>
  <c r="C538" i="2"/>
  <c r="B538" i="2"/>
  <c r="A538" i="2"/>
  <c r="J537" i="2"/>
  <c r="I537" i="2"/>
  <c r="H537" i="2"/>
  <c r="G537" i="2"/>
  <c r="F537" i="2"/>
  <c r="E537" i="2"/>
  <c r="D537" i="2"/>
  <c r="C537" i="2"/>
  <c r="B537" i="2"/>
  <c r="A537" i="2"/>
  <c r="J536" i="2"/>
  <c r="I536" i="2"/>
  <c r="H536" i="2"/>
  <c r="G536" i="2"/>
  <c r="F536" i="2"/>
  <c r="E536" i="2"/>
  <c r="D536" i="2"/>
  <c r="C536" i="2"/>
  <c r="B536" i="2"/>
  <c r="A536" i="2"/>
  <c r="J535" i="2"/>
  <c r="I535" i="2"/>
  <c r="H535" i="2"/>
  <c r="G535" i="2"/>
  <c r="F535" i="2"/>
  <c r="E535" i="2"/>
  <c r="D535" i="2"/>
  <c r="C535" i="2"/>
  <c r="B535" i="2"/>
  <c r="A535" i="2"/>
  <c r="J534" i="2"/>
  <c r="I534" i="2"/>
  <c r="H534" i="2"/>
  <c r="G534" i="2"/>
  <c r="F534" i="2"/>
  <c r="E534" i="2"/>
  <c r="D534" i="2"/>
  <c r="C534" i="2"/>
  <c r="B534" i="2"/>
  <c r="A534" i="2"/>
  <c r="J533" i="2"/>
  <c r="I533" i="2"/>
  <c r="H533" i="2"/>
  <c r="G533" i="2"/>
  <c r="F533" i="2"/>
  <c r="E533" i="2"/>
  <c r="D533" i="2"/>
  <c r="C533" i="2"/>
  <c r="B533" i="2"/>
  <c r="A533" i="2"/>
  <c r="J532" i="2"/>
  <c r="I532" i="2"/>
  <c r="H532" i="2"/>
  <c r="G532" i="2"/>
  <c r="F532" i="2"/>
  <c r="E532" i="2"/>
  <c r="D532" i="2"/>
  <c r="C532" i="2"/>
  <c r="B532" i="2"/>
  <c r="A532" i="2"/>
  <c r="J531" i="2"/>
  <c r="I531" i="2"/>
  <c r="H531" i="2"/>
  <c r="G531" i="2"/>
  <c r="F531" i="2"/>
  <c r="E531" i="2"/>
  <c r="D531" i="2"/>
  <c r="C531" i="2"/>
  <c r="B531" i="2"/>
  <c r="A531" i="2"/>
  <c r="J530" i="2"/>
  <c r="I530" i="2"/>
  <c r="H530" i="2"/>
  <c r="G530" i="2"/>
  <c r="F530" i="2"/>
  <c r="E530" i="2"/>
  <c r="D530" i="2"/>
  <c r="C530" i="2"/>
  <c r="B530" i="2"/>
  <c r="A530" i="2"/>
  <c r="J529" i="2"/>
  <c r="I529" i="2"/>
  <c r="H529" i="2"/>
  <c r="G529" i="2"/>
  <c r="F529" i="2"/>
  <c r="E529" i="2"/>
  <c r="D529" i="2"/>
  <c r="C529" i="2"/>
  <c r="B529" i="2"/>
  <c r="A529" i="2"/>
  <c r="J528" i="2"/>
  <c r="I528" i="2"/>
  <c r="H528" i="2"/>
  <c r="G528" i="2"/>
  <c r="F528" i="2"/>
  <c r="E528" i="2"/>
  <c r="D528" i="2"/>
  <c r="C528" i="2"/>
  <c r="B528" i="2"/>
  <c r="A528" i="2"/>
  <c r="J527" i="2"/>
  <c r="I527" i="2"/>
  <c r="H527" i="2"/>
  <c r="G527" i="2"/>
  <c r="F527" i="2"/>
  <c r="E527" i="2"/>
  <c r="D527" i="2"/>
  <c r="C527" i="2"/>
  <c r="B527" i="2"/>
  <c r="A527" i="2"/>
  <c r="J526" i="2"/>
  <c r="I526" i="2"/>
  <c r="H526" i="2"/>
  <c r="G526" i="2"/>
  <c r="F526" i="2"/>
  <c r="E526" i="2"/>
  <c r="D526" i="2"/>
  <c r="C526" i="2"/>
  <c r="B526" i="2"/>
  <c r="A526" i="2"/>
  <c r="J525" i="2"/>
  <c r="I525" i="2"/>
  <c r="H525" i="2"/>
  <c r="G525" i="2"/>
  <c r="F525" i="2"/>
  <c r="E525" i="2"/>
  <c r="D525" i="2"/>
  <c r="C525" i="2"/>
  <c r="B525" i="2"/>
  <c r="A525" i="2"/>
  <c r="J524" i="2"/>
  <c r="I524" i="2"/>
  <c r="H524" i="2"/>
  <c r="G524" i="2"/>
  <c r="F524" i="2"/>
  <c r="E524" i="2"/>
  <c r="D524" i="2"/>
  <c r="C524" i="2"/>
  <c r="B524" i="2"/>
  <c r="A524" i="2"/>
  <c r="J523" i="2"/>
  <c r="I523" i="2"/>
  <c r="H523" i="2"/>
  <c r="G523" i="2"/>
  <c r="F523" i="2"/>
  <c r="E523" i="2"/>
  <c r="D523" i="2"/>
  <c r="C523" i="2"/>
  <c r="B523" i="2"/>
  <c r="A523" i="2"/>
  <c r="J522" i="2"/>
  <c r="I522" i="2"/>
  <c r="H522" i="2"/>
  <c r="G522" i="2"/>
  <c r="F522" i="2"/>
  <c r="E522" i="2"/>
  <c r="D522" i="2"/>
  <c r="C522" i="2"/>
  <c r="B522" i="2"/>
  <c r="A522" i="2"/>
  <c r="J521" i="2"/>
  <c r="I521" i="2"/>
  <c r="H521" i="2"/>
  <c r="G521" i="2"/>
  <c r="F521" i="2"/>
  <c r="E521" i="2"/>
  <c r="D521" i="2"/>
  <c r="C521" i="2"/>
  <c r="B521" i="2"/>
  <c r="A521" i="2"/>
  <c r="J520" i="2"/>
  <c r="I520" i="2"/>
  <c r="H520" i="2"/>
  <c r="G520" i="2"/>
  <c r="F520" i="2"/>
  <c r="E520" i="2"/>
  <c r="D520" i="2"/>
  <c r="C520" i="2"/>
  <c r="B520" i="2"/>
  <c r="A520" i="2"/>
  <c r="J519" i="2"/>
  <c r="I519" i="2"/>
  <c r="H519" i="2"/>
  <c r="G519" i="2"/>
  <c r="F519" i="2"/>
  <c r="E519" i="2"/>
  <c r="D519" i="2"/>
  <c r="C519" i="2"/>
  <c r="B519" i="2"/>
  <c r="A519" i="2"/>
  <c r="J518" i="2"/>
  <c r="I518" i="2"/>
  <c r="H518" i="2"/>
  <c r="G518" i="2"/>
  <c r="F518" i="2"/>
  <c r="E518" i="2"/>
  <c r="D518" i="2"/>
  <c r="C518" i="2"/>
  <c r="B518" i="2"/>
  <c r="A518" i="2"/>
  <c r="J517" i="2"/>
  <c r="I517" i="2"/>
  <c r="H517" i="2"/>
  <c r="G517" i="2"/>
  <c r="F517" i="2"/>
  <c r="E517" i="2"/>
  <c r="D517" i="2"/>
  <c r="C517" i="2"/>
  <c r="B517" i="2"/>
  <c r="A517" i="2"/>
  <c r="J516" i="2"/>
  <c r="I516" i="2"/>
  <c r="H516" i="2"/>
  <c r="G516" i="2"/>
  <c r="F516" i="2"/>
  <c r="E516" i="2"/>
  <c r="D516" i="2"/>
  <c r="C516" i="2"/>
  <c r="B516" i="2"/>
  <c r="A516" i="2"/>
  <c r="J515" i="2"/>
  <c r="I515" i="2"/>
  <c r="H515" i="2"/>
  <c r="G515" i="2"/>
  <c r="F515" i="2"/>
  <c r="E515" i="2"/>
  <c r="D515" i="2"/>
  <c r="C515" i="2"/>
  <c r="B515" i="2"/>
  <c r="A515" i="2"/>
  <c r="J514" i="2"/>
  <c r="I514" i="2"/>
  <c r="H514" i="2"/>
  <c r="G514" i="2"/>
  <c r="F514" i="2"/>
  <c r="E514" i="2"/>
  <c r="D514" i="2"/>
  <c r="C514" i="2"/>
  <c r="B514" i="2"/>
  <c r="A514" i="2"/>
  <c r="J513" i="2"/>
  <c r="I513" i="2"/>
  <c r="H513" i="2"/>
  <c r="G513" i="2"/>
  <c r="F513" i="2"/>
  <c r="E513" i="2"/>
  <c r="D513" i="2"/>
  <c r="C513" i="2"/>
  <c r="B513" i="2"/>
  <c r="A513" i="2"/>
  <c r="J512" i="2"/>
  <c r="I512" i="2"/>
  <c r="H512" i="2"/>
  <c r="G512" i="2"/>
  <c r="F512" i="2"/>
  <c r="E512" i="2"/>
  <c r="D512" i="2"/>
  <c r="C512" i="2"/>
  <c r="B512" i="2"/>
  <c r="A512" i="2"/>
  <c r="J511" i="2"/>
  <c r="I511" i="2"/>
  <c r="H511" i="2"/>
  <c r="G511" i="2"/>
  <c r="F511" i="2"/>
  <c r="E511" i="2"/>
  <c r="D511" i="2"/>
  <c r="C511" i="2"/>
  <c r="B511" i="2"/>
  <c r="A511" i="2"/>
  <c r="J510" i="2"/>
  <c r="I510" i="2"/>
  <c r="H510" i="2"/>
  <c r="G510" i="2"/>
  <c r="F510" i="2"/>
  <c r="E510" i="2"/>
  <c r="D510" i="2"/>
  <c r="C510" i="2"/>
  <c r="B510" i="2"/>
  <c r="A510" i="2"/>
  <c r="J509" i="2"/>
  <c r="I509" i="2"/>
  <c r="H509" i="2"/>
  <c r="G509" i="2"/>
  <c r="F509" i="2"/>
  <c r="E509" i="2"/>
  <c r="D509" i="2"/>
  <c r="C509" i="2"/>
  <c r="B509" i="2"/>
  <c r="A509" i="2"/>
  <c r="J508" i="2"/>
  <c r="I508" i="2"/>
  <c r="H508" i="2"/>
  <c r="G508" i="2"/>
  <c r="F508" i="2"/>
  <c r="E508" i="2"/>
  <c r="D508" i="2"/>
  <c r="C508" i="2"/>
  <c r="B508" i="2"/>
  <c r="A508" i="2"/>
  <c r="J507" i="2"/>
  <c r="I507" i="2"/>
  <c r="H507" i="2"/>
  <c r="G507" i="2"/>
  <c r="F507" i="2"/>
  <c r="E507" i="2"/>
  <c r="D507" i="2"/>
  <c r="C507" i="2"/>
  <c r="B507" i="2"/>
  <c r="A507" i="2"/>
  <c r="J506" i="2"/>
  <c r="I506" i="2"/>
  <c r="H506" i="2"/>
  <c r="G506" i="2"/>
  <c r="F506" i="2"/>
  <c r="E506" i="2"/>
  <c r="D506" i="2"/>
  <c r="C506" i="2"/>
  <c r="B506" i="2"/>
  <c r="A506" i="2"/>
  <c r="J505" i="2"/>
  <c r="I505" i="2"/>
  <c r="H505" i="2"/>
  <c r="G505" i="2"/>
  <c r="F505" i="2"/>
  <c r="E505" i="2"/>
  <c r="D505" i="2"/>
  <c r="C505" i="2"/>
  <c r="B505" i="2"/>
  <c r="A505" i="2"/>
  <c r="J504" i="2"/>
  <c r="I504" i="2"/>
  <c r="H504" i="2"/>
  <c r="G504" i="2"/>
  <c r="F504" i="2"/>
  <c r="E504" i="2"/>
  <c r="D504" i="2"/>
  <c r="C504" i="2"/>
  <c r="B504" i="2"/>
  <c r="A504" i="2"/>
  <c r="J503" i="2"/>
  <c r="I503" i="2"/>
  <c r="H503" i="2"/>
  <c r="G503" i="2"/>
  <c r="F503" i="2"/>
  <c r="E503" i="2"/>
  <c r="D503" i="2"/>
  <c r="C503" i="2"/>
  <c r="B503" i="2"/>
  <c r="A503" i="2"/>
  <c r="J502" i="2"/>
  <c r="I502" i="2"/>
  <c r="H502" i="2"/>
  <c r="G502" i="2"/>
  <c r="F502" i="2"/>
  <c r="E502" i="2"/>
  <c r="D502" i="2"/>
  <c r="C502" i="2"/>
  <c r="B502" i="2"/>
  <c r="A502" i="2"/>
  <c r="J501" i="2"/>
  <c r="I501" i="2"/>
  <c r="H501" i="2"/>
  <c r="G501" i="2"/>
  <c r="F501" i="2"/>
  <c r="E501" i="2"/>
  <c r="D501" i="2"/>
  <c r="C501" i="2"/>
  <c r="B501" i="2"/>
  <c r="A501" i="2"/>
  <c r="J500" i="2"/>
  <c r="I500" i="2"/>
  <c r="H500" i="2"/>
  <c r="G500" i="2"/>
  <c r="F500" i="2"/>
  <c r="E500" i="2"/>
  <c r="D500" i="2"/>
  <c r="C500" i="2"/>
  <c r="B500" i="2"/>
  <c r="A500" i="2"/>
  <c r="J499" i="2"/>
  <c r="I499" i="2"/>
  <c r="H499" i="2"/>
  <c r="G499" i="2"/>
  <c r="F499" i="2"/>
  <c r="E499" i="2"/>
  <c r="D499" i="2"/>
  <c r="C499" i="2"/>
  <c r="B499" i="2"/>
  <c r="A499" i="2"/>
  <c r="J498" i="2"/>
  <c r="I498" i="2"/>
  <c r="H498" i="2"/>
  <c r="G498" i="2"/>
  <c r="F498" i="2"/>
  <c r="E498" i="2"/>
  <c r="D498" i="2"/>
  <c r="C498" i="2"/>
  <c r="B498" i="2"/>
  <c r="A498" i="2"/>
  <c r="J497" i="2"/>
  <c r="I497" i="2"/>
  <c r="H497" i="2"/>
  <c r="G497" i="2"/>
  <c r="F497" i="2"/>
  <c r="E497" i="2"/>
  <c r="D497" i="2"/>
  <c r="C497" i="2"/>
  <c r="B497" i="2"/>
  <c r="A497" i="2"/>
  <c r="J496" i="2"/>
  <c r="I496" i="2"/>
  <c r="H496" i="2"/>
  <c r="G496" i="2"/>
  <c r="F496" i="2"/>
  <c r="E496" i="2"/>
  <c r="D496" i="2"/>
  <c r="C496" i="2"/>
  <c r="B496" i="2"/>
  <c r="A496" i="2"/>
  <c r="J495" i="2"/>
  <c r="I495" i="2"/>
  <c r="H495" i="2"/>
  <c r="G495" i="2"/>
  <c r="F495" i="2"/>
  <c r="E495" i="2"/>
  <c r="D495" i="2"/>
  <c r="C495" i="2"/>
  <c r="B495" i="2"/>
  <c r="A495" i="2"/>
  <c r="J494" i="2"/>
  <c r="I494" i="2"/>
  <c r="H494" i="2"/>
  <c r="G494" i="2"/>
  <c r="F494" i="2"/>
  <c r="E494" i="2"/>
  <c r="D494" i="2"/>
  <c r="C494" i="2"/>
  <c r="B494" i="2"/>
  <c r="A494" i="2"/>
  <c r="J493" i="2"/>
  <c r="I493" i="2"/>
  <c r="H493" i="2"/>
  <c r="G493" i="2"/>
  <c r="F493" i="2"/>
  <c r="E493" i="2"/>
  <c r="D493" i="2"/>
  <c r="C493" i="2"/>
  <c r="B493" i="2"/>
  <c r="A493" i="2"/>
  <c r="J492" i="2"/>
  <c r="I492" i="2"/>
  <c r="H492" i="2"/>
  <c r="G492" i="2"/>
  <c r="F492" i="2"/>
  <c r="E492" i="2"/>
  <c r="D492" i="2"/>
  <c r="C492" i="2"/>
  <c r="B492" i="2"/>
  <c r="A492" i="2"/>
  <c r="J491" i="2"/>
  <c r="I491" i="2"/>
  <c r="H491" i="2"/>
  <c r="G491" i="2"/>
  <c r="F491" i="2"/>
  <c r="E491" i="2"/>
  <c r="D491" i="2"/>
  <c r="C491" i="2"/>
  <c r="B491" i="2"/>
  <c r="A491" i="2"/>
  <c r="J490" i="2"/>
  <c r="I490" i="2"/>
  <c r="H490" i="2"/>
  <c r="G490" i="2"/>
  <c r="F490" i="2"/>
  <c r="E490" i="2"/>
  <c r="D490" i="2"/>
  <c r="C490" i="2"/>
  <c r="B490" i="2"/>
  <c r="A490" i="2"/>
  <c r="J489" i="2"/>
  <c r="I489" i="2"/>
  <c r="H489" i="2"/>
  <c r="G489" i="2"/>
  <c r="F489" i="2"/>
  <c r="E489" i="2"/>
  <c r="D489" i="2"/>
  <c r="C489" i="2"/>
  <c r="B489" i="2"/>
  <c r="A489" i="2"/>
  <c r="J488" i="2"/>
  <c r="I488" i="2"/>
  <c r="H488" i="2"/>
  <c r="G488" i="2"/>
  <c r="F488" i="2"/>
  <c r="E488" i="2"/>
  <c r="D488" i="2"/>
  <c r="C488" i="2"/>
  <c r="B488" i="2"/>
  <c r="A488" i="2"/>
  <c r="J487" i="2"/>
  <c r="I487" i="2"/>
  <c r="H487" i="2"/>
  <c r="G487" i="2"/>
  <c r="F487" i="2"/>
  <c r="E487" i="2"/>
  <c r="D487" i="2"/>
  <c r="C487" i="2"/>
  <c r="B487" i="2"/>
  <c r="A487" i="2"/>
  <c r="J486" i="2"/>
  <c r="I486" i="2"/>
  <c r="H486" i="2"/>
  <c r="G486" i="2"/>
  <c r="F486" i="2"/>
  <c r="E486" i="2"/>
  <c r="D486" i="2"/>
  <c r="C486" i="2"/>
  <c r="B486" i="2"/>
  <c r="A486" i="2"/>
  <c r="J485" i="2"/>
  <c r="I485" i="2"/>
  <c r="H485" i="2"/>
  <c r="G485" i="2"/>
  <c r="F485" i="2"/>
  <c r="E485" i="2"/>
  <c r="D485" i="2"/>
  <c r="C485" i="2"/>
  <c r="B485" i="2"/>
  <c r="A485" i="2"/>
  <c r="J484" i="2"/>
  <c r="I484" i="2"/>
  <c r="H484" i="2"/>
  <c r="G484" i="2"/>
  <c r="F484" i="2"/>
  <c r="E484" i="2"/>
  <c r="D484" i="2"/>
  <c r="C484" i="2"/>
  <c r="B484" i="2"/>
  <c r="A484" i="2"/>
  <c r="J483" i="2"/>
  <c r="I483" i="2"/>
  <c r="H483" i="2"/>
  <c r="G483" i="2"/>
  <c r="F483" i="2"/>
  <c r="E483" i="2"/>
  <c r="D483" i="2"/>
  <c r="C483" i="2"/>
  <c r="B483" i="2"/>
  <c r="A483" i="2"/>
  <c r="J482" i="2"/>
  <c r="I482" i="2"/>
  <c r="H482" i="2"/>
  <c r="G482" i="2"/>
  <c r="F482" i="2"/>
  <c r="E482" i="2"/>
  <c r="D482" i="2"/>
  <c r="C482" i="2"/>
  <c r="B482" i="2"/>
  <c r="A482" i="2"/>
  <c r="J481" i="2"/>
  <c r="I481" i="2"/>
  <c r="H481" i="2"/>
  <c r="G481" i="2"/>
  <c r="F481" i="2"/>
  <c r="E481" i="2"/>
  <c r="D481" i="2"/>
  <c r="C481" i="2"/>
  <c r="B481" i="2"/>
  <c r="A481" i="2"/>
  <c r="J480" i="2"/>
  <c r="I480" i="2"/>
  <c r="H480" i="2"/>
  <c r="G480" i="2"/>
  <c r="F480" i="2"/>
  <c r="E480" i="2"/>
  <c r="D480" i="2"/>
  <c r="C480" i="2"/>
  <c r="B480" i="2"/>
  <c r="A480" i="2"/>
  <c r="J479" i="2"/>
  <c r="I479" i="2"/>
  <c r="H479" i="2"/>
  <c r="G479" i="2"/>
  <c r="F479" i="2"/>
  <c r="E479" i="2"/>
  <c r="D479" i="2"/>
  <c r="C479" i="2"/>
  <c r="B479" i="2"/>
  <c r="A479" i="2"/>
  <c r="J478" i="2"/>
  <c r="I478" i="2"/>
  <c r="H478" i="2"/>
  <c r="G478" i="2"/>
  <c r="F478" i="2"/>
  <c r="E478" i="2"/>
  <c r="D478" i="2"/>
  <c r="C478" i="2"/>
  <c r="B478" i="2"/>
  <c r="A478" i="2"/>
  <c r="J477" i="2"/>
  <c r="I477" i="2"/>
  <c r="H477" i="2"/>
  <c r="G477" i="2"/>
  <c r="F477" i="2"/>
  <c r="E477" i="2"/>
  <c r="D477" i="2"/>
  <c r="C477" i="2"/>
  <c r="B477" i="2"/>
  <c r="A477" i="2"/>
  <c r="J476" i="2"/>
  <c r="I476" i="2"/>
  <c r="H476" i="2"/>
  <c r="G476" i="2"/>
  <c r="F476" i="2"/>
  <c r="E476" i="2"/>
  <c r="D476" i="2"/>
  <c r="C476" i="2"/>
  <c r="B476" i="2"/>
  <c r="A476" i="2"/>
  <c r="J475" i="2"/>
  <c r="I475" i="2"/>
  <c r="H475" i="2"/>
  <c r="G475" i="2"/>
  <c r="F475" i="2"/>
  <c r="E475" i="2"/>
  <c r="D475" i="2"/>
  <c r="C475" i="2"/>
  <c r="B475" i="2"/>
  <c r="A475" i="2"/>
  <c r="J474" i="2"/>
  <c r="I474" i="2"/>
  <c r="H474" i="2"/>
  <c r="G474" i="2"/>
  <c r="F474" i="2"/>
  <c r="E474" i="2"/>
  <c r="D474" i="2"/>
  <c r="C474" i="2"/>
  <c r="B474" i="2"/>
  <c r="A474" i="2"/>
  <c r="J473" i="2"/>
  <c r="I473" i="2"/>
  <c r="H473" i="2"/>
  <c r="G473" i="2"/>
  <c r="F473" i="2"/>
  <c r="E473" i="2"/>
  <c r="D473" i="2"/>
  <c r="C473" i="2"/>
  <c r="B473" i="2"/>
  <c r="A473" i="2"/>
  <c r="J472" i="2"/>
  <c r="I472" i="2"/>
  <c r="H472" i="2"/>
  <c r="G472" i="2"/>
  <c r="F472" i="2"/>
  <c r="E472" i="2"/>
  <c r="D472" i="2"/>
  <c r="C472" i="2"/>
  <c r="B472" i="2"/>
  <c r="A472" i="2"/>
  <c r="J471" i="2"/>
  <c r="I471" i="2"/>
  <c r="H471" i="2"/>
  <c r="G471" i="2"/>
  <c r="F471" i="2"/>
  <c r="E471" i="2"/>
  <c r="D471" i="2"/>
  <c r="C471" i="2"/>
  <c r="B471" i="2"/>
  <c r="A471" i="2"/>
  <c r="J470" i="2"/>
  <c r="I470" i="2"/>
  <c r="H470" i="2"/>
  <c r="G470" i="2"/>
  <c r="F470" i="2"/>
  <c r="E470" i="2"/>
  <c r="D470" i="2"/>
  <c r="C470" i="2"/>
  <c r="B470" i="2"/>
  <c r="A470" i="2"/>
  <c r="J469" i="2"/>
  <c r="I469" i="2"/>
  <c r="H469" i="2"/>
  <c r="G469" i="2"/>
  <c r="F469" i="2"/>
  <c r="E469" i="2"/>
  <c r="D469" i="2"/>
  <c r="C469" i="2"/>
  <c r="B469" i="2"/>
  <c r="A469" i="2"/>
  <c r="J468" i="2"/>
  <c r="I468" i="2"/>
  <c r="H468" i="2"/>
  <c r="G468" i="2"/>
  <c r="F468" i="2"/>
  <c r="E468" i="2"/>
  <c r="D468" i="2"/>
  <c r="C468" i="2"/>
  <c r="B468" i="2"/>
  <c r="A468" i="2"/>
  <c r="J467" i="2"/>
  <c r="I467" i="2"/>
  <c r="H467" i="2"/>
  <c r="G467" i="2"/>
  <c r="F467" i="2"/>
  <c r="E467" i="2"/>
  <c r="D467" i="2"/>
  <c r="C467" i="2"/>
  <c r="B467" i="2"/>
  <c r="A467" i="2"/>
  <c r="J466" i="2"/>
  <c r="I466" i="2"/>
  <c r="H466" i="2"/>
  <c r="G466" i="2"/>
  <c r="F466" i="2"/>
  <c r="E466" i="2"/>
  <c r="D466" i="2"/>
  <c r="C466" i="2"/>
  <c r="B466" i="2"/>
  <c r="A466" i="2"/>
  <c r="J465" i="2"/>
  <c r="I465" i="2"/>
  <c r="H465" i="2"/>
  <c r="G465" i="2"/>
  <c r="F465" i="2"/>
  <c r="E465" i="2"/>
  <c r="D465" i="2"/>
  <c r="C465" i="2"/>
  <c r="B465" i="2"/>
  <c r="A465" i="2"/>
  <c r="J464" i="2"/>
  <c r="I464" i="2"/>
  <c r="H464" i="2"/>
  <c r="G464" i="2"/>
  <c r="F464" i="2"/>
  <c r="E464" i="2"/>
  <c r="D464" i="2"/>
  <c r="C464" i="2"/>
  <c r="B464" i="2"/>
  <c r="A464" i="2"/>
  <c r="J463" i="2"/>
  <c r="I463" i="2"/>
  <c r="H463" i="2"/>
  <c r="G463" i="2"/>
  <c r="F463" i="2"/>
  <c r="E463" i="2"/>
  <c r="D463" i="2"/>
  <c r="C463" i="2"/>
  <c r="B463" i="2"/>
  <c r="A463" i="2"/>
  <c r="J462" i="2"/>
  <c r="I462" i="2"/>
  <c r="H462" i="2"/>
  <c r="G462" i="2"/>
  <c r="F462" i="2"/>
  <c r="E462" i="2"/>
  <c r="D462" i="2"/>
  <c r="C462" i="2"/>
  <c r="B462" i="2"/>
  <c r="A462" i="2"/>
  <c r="J461" i="2"/>
  <c r="I461" i="2"/>
  <c r="H461" i="2"/>
  <c r="G461" i="2"/>
  <c r="F461" i="2"/>
  <c r="E461" i="2"/>
  <c r="D461" i="2"/>
  <c r="C461" i="2"/>
  <c r="B461" i="2"/>
  <c r="A461" i="2"/>
  <c r="J460" i="2"/>
  <c r="I460" i="2"/>
  <c r="H460" i="2"/>
  <c r="G460" i="2"/>
  <c r="F460" i="2"/>
  <c r="E460" i="2"/>
  <c r="D460" i="2"/>
  <c r="C460" i="2"/>
  <c r="B460" i="2"/>
  <c r="A460" i="2"/>
  <c r="J459" i="2"/>
  <c r="I459" i="2"/>
  <c r="H459" i="2"/>
  <c r="G459" i="2"/>
  <c r="F459" i="2"/>
  <c r="E459" i="2"/>
  <c r="D459" i="2"/>
  <c r="C459" i="2"/>
  <c r="B459" i="2"/>
  <c r="A459" i="2"/>
  <c r="J458" i="2"/>
  <c r="I458" i="2"/>
  <c r="H458" i="2"/>
  <c r="G458" i="2"/>
  <c r="F458" i="2"/>
  <c r="E458" i="2"/>
  <c r="D458" i="2"/>
  <c r="C458" i="2"/>
  <c r="B458" i="2"/>
  <c r="A458" i="2"/>
  <c r="J457" i="2"/>
  <c r="I457" i="2"/>
  <c r="H457" i="2"/>
  <c r="G457" i="2"/>
  <c r="F457" i="2"/>
  <c r="E457" i="2"/>
  <c r="D457" i="2"/>
  <c r="C457" i="2"/>
  <c r="B457" i="2"/>
  <c r="A457" i="2"/>
  <c r="J456" i="2"/>
  <c r="I456" i="2"/>
  <c r="H456" i="2"/>
  <c r="G456" i="2"/>
  <c r="F456" i="2"/>
  <c r="E456" i="2"/>
  <c r="D456" i="2"/>
  <c r="C456" i="2"/>
  <c r="B456" i="2"/>
  <c r="A456" i="2"/>
  <c r="J455" i="2"/>
  <c r="I455" i="2"/>
  <c r="H455" i="2"/>
  <c r="G455" i="2"/>
  <c r="F455" i="2"/>
  <c r="E455" i="2"/>
  <c r="D455" i="2"/>
  <c r="C455" i="2"/>
  <c r="B455" i="2"/>
  <c r="A455" i="2"/>
  <c r="J454" i="2"/>
  <c r="I454" i="2"/>
  <c r="H454" i="2"/>
  <c r="G454" i="2"/>
  <c r="F454" i="2"/>
  <c r="E454" i="2"/>
  <c r="D454" i="2"/>
  <c r="C454" i="2"/>
  <c r="B454" i="2"/>
  <c r="A454" i="2"/>
  <c r="J453" i="2"/>
  <c r="I453" i="2"/>
  <c r="H453" i="2"/>
  <c r="G453" i="2"/>
  <c r="F453" i="2"/>
  <c r="E453" i="2"/>
  <c r="D453" i="2"/>
  <c r="C453" i="2"/>
  <c r="B453" i="2"/>
  <c r="A453" i="2"/>
  <c r="J452" i="2"/>
  <c r="I452" i="2"/>
  <c r="H452" i="2"/>
  <c r="G452" i="2"/>
  <c r="F452" i="2"/>
  <c r="E452" i="2"/>
  <c r="D452" i="2"/>
  <c r="C452" i="2"/>
  <c r="B452" i="2"/>
  <c r="A452" i="2"/>
  <c r="J451" i="2"/>
  <c r="I451" i="2"/>
  <c r="H451" i="2"/>
  <c r="G451" i="2"/>
  <c r="F451" i="2"/>
  <c r="E451" i="2"/>
  <c r="D451" i="2"/>
  <c r="C451" i="2"/>
  <c r="B451" i="2"/>
  <c r="A451" i="2"/>
  <c r="J450" i="2"/>
  <c r="I450" i="2"/>
  <c r="H450" i="2"/>
  <c r="G450" i="2"/>
  <c r="F450" i="2"/>
  <c r="E450" i="2"/>
  <c r="D450" i="2"/>
  <c r="C450" i="2"/>
  <c r="B450" i="2"/>
  <c r="A450" i="2"/>
  <c r="J449" i="2"/>
  <c r="I449" i="2"/>
  <c r="H449" i="2"/>
  <c r="G449" i="2"/>
  <c r="F449" i="2"/>
  <c r="E449" i="2"/>
  <c r="D449" i="2"/>
  <c r="C449" i="2"/>
  <c r="B449" i="2"/>
  <c r="A449" i="2"/>
  <c r="J448" i="2"/>
  <c r="I448" i="2"/>
  <c r="H448" i="2"/>
  <c r="G448" i="2"/>
  <c r="F448" i="2"/>
  <c r="E448" i="2"/>
  <c r="D448" i="2"/>
  <c r="C448" i="2"/>
  <c r="B448" i="2"/>
  <c r="A448" i="2"/>
  <c r="J447" i="2"/>
  <c r="I447" i="2"/>
  <c r="H447" i="2"/>
  <c r="G447" i="2"/>
  <c r="F447" i="2"/>
  <c r="E447" i="2"/>
  <c r="D447" i="2"/>
  <c r="C447" i="2"/>
  <c r="B447" i="2"/>
  <c r="A447" i="2"/>
  <c r="J446" i="2"/>
  <c r="I446" i="2"/>
  <c r="H446" i="2"/>
  <c r="G446" i="2"/>
  <c r="F446" i="2"/>
  <c r="E446" i="2"/>
  <c r="D446" i="2"/>
  <c r="C446" i="2"/>
  <c r="B446" i="2"/>
  <c r="A446" i="2"/>
  <c r="J445" i="2"/>
  <c r="I445" i="2"/>
  <c r="H445" i="2"/>
  <c r="G445" i="2"/>
  <c r="F445" i="2"/>
  <c r="E445" i="2"/>
  <c r="D445" i="2"/>
  <c r="C445" i="2"/>
  <c r="B445" i="2"/>
  <c r="A445" i="2"/>
  <c r="J444" i="2"/>
  <c r="I444" i="2"/>
  <c r="H444" i="2"/>
  <c r="G444" i="2"/>
  <c r="F444" i="2"/>
  <c r="E444" i="2"/>
  <c r="D444" i="2"/>
  <c r="C444" i="2"/>
  <c r="B444" i="2"/>
  <c r="A444" i="2"/>
  <c r="J443" i="2"/>
  <c r="I443" i="2"/>
  <c r="H443" i="2"/>
  <c r="G443" i="2"/>
  <c r="F443" i="2"/>
  <c r="E443" i="2"/>
  <c r="D443" i="2"/>
  <c r="C443" i="2"/>
  <c r="B443" i="2"/>
  <c r="A443" i="2"/>
  <c r="J442" i="2"/>
  <c r="I442" i="2"/>
  <c r="H442" i="2"/>
  <c r="G442" i="2"/>
  <c r="F442" i="2"/>
  <c r="E442" i="2"/>
  <c r="D442" i="2"/>
  <c r="C442" i="2"/>
  <c r="B442" i="2"/>
  <c r="A442" i="2"/>
  <c r="J441" i="2"/>
  <c r="I441" i="2"/>
  <c r="H441" i="2"/>
  <c r="G441" i="2"/>
  <c r="F441" i="2"/>
  <c r="E441" i="2"/>
  <c r="D441" i="2"/>
  <c r="C441" i="2"/>
  <c r="B441" i="2"/>
  <c r="A441" i="2"/>
  <c r="J440" i="2"/>
  <c r="I440" i="2"/>
  <c r="H440" i="2"/>
  <c r="G440" i="2"/>
  <c r="F440" i="2"/>
  <c r="E440" i="2"/>
  <c r="D440" i="2"/>
  <c r="C440" i="2"/>
  <c r="B440" i="2"/>
  <c r="A440" i="2"/>
  <c r="J439" i="2"/>
  <c r="I439" i="2"/>
  <c r="H439" i="2"/>
  <c r="G439" i="2"/>
  <c r="F439" i="2"/>
  <c r="E439" i="2"/>
  <c r="D439" i="2"/>
  <c r="C439" i="2"/>
  <c r="B439" i="2"/>
  <c r="A439" i="2"/>
  <c r="J438" i="2"/>
  <c r="I438" i="2"/>
  <c r="H438" i="2"/>
  <c r="G438" i="2"/>
  <c r="F438" i="2"/>
  <c r="E438" i="2"/>
  <c r="D438" i="2"/>
  <c r="C438" i="2"/>
  <c r="B438" i="2"/>
  <c r="A438" i="2"/>
  <c r="J437" i="2"/>
  <c r="I437" i="2"/>
  <c r="H437" i="2"/>
  <c r="G437" i="2"/>
  <c r="F437" i="2"/>
  <c r="E437" i="2"/>
  <c r="D437" i="2"/>
  <c r="C437" i="2"/>
  <c r="B437" i="2"/>
  <c r="A437" i="2"/>
  <c r="J436" i="2"/>
  <c r="I436" i="2"/>
  <c r="H436" i="2"/>
  <c r="G436" i="2"/>
  <c r="F436" i="2"/>
  <c r="E436" i="2"/>
  <c r="D436" i="2"/>
  <c r="C436" i="2"/>
  <c r="B436" i="2"/>
  <c r="A436" i="2"/>
  <c r="J435" i="2"/>
  <c r="I435" i="2"/>
  <c r="H435" i="2"/>
  <c r="G435" i="2"/>
  <c r="F435" i="2"/>
  <c r="E435" i="2"/>
  <c r="D435" i="2"/>
  <c r="C435" i="2"/>
  <c r="B435" i="2"/>
  <c r="A435" i="2"/>
  <c r="J434" i="2"/>
  <c r="I434" i="2"/>
  <c r="H434" i="2"/>
  <c r="G434" i="2"/>
  <c r="F434" i="2"/>
  <c r="E434" i="2"/>
  <c r="D434" i="2"/>
  <c r="C434" i="2"/>
  <c r="B434" i="2"/>
  <c r="A434" i="2"/>
  <c r="J433" i="2"/>
  <c r="I433" i="2"/>
  <c r="H433" i="2"/>
  <c r="G433" i="2"/>
  <c r="F433" i="2"/>
  <c r="E433" i="2"/>
  <c r="D433" i="2"/>
  <c r="C433" i="2"/>
  <c r="B433" i="2"/>
  <c r="A433" i="2"/>
  <c r="J432" i="2"/>
  <c r="I432" i="2"/>
  <c r="H432" i="2"/>
  <c r="G432" i="2"/>
  <c r="F432" i="2"/>
  <c r="E432" i="2"/>
  <c r="D432" i="2"/>
  <c r="C432" i="2"/>
  <c r="B432" i="2"/>
  <c r="A432" i="2"/>
  <c r="J431" i="2"/>
  <c r="I431" i="2"/>
  <c r="H431" i="2"/>
  <c r="G431" i="2"/>
  <c r="F431" i="2"/>
  <c r="E431" i="2"/>
  <c r="D431" i="2"/>
  <c r="C431" i="2"/>
  <c r="B431" i="2"/>
  <c r="A431" i="2"/>
  <c r="J430" i="2"/>
  <c r="I430" i="2"/>
  <c r="H430" i="2"/>
  <c r="G430" i="2"/>
  <c r="F430" i="2"/>
  <c r="E430" i="2"/>
  <c r="D430" i="2"/>
  <c r="C430" i="2"/>
  <c r="B430" i="2"/>
  <c r="A430" i="2"/>
  <c r="J429" i="2"/>
  <c r="I429" i="2"/>
  <c r="H429" i="2"/>
  <c r="G429" i="2"/>
  <c r="F429" i="2"/>
  <c r="E429" i="2"/>
  <c r="D429" i="2"/>
  <c r="C429" i="2"/>
  <c r="B429" i="2"/>
  <c r="A429" i="2"/>
  <c r="J428" i="2"/>
  <c r="I428" i="2"/>
  <c r="H428" i="2"/>
  <c r="G428" i="2"/>
  <c r="F428" i="2"/>
  <c r="E428" i="2"/>
  <c r="D428" i="2"/>
  <c r="C428" i="2"/>
  <c r="B428" i="2"/>
  <c r="A428" i="2"/>
  <c r="J427" i="2"/>
  <c r="I427" i="2"/>
  <c r="H427" i="2"/>
  <c r="G427" i="2"/>
  <c r="F427" i="2"/>
  <c r="E427" i="2"/>
  <c r="D427" i="2"/>
  <c r="C427" i="2"/>
  <c r="B427" i="2"/>
  <c r="A427" i="2"/>
  <c r="J426" i="2"/>
  <c r="I426" i="2"/>
  <c r="H426" i="2"/>
  <c r="G426" i="2"/>
  <c r="F426" i="2"/>
  <c r="E426" i="2"/>
  <c r="D426" i="2"/>
  <c r="C426" i="2"/>
  <c r="B426" i="2"/>
  <c r="A426" i="2"/>
  <c r="J425" i="2"/>
  <c r="I425" i="2"/>
  <c r="H425" i="2"/>
  <c r="G425" i="2"/>
  <c r="F425" i="2"/>
  <c r="E425" i="2"/>
  <c r="D425" i="2"/>
  <c r="C425" i="2"/>
  <c r="B425" i="2"/>
  <c r="A425" i="2"/>
  <c r="J424" i="2"/>
  <c r="I424" i="2"/>
  <c r="H424" i="2"/>
  <c r="G424" i="2"/>
  <c r="F424" i="2"/>
  <c r="E424" i="2"/>
  <c r="D424" i="2"/>
  <c r="C424" i="2"/>
  <c r="B424" i="2"/>
  <c r="A424" i="2"/>
  <c r="J423" i="2"/>
  <c r="I423" i="2"/>
  <c r="H423" i="2"/>
  <c r="G423" i="2"/>
  <c r="F423" i="2"/>
  <c r="E423" i="2"/>
  <c r="D423" i="2"/>
  <c r="C423" i="2"/>
  <c r="B423" i="2"/>
  <c r="A423" i="2"/>
  <c r="J422" i="2"/>
  <c r="I422" i="2"/>
  <c r="H422" i="2"/>
  <c r="G422" i="2"/>
  <c r="F422" i="2"/>
  <c r="E422" i="2"/>
  <c r="D422" i="2"/>
  <c r="C422" i="2"/>
  <c r="B422" i="2"/>
  <c r="A422" i="2"/>
  <c r="J421" i="2"/>
  <c r="I421" i="2"/>
  <c r="H421" i="2"/>
  <c r="G421" i="2"/>
  <c r="F421" i="2"/>
  <c r="E421" i="2"/>
  <c r="D421" i="2"/>
  <c r="C421" i="2"/>
  <c r="B421" i="2"/>
  <c r="A421" i="2"/>
  <c r="J420" i="2"/>
  <c r="I420" i="2"/>
  <c r="H420" i="2"/>
  <c r="G420" i="2"/>
  <c r="F420" i="2"/>
  <c r="E420" i="2"/>
  <c r="D420" i="2"/>
  <c r="C420" i="2"/>
  <c r="B420" i="2"/>
  <c r="A420" i="2"/>
  <c r="J419" i="2"/>
  <c r="I419" i="2"/>
  <c r="H419" i="2"/>
  <c r="G419" i="2"/>
  <c r="F419" i="2"/>
  <c r="E419" i="2"/>
  <c r="D419" i="2"/>
  <c r="C419" i="2"/>
  <c r="B419" i="2"/>
  <c r="A419" i="2"/>
  <c r="J418" i="2"/>
  <c r="I418" i="2"/>
  <c r="H418" i="2"/>
  <c r="G418" i="2"/>
  <c r="F418" i="2"/>
  <c r="E418" i="2"/>
  <c r="D418" i="2"/>
  <c r="C418" i="2"/>
  <c r="B418" i="2"/>
  <c r="A418" i="2"/>
  <c r="J417" i="2"/>
  <c r="I417" i="2"/>
  <c r="H417" i="2"/>
  <c r="G417" i="2"/>
  <c r="F417" i="2"/>
  <c r="E417" i="2"/>
  <c r="D417" i="2"/>
  <c r="C417" i="2"/>
  <c r="B417" i="2"/>
  <c r="A417" i="2"/>
  <c r="J416" i="2"/>
  <c r="I416" i="2"/>
  <c r="H416" i="2"/>
  <c r="G416" i="2"/>
  <c r="F416" i="2"/>
  <c r="E416" i="2"/>
  <c r="D416" i="2"/>
  <c r="C416" i="2"/>
  <c r="B416" i="2"/>
  <c r="A416" i="2"/>
  <c r="J415" i="2"/>
  <c r="I415" i="2"/>
  <c r="H415" i="2"/>
  <c r="G415" i="2"/>
  <c r="F415" i="2"/>
  <c r="E415" i="2"/>
  <c r="D415" i="2"/>
  <c r="C415" i="2"/>
  <c r="B415" i="2"/>
  <c r="A415" i="2"/>
  <c r="J414" i="2"/>
  <c r="I414" i="2"/>
  <c r="H414" i="2"/>
  <c r="G414" i="2"/>
  <c r="F414" i="2"/>
  <c r="E414" i="2"/>
  <c r="D414" i="2"/>
  <c r="C414" i="2"/>
  <c r="B414" i="2"/>
  <c r="A414" i="2"/>
  <c r="J413" i="2"/>
  <c r="I413" i="2"/>
  <c r="H413" i="2"/>
  <c r="G413" i="2"/>
  <c r="F413" i="2"/>
  <c r="E413" i="2"/>
  <c r="D413" i="2"/>
  <c r="C413" i="2"/>
  <c r="B413" i="2"/>
  <c r="A413" i="2"/>
  <c r="J412" i="2"/>
  <c r="I412" i="2"/>
  <c r="H412" i="2"/>
  <c r="G412" i="2"/>
  <c r="F412" i="2"/>
  <c r="E412" i="2"/>
  <c r="D412" i="2"/>
  <c r="C412" i="2"/>
  <c r="B412" i="2"/>
  <c r="A412" i="2"/>
  <c r="J411" i="2"/>
  <c r="I411" i="2"/>
  <c r="H411" i="2"/>
  <c r="G411" i="2"/>
  <c r="F411" i="2"/>
  <c r="E411" i="2"/>
  <c r="D411" i="2"/>
  <c r="C411" i="2"/>
  <c r="B411" i="2"/>
  <c r="A411" i="2"/>
  <c r="J410" i="2"/>
  <c r="I410" i="2"/>
  <c r="H410" i="2"/>
  <c r="G410" i="2"/>
  <c r="F410" i="2"/>
  <c r="E410" i="2"/>
  <c r="D410" i="2"/>
  <c r="C410" i="2"/>
  <c r="B410" i="2"/>
  <c r="A410" i="2"/>
  <c r="J409" i="2"/>
  <c r="I409" i="2"/>
  <c r="H409" i="2"/>
  <c r="G409" i="2"/>
  <c r="F409" i="2"/>
  <c r="E409" i="2"/>
  <c r="D409" i="2"/>
  <c r="C409" i="2"/>
  <c r="B409" i="2"/>
  <c r="A409" i="2"/>
  <c r="J408" i="2"/>
  <c r="I408" i="2"/>
  <c r="H408" i="2"/>
  <c r="G408" i="2"/>
  <c r="F408" i="2"/>
  <c r="E408" i="2"/>
  <c r="D408" i="2"/>
  <c r="C408" i="2"/>
  <c r="B408" i="2"/>
  <c r="A408" i="2"/>
  <c r="J407" i="2"/>
  <c r="I407" i="2"/>
  <c r="H407" i="2"/>
  <c r="G407" i="2"/>
  <c r="F407" i="2"/>
  <c r="E407" i="2"/>
  <c r="D407" i="2"/>
  <c r="C407" i="2"/>
  <c r="B407" i="2"/>
  <c r="A407" i="2"/>
  <c r="J406" i="2"/>
  <c r="I406" i="2"/>
  <c r="H406" i="2"/>
  <c r="G406" i="2"/>
  <c r="F406" i="2"/>
  <c r="E406" i="2"/>
  <c r="D406" i="2"/>
  <c r="C406" i="2"/>
  <c r="B406" i="2"/>
  <c r="A406" i="2"/>
  <c r="J405" i="2"/>
  <c r="I405" i="2"/>
  <c r="H405" i="2"/>
  <c r="G405" i="2"/>
  <c r="F405" i="2"/>
  <c r="E405" i="2"/>
  <c r="D405" i="2"/>
  <c r="C405" i="2"/>
  <c r="B405" i="2"/>
  <c r="A405" i="2"/>
  <c r="J404" i="2"/>
  <c r="I404" i="2"/>
  <c r="H404" i="2"/>
  <c r="G404" i="2"/>
  <c r="F404" i="2"/>
  <c r="E404" i="2"/>
  <c r="D404" i="2"/>
  <c r="C404" i="2"/>
  <c r="B404" i="2"/>
  <c r="A404" i="2"/>
  <c r="J403" i="2"/>
  <c r="I403" i="2"/>
  <c r="H403" i="2"/>
  <c r="G403" i="2"/>
  <c r="F403" i="2"/>
  <c r="E403" i="2"/>
  <c r="D403" i="2"/>
  <c r="C403" i="2"/>
  <c r="B403" i="2"/>
  <c r="A403" i="2"/>
  <c r="J402" i="2"/>
  <c r="I402" i="2"/>
  <c r="H402" i="2"/>
  <c r="G402" i="2"/>
  <c r="F402" i="2"/>
  <c r="E402" i="2"/>
  <c r="D402" i="2"/>
  <c r="C402" i="2"/>
  <c r="B402" i="2"/>
  <c r="A402" i="2"/>
  <c r="J401" i="2"/>
  <c r="I401" i="2"/>
  <c r="H401" i="2"/>
  <c r="G401" i="2"/>
  <c r="F401" i="2"/>
  <c r="E401" i="2"/>
  <c r="D401" i="2"/>
  <c r="C401" i="2"/>
  <c r="B401" i="2"/>
  <c r="A401" i="2"/>
  <c r="J400" i="2"/>
  <c r="I400" i="2"/>
  <c r="H400" i="2"/>
  <c r="G400" i="2"/>
  <c r="F400" i="2"/>
  <c r="E400" i="2"/>
  <c r="D400" i="2"/>
  <c r="C400" i="2"/>
  <c r="B400" i="2"/>
  <c r="A400" i="2"/>
  <c r="J399" i="2"/>
  <c r="I399" i="2"/>
  <c r="H399" i="2"/>
  <c r="G399" i="2"/>
  <c r="F399" i="2"/>
  <c r="E399" i="2"/>
  <c r="D399" i="2"/>
  <c r="C399" i="2"/>
  <c r="B399" i="2"/>
  <c r="A399" i="2"/>
  <c r="J398" i="2"/>
  <c r="I398" i="2"/>
  <c r="H398" i="2"/>
  <c r="G398" i="2"/>
  <c r="F398" i="2"/>
  <c r="E398" i="2"/>
  <c r="D398" i="2"/>
  <c r="C398" i="2"/>
  <c r="B398" i="2"/>
  <c r="A398" i="2"/>
  <c r="J397" i="2"/>
  <c r="I397" i="2"/>
  <c r="H397" i="2"/>
  <c r="G397" i="2"/>
  <c r="F397" i="2"/>
  <c r="E397" i="2"/>
  <c r="D397" i="2"/>
  <c r="C397" i="2"/>
  <c r="B397" i="2"/>
  <c r="A397" i="2"/>
  <c r="J396" i="2"/>
  <c r="I396" i="2"/>
  <c r="H396" i="2"/>
  <c r="G396" i="2"/>
  <c r="F396" i="2"/>
  <c r="E396" i="2"/>
  <c r="D396" i="2"/>
  <c r="C396" i="2"/>
  <c r="B396" i="2"/>
  <c r="A396" i="2"/>
  <c r="J395" i="2"/>
  <c r="I395" i="2"/>
  <c r="H395" i="2"/>
  <c r="G395" i="2"/>
  <c r="F395" i="2"/>
  <c r="E395" i="2"/>
  <c r="D395" i="2"/>
  <c r="C395" i="2"/>
  <c r="B395" i="2"/>
  <c r="A395" i="2"/>
  <c r="J394" i="2"/>
  <c r="I394" i="2"/>
  <c r="H394" i="2"/>
  <c r="G394" i="2"/>
  <c r="F394" i="2"/>
  <c r="E394" i="2"/>
  <c r="D394" i="2"/>
  <c r="C394" i="2"/>
  <c r="B394" i="2"/>
  <c r="A394" i="2"/>
  <c r="J393" i="2"/>
  <c r="I393" i="2"/>
  <c r="H393" i="2"/>
  <c r="G393" i="2"/>
  <c r="F393" i="2"/>
  <c r="E393" i="2"/>
  <c r="D393" i="2"/>
  <c r="C393" i="2"/>
  <c r="B393" i="2"/>
  <c r="A393" i="2"/>
  <c r="J392" i="2"/>
  <c r="I392" i="2"/>
  <c r="H392" i="2"/>
  <c r="G392" i="2"/>
  <c r="F392" i="2"/>
  <c r="E392" i="2"/>
  <c r="D392" i="2"/>
  <c r="C392" i="2"/>
  <c r="B392" i="2"/>
  <c r="A392" i="2"/>
  <c r="J391" i="2"/>
  <c r="I391" i="2"/>
  <c r="H391" i="2"/>
  <c r="G391" i="2"/>
  <c r="F391" i="2"/>
  <c r="E391" i="2"/>
  <c r="D391" i="2"/>
  <c r="C391" i="2"/>
  <c r="B391" i="2"/>
  <c r="A391" i="2"/>
  <c r="J390" i="2"/>
  <c r="I390" i="2"/>
  <c r="H390" i="2"/>
  <c r="G390" i="2"/>
  <c r="F390" i="2"/>
  <c r="E390" i="2"/>
  <c r="D390" i="2"/>
  <c r="C390" i="2"/>
  <c r="B390" i="2"/>
  <c r="A390" i="2"/>
  <c r="J389" i="2"/>
  <c r="I389" i="2"/>
  <c r="H389" i="2"/>
  <c r="G389" i="2"/>
  <c r="F389" i="2"/>
  <c r="E389" i="2"/>
  <c r="D389" i="2"/>
  <c r="C389" i="2"/>
  <c r="B389" i="2"/>
  <c r="A389" i="2"/>
  <c r="J388" i="2"/>
  <c r="I388" i="2"/>
  <c r="H388" i="2"/>
  <c r="G388" i="2"/>
  <c r="F388" i="2"/>
  <c r="E388" i="2"/>
  <c r="D388" i="2"/>
  <c r="C388" i="2"/>
  <c r="B388" i="2"/>
  <c r="A388" i="2"/>
  <c r="J387" i="2"/>
  <c r="I387" i="2"/>
  <c r="H387" i="2"/>
  <c r="G387" i="2"/>
  <c r="F387" i="2"/>
  <c r="E387" i="2"/>
  <c r="D387" i="2"/>
  <c r="C387" i="2"/>
  <c r="B387" i="2"/>
  <c r="A387" i="2"/>
  <c r="J386" i="2"/>
  <c r="I386" i="2"/>
  <c r="H386" i="2"/>
  <c r="G386" i="2"/>
  <c r="F386" i="2"/>
  <c r="E386" i="2"/>
  <c r="D386" i="2"/>
  <c r="C386" i="2"/>
  <c r="B386" i="2"/>
  <c r="A386" i="2"/>
  <c r="J385" i="2"/>
  <c r="I385" i="2"/>
  <c r="H385" i="2"/>
  <c r="G385" i="2"/>
  <c r="F385" i="2"/>
  <c r="E385" i="2"/>
  <c r="D385" i="2"/>
  <c r="C385" i="2"/>
  <c r="B385" i="2"/>
  <c r="A385" i="2"/>
  <c r="J384" i="2"/>
  <c r="I384" i="2"/>
  <c r="H384" i="2"/>
  <c r="G384" i="2"/>
  <c r="F384" i="2"/>
  <c r="E384" i="2"/>
  <c r="D384" i="2"/>
  <c r="C384" i="2"/>
  <c r="B384" i="2"/>
  <c r="A384" i="2"/>
  <c r="J383" i="2"/>
  <c r="I383" i="2"/>
  <c r="H383" i="2"/>
  <c r="G383" i="2"/>
  <c r="F383" i="2"/>
  <c r="E383" i="2"/>
  <c r="D383" i="2"/>
  <c r="C383" i="2"/>
  <c r="B383" i="2"/>
  <c r="A383" i="2"/>
  <c r="J382" i="2"/>
  <c r="I382" i="2"/>
  <c r="H382" i="2"/>
  <c r="G382" i="2"/>
  <c r="F382" i="2"/>
  <c r="E382" i="2"/>
  <c r="D382" i="2"/>
  <c r="C382" i="2"/>
  <c r="B382" i="2"/>
  <c r="A382" i="2"/>
  <c r="J381" i="2"/>
  <c r="I381" i="2"/>
  <c r="H381" i="2"/>
  <c r="G381" i="2"/>
  <c r="F381" i="2"/>
  <c r="E381" i="2"/>
  <c r="D381" i="2"/>
  <c r="C381" i="2"/>
  <c r="B381" i="2"/>
  <c r="A381" i="2"/>
  <c r="J380" i="2"/>
  <c r="I380" i="2"/>
  <c r="H380" i="2"/>
  <c r="G380" i="2"/>
  <c r="F380" i="2"/>
  <c r="E380" i="2"/>
  <c r="D380" i="2"/>
  <c r="C380" i="2"/>
  <c r="B380" i="2"/>
  <c r="A380" i="2"/>
  <c r="J379" i="2"/>
  <c r="I379" i="2"/>
  <c r="H379" i="2"/>
  <c r="G379" i="2"/>
  <c r="F379" i="2"/>
  <c r="E379" i="2"/>
  <c r="D379" i="2"/>
  <c r="C379" i="2"/>
  <c r="B379" i="2"/>
  <c r="A379" i="2"/>
  <c r="J378" i="2"/>
  <c r="I378" i="2"/>
  <c r="H378" i="2"/>
  <c r="G378" i="2"/>
  <c r="F378" i="2"/>
  <c r="E378" i="2"/>
  <c r="D378" i="2"/>
  <c r="C378" i="2"/>
  <c r="B378" i="2"/>
  <c r="A378" i="2"/>
  <c r="J377" i="2"/>
  <c r="I377" i="2"/>
  <c r="H377" i="2"/>
  <c r="G377" i="2"/>
  <c r="F377" i="2"/>
  <c r="E377" i="2"/>
  <c r="D377" i="2"/>
  <c r="C377" i="2"/>
  <c r="B377" i="2"/>
  <c r="A377" i="2"/>
  <c r="J376" i="2"/>
  <c r="I376" i="2"/>
  <c r="H376" i="2"/>
  <c r="G376" i="2"/>
  <c r="F376" i="2"/>
  <c r="E376" i="2"/>
  <c r="D376" i="2"/>
  <c r="C376" i="2"/>
  <c r="B376" i="2"/>
  <c r="A376" i="2"/>
  <c r="J375" i="2"/>
  <c r="I375" i="2"/>
  <c r="H375" i="2"/>
  <c r="G375" i="2"/>
  <c r="F375" i="2"/>
  <c r="E375" i="2"/>
  <c r="D375" i="2"/>
  <c r="C375" i="2"/>
  <c r="B375" i="2"/>
  <c r="A375" i="2"/>
  <c r="J374" i="2"/>
  <c r="I374" i="2"/>
  <c r="H374" i="2"/>
  <c r="G374" i="2"/>
  <c r="F374" i="2"/>
  <c r="E374" i="2"/>
  <c r="D374" i="2"/>
  <c r="C374" i="2"/>
  <c r="B374" i="2"/>
  <c r="A374" i="2"/>
  <c r="J373" i="2"/>
  <c r="I373" i="2"/>
  <c r="H373" i="2"/>
  <c r="G373" i="2"/>
  <c r="F373" i="2"/>
  <c r="E373" i="2"/>
  <c r="D373" i="2"/>
  <c r="C373" i="2"/>
  <c r="B373" i="2"/>
  <c r="A373" i="2"/>
  <c r="J372" i="2"/>
  <c r="I372" i="2"/>
  <c r="H372" i="2"/>
  <c r="G372" i="2"/>
  <c r="F372" i="2"/>
  <c r="E372" i="2"/>
  <c r="D372" i="2"/>
  <c r="C372" i="2"/>
  <c r="B372" i="2"/>
  <c r="A372" i="2"/>
  <c r="J371" i="2"/>
  <c r="I371" i="2"/>
  <c r="H371" i="2"/>
  <c r="G371" i="2"/>
  <c r="F371" i="2"/>
  <c r="E371" i="2"/>
  <c r="D371" i="2"/>
  <c r="C371" i="2"/>
  <c r="B371" i="2"/>
  <c r="A371" i="2"/>
  <c r="J370" i="2"/>
  <c r="I370" i="2"/>
  <c r="H370" i="2"/>
  <c r="G370" i="2"/>
  <c r="F370" i="2"/>
  <c r="E370" i="2"/>
  <c r="D370" i="2"/>
  <c r="C370" i="2"/>
  <c r="B370" i="2"/>
  <c r="A370" i="2"/>
  <c r="J369" i="2"/>
  <c r="I369" i="2"/>
  <c r="H369" i="2"/>
  <c r="G369" i="2"/>
  <c r="F369" i="2"/>
  <c r="E369" i="2"/>
  <c r="D369" i="2"/>
  <c r="C369" i="2"/>
  <c r="B369" i="2"/>
  <c r="A369" i="2"/>
  <c r="J368" i="2"/>
  <c r="I368" i="2"/>
  <c r="H368" i="2"/>
  <c r="G368" i="2"/>
  <c r="F368" i="2"/>
  <c r="E368" i="2"/>
  <c r="D368" i="2"/>
  <c r="C368" i="2"/>
  <c r="B368" i="2"/>
  <c r="A368" i="2"/>
  <c r="J367" i="2"/>
  <c r="I367" i="2"/>
  <c r="H367" i="2"/>
  <c r="G367" i="2"/>
  <c r="F367" i="2"/>
  <c r="E367" i="2"/>
  <c r="D367" i="2"/>
  <c r="C367" i="2"/>
  <c r="B367" i="2"/>
  <c r="A367" i="2"/>
  <c r="J366" i="2"/>
  <c r="I366" i="2"/>
  <c r="H366" i="2"/>
  <c r="G366" i="2"/>
  <c r="F366" i="2"/>
  <c r="E366" i="2"/>
  <c r="D366" i="2"/>
  <c r="C366" i="2"/>
  <c r="B366" i="2"/>
  <c r="A366" i="2"/>
  <c r="J365" i="2"/>
  <c r="I365" i="2"/>
  <c r="H365" i="2"/>
  <c r="G365" i="2"/>
  <c r="F365" i="2"/>
  <c r="E365" i="2"/>
  <c r="D365" i="2"/>
  <c r="C365" i="2"/>
  <c r="B365" i="2"/>
  <c r="A365" i="2"/>
  <c r="J364" i="2"/>
  <c r="I364" i="2"/>
  <c r="H364" i="2"/>
  <c r="G364" i="2"/>
  <c r="F364" i="2"/>
  <c r="E364" i="2"/>
  <c r="D364" i="2"/>
  <c r="C364" i="2"/>
  <c r="B364" i="2"/>
  <c r="A364" i="2"/>
  <c r="J363" i="2"/>
  <c r="I363" i="2"/>
  <c r="H363" i="2"/>
  <c r="G363" i="2"/>
  <c r="F363" i="2"/>
  <c r="E363" i="2"/>
  <c r="D363" i="2"/>
  <c r="C363" i="2"/>
  <c r="B363" i="2"/>
  <c r="A363" i="2"/>
  <c r="J362" i="2"/>
  <c r="I362" i="2"/>
  <c r="H362" i="2"/>
  <c r="G362" i="2"/>
  <c r="F362" i="2"/>
  <c r="E362" i="2"/>
  <c r="D362" i="2"/>
  <c r="C362" i="2"/>
  <c r="B362" i="2"/>
  <c r="A362" i="2"/>
  <c r="J361" i="2"/>
  <c r="I361" i="2"/>
  <c r="H361" i="2"/>
  <c r="G361" i="2"/>
  <c r="F361" i="2"/>
  <c r="E361" i="2"/>
  <c r="D361" i="2"/>
  <c r="C361" i="2"/>
  <c r="B361" i="2"/>
  <c r="A361" i="2"/>
  <c r="J360" i="2"/>
  <c r="I360" i="2"/>
  <c r="H360" i="2"/>
  <c r="G360" i="2"/>
  <c r="F360" i="2"/>
  <c r="E360" i="2"/>
  <c r="D360" i="2"/>
  <c r="C360" i="2"/>
  <c r="B360" i="2"/>
  <c r="A360" i="2"/>
  <c r="J359" i="2"/>
  <c r="I359" i="2"/>
  <c r="H359" i="2"/>
  <c r="G359" i="2"/>
  <c r="F359" i="2"/>
  <c r="E359" i="2"/>
  <c r="D359" i="2"/>
  <c r="C359" i="2"/>
  <c r="B359" i="2"/>
  <c r="A359" i="2"/>
  <c r="J358" i="2"/>
  <c r="I358" i="2"/>
  <c r="H358" i="2"/>
  <c r="G358" i="2"/>
  <c r="F358" i="2"/>
  <c r="E358" i="2"/>
  <c r="D358" i="2"/>
  <c r="C358" i="2"/>
  <c r="B358" i="2"/>
  <c r="A358" i="2"/>
  <c r="J357" i="2"/>
  <c r="I357" i="2"/>
  <c r="H357" i="2"/>
  <c r="G357" i="2"/>
  <c r="F357" i="2"/>
  <c r="E357" i="2"/>
  <c r="D357" i="2"/>
  <c r="C357" i="2"/>
  <c r="B357" i="2"/>
  <c r="A357" i="2"/>
  <c r="J356" i="2"/>
  <c r="I356" i="2"/>
  <c r="H356" i="2"/>
  <c r="G356" i="2"/>
  <c r="F356" i="2"/>
  <c r="E356" i="2"/>
  <c r="D356" i="2"/>
  <c r="C356" i="2"/>
  <c r="B356" i="2"/>
  <c r="A356" i="2"/>
  <c r="J355" i="2"/>
  <c r="I355" i="2"/>
  <c r="H355" i="2"/>
  <c r="G355" i="2"/>
  <c r="F355" i="2"/>
  <c r="E355" i="2"/>
  <c r="D355" i="2"/>
  <c r="C355" i="2"/>
  <c r="B355" i="2"/>
  <c r="A355" i="2"/>
  <c r="J354" i="2"/>
  <c r="I354" i="2"/>
  <c r="H354" i="2"/>
  <c r="G354" i="2"/>
  <c r="F354" i="2"/>
  <c r="E354" i="2"/>
  <c r="D354" i="2"/>
  <c r="C354" i="2"/>
  <c r="B354" i="2"/>
  <c r="A354" i="2"/>
  <c r="J353" i="2"/>
  <c r="I353" i="2"/>
  <c r="H353" i="2"/>
  <c r="G353" i="2"/>
  <c r="F353" i="2"/>
  <c r="E353" i="2"/>
  <c r="D353" i="2"/>
  <c r="C353" i="2"/>
  <c r="B353" i="2"/>
  <c r="A353" i="2"/>
  <c r="J352" i="2"/>
  <c r="I352" i="2"/>
  <c r="H352" i="2"/>
  <c r="G352" i="2"/>
  <c r="F352" i="2"/>
  <c r="E352" i="2"/>
  <c r="D352" i="2"/>
  <c r="C352" i="2"/>
  <c r="B352" i="2"/>
  <c r="A352" i="2"/>
  <c r="J351" i="2"/>
  <c r="I351" i="2"/>
  <c r="H351" i="2"/>
  <c r="G351" i="2"/>
  <c r="F351" i="2"/>
  <c r="E351" i="2"/>
  <c r="D351" i="2"/>
  <c r="C351" i="2"/>
  <c r="B351" i="2"/>
  <c r="A351" i="2"/>
  <c r="J350" i="2"/>
  <c r="I350" i="2"/>
  <c r="H350" i="2"/>
  <c r="G350" i="2"/>
  <c r="F350" i="2"/>
  <c r="E350" i="2"/>
  <c r="D350" i="2"/>
  <c r="C350" i="2"/>
  <c r="B350" i="2"/>
  <c r="A350" i="2"/>
  <c r="J349" i="2"/>
  <c r="I349" i="2"/>
  <c r="H349" i="2"/>
  <c r="G349" i="2"/>
  <c r="F349" i="2"/>
  <c r="E349" i="2"/>
  <c r="D349" i="2"/>
  <c r="C349" i="2"/>
  <c r="B349" i="2"/>
  <c r="A349" i="2"/>
  <c r="J348" i="2"/>
  <c r="I348" i="2"/>
  <c r="H348" i="2"/>
  <c r="G348" i="2"/>
  <c r="F348" i="2"/>
  <c r="E348" i="2"/>
  <c r="D348" i="2"/>
  <c r="C348" i="2"/>
  <c r="B348" i="2"/>
  <c r="A348" i="2"/>
  <c r="J347" i="2"/>
  <c r="I347" i="2"/>
  <c r="H347" i="2"/>
  <c r="G347" i="2"/>
  <c r="F347" i="2"/>
  <c r="E347" i="2"/>
  <c r="D347" i="2"/>
  <c r="C347" i="2"/>
  <c r="B347" i="2"/>
  <c r="A347" i="2"/>
  <c r="J346" i="2"/>
  <c r="I346" i="2"/>
  <c r="H346" i="2"/>
  <c r="G346" i="2"/>
  <c r="F346" i="2"/>
  <c r="E346" i="2"/>
  <c r="D346" i="2"/>
  <c r="C346" i="2"/>
  <c r="B346" i="2"/>
  <c r="A346" i="2"/>
  <c r="J345" i="2"/>
  <c r="I345" i="2"/>
  <c r="H345" i="2"/>
  <c r="G345" i="2"/>
  <c r="F345" i="2"/>
  <c r="E345" i="2"/>
  <c r="D345" i="2"/>
  <c r="C345" i="2"/>
  <c r="B345" i="2"/>
  <c r="A345" i="2"/>
  <c r="J344" i="2"/>
  <c r="I344" i="2"/>
  <c r="H344" i="2"/>
  <c r="G344" i="2"/>
  <c r="F344" i="2"/>
  <c r="E344" i="2"/>
  <c r="D344" i="2"/>
  <c r="C344" i="2"/>
  <c r="B344" i="2"/>
  <c r="A344" i="2"/>
  <c r="J343" i="2"/>
  <c r="I343" i="2"/>
  <c r="H343" i="2"/>
  <c r="G343" i="2"/>
  <c r="F343" i="2"/>
  <c r="E343" i="2"/>
  <c r="D343" i="2"/>
  <c r="C343" i="2"/>
  <c r="B343" i="2"/>
  <c r="A343" i="2"/>
  <c r="J342" i="2"/>
  <c r="I342" i="2"/>
  <c r="H342" i="2"/>
  <c r="G342" i="2"/>
  <c r="F342" i="2"/>
  <c r="E342" i="2"/>
  <c r="D342" i="2"/>
  <c r="C342" i="2"/>
  <c r="B342" i="2"/>
  <c r="A342" i="2"/>
  <c r="J341" i="2"/>
  <c r="I341" i="2"/>
  <c r="H341" i="2"/>
  <c r="G341" i="2"/>
  <c r="F341" i="2"/>
  <c r="E341" i="2"/>
  <c r="D341" i="2"/>
  <c r="C341" i="2"/>
  <c r="B341" i="2"/>
  <c r="A341" i="2"/>
  <c r="J340" i="2"/>
  <c r="I340" i="2"/>
  <c r="H340" i="2"/>
  <c r="G340" i="2"/>
  <c r="F340" i="2"/>
  <c r="E340" i="2"/>
  <c r="D340" i="2"/>
  <c r="C340" i="2"/>
  <c r="B340" i="2"/>
  <c r="A340" i="2"/>
  <c r="J339" i="2"/>
  <c r="I339" i="2"/>
  <c r="H339" i="2"/>
  <c r="G339" i="2"/>
  <c r="F339" i="2"/>
  <c r="E339" i="2"/>
  <c r="D339" i="2"/>
  <c r="C339" i="2"/>
  <c r="B339" i="2"/>
  <c r="A339" i="2"/>
  <c r="J338" i="2"/>
  <c r="I338" i="2"/>
  <c r="H338" i="2"/>
  <c r="G338" i="2"/>
  <c r="F338" i="2"/>
  <c r="E338" i="2"/>
  <c r="D338" i="2"/>
  <c r="C338" i="2"/>
  <c r="B338" i="2"/>
  <c r="A338" i="2"/>
  <c r="J337" i="2"/>
  <c r="I337" i="2"/>
  <c r="H337" i="2"/>
  <c r="G337" i="2"/>
  <c r="F337" i="2"/>
  <c r="E337" i="2"/>
  <c r="D337" i="2"/>
  <c r="C337" i="2"/>
  <c r="B337" i="2"/>
  <c r="A337" i="2"/>
  <c r="J336" i="2"/>
  <c r="I336" i="2"/>
  <c r="H336" i="2"/>
  <c r="G336" i="2"/>
  <c r="F336" i="2"/>
  <c r="E336" i="2"/>
  <c r="D336" i="2"/>
  <c r="C336" i="2"/>
  <c r="B336" i="2"/>
  <c r="A336" i="2"/>
  <c r="J335" i="2"/>
  <c r="I335" i="2"/>
  <c r="H335" i="2"/>
  <c r="G335" i="2"/>
  <c r="F335" i="2"/>
  <c r="E335" i="2"/>
  <c r="D335" i="2"/>
  <c r="C335" i="2"/>
  <c r="B335" i="2"/>
  <c r="A335" i="2"/>
  <c r="J334" i="2"/>
  <c r="I334" i="2"/>
  <c r="H334" i="2"/>
  <c r="G334" i="2"/>
  <c r="F334" i="2"/>
  <c r="E334" i="2"/>
  <c r="D334" i="2"/>
  <c r="C334" i="2"/>
  <c r="B334" i="2"/>
  <c r="A334" i="2"/>
  <c r="J333" i="2"/>
  <c r="I333" i="2"/>
  <c r="H333" i="2"/>
  <c r="G333" i="2"/>
  <c r="F333" i="2"/>
  <c r="E333" i="2"/>
  <c r="D333" i="2"/>
  <c r="C333" i="2"/>
  <c r="B333" i="2"/>
  <c r="A333" i="2"/>
  <c r="J332" i="2"/>
  <c r="I332" i="2"/>
  <c r="H332" i="2"/>
  <c r="G332" i="2"/>
  <c r="F332" i="2"/>
  <c r="E332" i="2"/>
  <c r="D332" i="2"/>
  <c r="C332" i="2"/>
  <c r="B332" i="2"/>
  <c r="A332" i="2"/>
  <c r="J331" i="2"/>
  <c r="I331" i="2"/>
  <c r="H331" i="2"/>
  <c r="G331" i="2"/>
  <c r="F331" i="2"/>
  <c r="E331" i="2"/>
  <c r="D331" i="2"/>
  <c r="C331" i="2"/>
  <c r="B331" i="2"/>
  <c r="A331" i="2"/>
  <c r="J330" i="2"/>
  <c r="I330" i="2"/>
  <c r="H330" i="2"/>
  <c r="G330" i="2"/>
  <c r="F330" i="2"/>
  <c r="E330" i="2"/>
  <c r="D330" i="2"/>
  <c r="C330" i="2"/>
  <c r="B330" i="2"/>
  <c r="A330" i="2"/>
  <c r="J329" i="2"/>
  <c r="I329" i="2"/>
  <c r="H329" i="2"/>
  <c r="G329" i="2"/>
  <c r="F329" i="2"/>
  <c r="E329" i="2"/>
  <c r="D329" i="2"/>
  <c r="C329" i="2"/>
  <c r="B329" i="2"/>
  <c r="A329" i="2"/>
  <c r="J328" i="2"/>
  <c r="I328" i="2"/>
  <c r="H328" i="2"/>
  <c r="G328" i="2"/>
  <c r="F328" i="2"/>
  <c r="E328" i="2"/>
  <c r="D328" i="2"/>
  <c r="C328" i="2"/>
  <c r="B328" i="2"/>
  <c r="A328" i="2"/>
  <c r="J327" i="2"/>
  <c r="I327" i="2"/>
  <c r="H327" i="2"/>
  <c r="G327" i="2"/>
  <c r="F327" i="2"/>
  <c r="E327" i="2"/>
  <c r="D327" i="2"/>
  <c r="C327" i="2"/>
  <c r="B327" i="2"/>
  <c r="A327" i="2"/>
  <c r="J326" i="2"/>
  <c r="I326" i="2"/>
  <c r="H326" i="2"/>
  <c r="G326" i="2"/>
  <c r="F326" i="2"/>
  <c r="E326" i="2"/>
  <c r="D326" i="2"/>
  <c r="C326" i="2"/>
  <c r="B326" i="2"/>
  <c r="A326" i="2"/>
  <c r="J325" i="2"/>
  <c r="I325" i="2"/>
  <c r="H325" i="2"/>
  <c r="G325" i="2"/>
  <c r="F325" i="2"/>
  <c r="E325" i="2"/>
  <c r="D325" i="2"/>
  <c r="C325" i="2"/>
  <c r="B325" i="2"/>
  <c r="A325" i="2"/>
  <c r="J324" i="2"/>
  <c r="I324" i="2"/>
  <c r="H324" i="2"/>
  <c r="G324" i="2"/>
  <c r="F324" i="2"/>
  <c r="E324" i="2"/>
  <c r="D324" i="2"/>
  <c r="C324" i="2"/>
  <c r="B324" i="2"/>
  <c r="A324" i="2"/>
  <c r="J323" i="2"/>
  <c r="I323" i="2"/>
  <c r="H323" i="2"/>
  <c r="G323" i="2"/>
  <c r="F323" i="2"/>
  <c r="E323" i="2"/>
  <c r="D323" i="2"/>
  <c r="C323" i="2"/>
  <c r="B323" i="2"/>
  <c r="A323" i="2"/>
  <c r="J322" i="2"/>
  <c r="I322" i="2"/>
  <c r="H322" i="2"/>
  <c r="G322" i="2"/>
  <c r="F322" i="2"/>
  <c r="E322" i="2"/>
  <c r="D322" i="2"/>
  <c r="C322" i="2"/>
  <c r="B322" i="2"/>
  <c r="A322" i="2"/>
  <c r="J321" i="2"/>
  <c r="I321" i="2"/>
  <c r="H321" i="2"/>
  <c r="G321" i="2"/>
  <c r="F321" i="2"/>
  <c r="E321" i="2"/>
  <c r="D321" i="2"/>
  <c r="C321" i="2"/>
  <c r="B321" i="2"/>
  <c r="A321" i="2"/>
  <c r="J320" i="2"/>
  <c r="I320" i="2"/>
  <c r="H320" i="2"/>
  <c r="G320" i="2"/>
  <c r="F320" i="2"/>
  <c r="E320" i="2"/>
  <c r="D320" i="2"/>
  <c r="C320" i="2"/>
  <c r="B320" i="2"/>
  <c r="A320" i="2"/>
  <c r="J319" i="2"/>
  <c r="I319" i="2"/>
  <c r="H319" i="2"/>
  <c r="G319" i="2"/>
  <c r="F319" i="2"/>
  <c r="E319" i="2"/>
  <c r="D319" i="2"/>
  <c r="C319" i="2"/>
  <c r="B319" i="2"/>
  <c r="A319" i="2"/>
  <c r="J318" i="2"/>
  <c r="I318" i="2"/>
  <c r="H318" i="2"/>
  <c r="G318" i="2"/>
  <c r="F318" i="2"/>
  <c r="E318" i="2"/>
  <c r="D318" i="2"/>
  <c r="C318" i="2"/>
  <c r="B318" i="2"/>
  <c r="A318" i="2"/>
  <c r="J317" i="2"/>
  <c r="I317" i="2"/>
  <c r="H317" i="2"/>
  <c r="G317" i="2"/>
  <c r="F317" i="2"/>
  <c r="E317" i="2"/>
  <c r="D317" i="2"/>
  <c r="C317" i="2"/>
  <c r="B317" i="2"/>
  <c r="A317" i="2"/>
  <c r="J316" i="2"/>
  <c r="I316" i="2"/>
  <c r="H316" i="2"/>
  <c r="G316" i="2"/>
  <c r="F316" i="2"/>
  <c r="E316" i="2"/>
  <c r="D316" i="2"/>
  <c r="C316" i="2"/>
  <c r="B316" i="2"/>
  <c r="A316" i="2"/>
  <c r="J315" i="2"/>
  <c r="I315" i="2"/>
  <c r="H315" i="2"/>
  <c r="G315" i="2"/>
  <c r="F315" i="2"/>
  <c r="E315" i="2"/>
  <c r="D315" i="2"/>
  <c r="C315" i="2"/>
  <c r="B315" i="2"/>
  <c r="A315" i="2"/>
  <c r="J314" i="2"/>
  <c r="I314" i="2"/>
  <c r="H314" i="2"/>
  <c r="G314" i="2"/>
  <c r="F314" i="2"/>
  <c r="E314" i="2"/>
  <c r="D314" i="2"/>
  <c r="C314" i="2"/>
  <c r="B314" i="2"/>
  <c r="A314" i="2"/>
  <c r="J313" i="2"/>
  <c r="I313" i="2"/>
  <c r="H313" i="2"/>
  <c r="G313" i="2"/>
  <c r="F313" i="2"/>
  <c r="E313" i="2"/>
  <c r="D313" i="2"/>
  <c r="C313" i="2"/>
  <c r="B313" i="2"/>
  <c r="A313" i="2"/>
  <c r="J312" i="2"/>
  <c r="I312" i="2"/>
  <c r="H312" i="2"/>
  <c r="G312" i="2"/>
  <c r="F312" i="2"/>
  <c r="E312" i="2"/>
  <c r="D312" i="2"/>
  <c r="C312" i="2"/>
  <c r="B312" i="2"/>
  <c r="A312" i="2"/>
  <c r="J311" i="2"/>
  <c r="I311" i="2"/>
  <c r="H311" i="2"/>
  <c r="G311" i="2"/>
  <c r="F311" i="2"/>
  <c r="E311" i="2"/>
  <c r="D311" i="2"/>
  <c r="C311" i="2"/>
  <c r="B311" i="2"/>
  <c r="A311" i="2"/>
  <c r="J310" i="2"/>
  <c r="I310" i="2"/>
  <c r="H310" i="2"/>
  <c r="G310" i="2"/>
  <c r="F310" i="2"/>
  <c r="E310" i="2"/>
  <c r="D310" i="2"/>
  <c r="C310" i="2"/>
  <c r="B310" i="2"/>
  <c r="A310" i="2"/>
  <c r="J309" i="2"/>
  <c r="I309" i="2"/>
  <c r="H309" i="2"/>
  <c r="G309" i="2"/>
  <c r="F309" i="2"/>
  <c r="E309" i="2"/>
  <c r="D309" i="2"/>
  <c r="C309" i="2"/>
  <c r="B309" i="2"/>
  <c r="A309" i="2"/>
  <c r="J308" i="2"/>
  <c r="I308" i="2"/>
  <c r="H308" i="2"/>
  <c r="G308" i="2"/>
  <c r="F308" i="2"/>
  <c r="E308" i="2"/>
  <c r="D308" i="2"/>
  <c r="C308" i="2"/>
  <c r="B308" i="2"/>
  <c r="A308" i="2"/>
  <c r="J307" i="2"/>
  <c r="I307" i="2"/>
  <c r="H307" i="2"/>
  <c r="G307" i="2"/>
  <c r="F307" i="2"/>
  <c r="E307" i="2"/>
  <c r="D307" i="2"/>
  <c r="C307" i="2"/>
  <c r="B307" i="2"/>
  <c r="A307" i="2"/>
  <c r="J306" i="2"/>
  <c r="I306" i="2"/>
  <c r="H306" i="2"/>
  <c r="G306" i="2"/>
  <c r="F306" i="2"/>
  <c r="E306" i="2"/>
  <c r="D306" i="2"/>
  <c r="C306" i="2"/>
  <c r="B306" i="2"/>
  <c r="A306" i="2"/>
  <c r="J305" i="2"/>
  <c r="I305" i="2"/>
  <c r="H305" i="2"/>
  <c r="G305" i="2"/>
  <c r="F305" i="2"/>
  <c r="E305" i="2"/>
  <c r="D305" i="2"/>
  <c r="C305" i="2"/>
  <c r="B305" i="2"/>
  <c r="A305" i="2"/>
  <c r="J304" i="2"/>
  <c r="I304" i="2"/>
  <c r="H304" i="2"/>
  <c r="G304" i="2"/>
  <c r="F304" i="2"/>
  <c r="E304" i="2"/>
  <c r="D304" i="2"/>
  <c r="C304" i="2"/>
  <c r="B304" i="2"/>
  <c r="A304" i="2"/>
  <c r="J303" i="2"/>
  <c r="I303" i="2"/>
  <c r="H303" i="2"/>
  <c r="G303" i="2"/>
  <c r="F303" i="2"/>
  <c r="E303" i="2"/>
  <c r="D303" i="2"/>
  <c r="C303" i="2"/>
  <c r="B303" i="2"/>
  <c r="A303" i="2"/>
  <c r="J302" i="2"/>
  <c r="I302" i="2"/>
  <c r="H302" i="2"/>
  <c r="G302" i="2"/>
  <c r="F302" i="2"/>
  <c r="E302" i="2"/>
  <c r="D302" i="2"/>
  <c r="C302" i="2"/>
  <c r="B302" i="2"/>
  <c r="A302" i="2"/>
  <c r="J301" i="2"/>
  <c r="I301" i="2"/>
  <c r="H301" i="2"/>
  <c r="G301" i="2"/>
  <c r="F301" i="2"/>
  <c r="E301" i="2"/>
  <c r="D301" i="2"/>
  <c r="C301" i="2"/>
  <c r="B301" i="2"/>
  <c r="A301" i="2"/>
  <c r="J300" i="2"/>
  <c r="I300" i="2"/>
  <c r="H300" i="2"/>
  <c r="G300" i="2"/>
  <c r="F300" i="2"/>
  <c r="E300" i="2"/>
  <c r="D300" i="2"/>
  <c r="C300" i="2"/>
  <c r="B300" i="2"/>
  <c r="A300" i="2"/>
  <c r="J299" i="2"/>
  <c r="I299" i="2"/>
  <c r="H299" i="2"/>
  <c r="G299" i="2"/>
  <c r="F299" i="2"/>
  <c r="E299" i="2"/>
  <c r="D299" i="2"/>
  <c r="C299" i="2"/>
  <c r="B299" i="2"/>
  <c r="A299" i="2"/>
  <c r="J298" i="2"/>
  <c r="I298" i="2"/>
  <c r="H298" i="2"/>
  <c r="G298" i="2"/>
  <c r="F298" i="2"/>
  <c r="E298" i="2"/>
  <c r="D298" i="2"/>
  <c r="C298" i="2"/>
  <c r="B298" i="2"/>
  <c r="A298" i="2"/>
  <c r="J297" i="2"/>
  <c r="I297" i="2"/>
  <c r="H297" i="2"/>
  <c r="G297" i="2"/>
  <c r="F297" i="2"/>
  <c r="E297" i="2"/>
  <c r="D297" i="2"/>
  <c r="C297" i="2"/>
  <c r="B297" i="2"/>
  <c r="A297" i="2"/>
  <c r="J296" i="2"/>
  <c r="I296" i="2"/>
  <c r="H296" i="2"/>
  <c r="G296" i="2"/>
  <c r="F296" i="2"/>
  <c r="E296" i="2"/>
  <c r="D296" i="2"/>
  <c r="C296" i="2"/>
  <c r="B296" i="2"/>
  <c r="A296" i="2"/>
  <c r="J295" i="2"/>
  <c r="I295" i="2"/>
  <c r="H295" i="2"/>
  <c r="G295" i="2"/>
  <c r="F295" i="2"/>
  <c r="E295" i="2"/>
  <c r="D295" i="2"/>
  <c r="C295" i="2"/>
  <c r="B295" i="2"/>
  <c r="A295" i="2"/>
  <c r="J294" i="2"/>
  <c r="I294" i="2"/>
  <c r="H294" i="2"/>
  <c r="G294" i="2"/>
  <c r="F294" i="2"/>
  <c r="E294" i="2"/>
  <c r="D294" i="2"/>
  <c r="C294" i="2"/>
  <c r="B294" i="2"/>
  <c r="A294" i="2"/>
  <c r="J293" i="2"/>
  <c r="I293" i="2"/>
  <c r="H293" i="2"/>
  <c r="G293" i="2"/>
  <c r="F293" i="2"/>
  <c r="E293" i="2"/>
  <c r="D293" i="2"/>
  <c r="C293" i="2"/>
  <c r="B293" i="2"/>
  <c r="A293" i="2"/>
  <c r="J292" i="2"/>
  <c r="I292" i="2"/>
  <c r="H292" i="2"/>
  <c r="G292" i="2"/>
  <c r="F292" i="2"/>
  <c r="E292" i="2"/>
  <c r="D292" i="2"/>
  <c r="C292" i="2"/>
  <c r="B292" i="2"/>
  <c r="A292" i="2"/>
  <c r="J291" i="2"/>
  <c r="I291" i="2"/>
  <c r="H291" i="2"/>
  <c r="G291" i="2"/>
  <c r="F291" i="2"/>
  <c r="E291" i="2"/>
  <c r="D291" i="2"/>
  <c r="C291" i="2"/>
  <c r="B291" i="2"/>
  <c r="A291" i="2"/>
  <c r="J290" i="2"/>
  <c r="I290" i="2"/>
  <c r="H290" i="2"/>
  <c r="G290" i="2"/>
  <c r="F290" i="2"/>
  <c r="E290" i="2"/>
  <c r="D290" i="2"/>
  <c r="C290" i="2"/>
  <c r="B290" i="2"/>
  <c r="A290" i="2"/>
  <c r="J289" i="2"/>
  <c r="I289" i="2"/>
  <c r="H289" i="2"/>
  <c r="G289" i="2"/>
  <c r="F289" i="2"/>
  <c r="E289" i="2"/>
  <c r="D289" i="2"/>
  <c r="C289" i="2"/>
  <c r="B289" i="2"/>
  <c r="A289" i="2"/>
  <c r="J288" i="2"/>
  <c r="I288" i="2"/>
  <c r="H288" i="2"/>
  <c r="G288" i="2"/>
  <c r="F288" i="2"/>
  <c r="E288" i="2"/>
  <c r="D288" i="2"/>
  <c r="C288" i="2"/>
  <c r="B288" i="2"/>
  <c r="A288" i="2"/>
  <c r="J287" i="2"/>
  <c r="I287" i="2"/>
  <c r="H287" i="2"/>
  <c r="G287" i="2"/>
  <c r="F287" i="2"/>
  <c r="E287" i="2"/>
  <c r="D287" i="2"/>
  <c r="C287" i="2"/>
  <c r="B287" i="2"/>
  <c r="A287" i="2"/>
  <c r="J286" i="2"/>
  <c r="I286" i="2"/>
  <c r="H286" i="2"/>
  <c r="G286" i="2"/>
  <c r="F286" i="2"/>
  <c r="E286" i="2"/>
  <c r="D286" i="2"/>
  <c r="C286" i="2"/>
  <c r="B286" i="2"/>
  <c r="A286" i="2"/>
  <c r="J285" i="2"/>
  <c r="I285" i="2"/>
  <c r="H285" i="2"/>
  <c r="G285" i="2"/>
  <c r="F285" i="2"/>
  <c r="E285" i="2"/>
  <c r="D285" i="2"/>
  <c r="C285" i="2"/>
  <c r="B285" i="2"/>
  <c r="A285" i="2"/>
  <c r="J284" i="2"/>
  <c r="I284" i="2"/>
  <c r="H284" i="2"/>
  <c r="G284" i="2"/>
  <c r="F284" i="2"/>
  <c r="E284" i="2"/>
  <c r="D284" i="2"/>
  <c r="C284" i="2"/>
  <c r="B284" i="2"/>
  <c r="A284" i="2"/>
  <c r="J283" i="2"/>
  <c r="I283" i="2"/>
  <c r="H283" i="2"/>
  <c r="G283" i="2"/>
  <c r="F283" i="2"/>
  <c r="E283" i="2"/>
  <c r="D283" i="2"/>
  <c r="C283" i="2"/>
  <c r="B283" i="2"/>
  <c r="A283" i="2"/>
  <c r="J282" i="2"/>
  <c r="I282" i="2"/>
  <c r="H282" i="2"/>
  <c r="G282" i="2"/>
  <c r="F282" i="2"/>
  <c r="E282" i="2"/>
  <c r="D282" i="2"/>
  <c r="C282" i="2"/>
  <c r="B282" i="2"/>
  <c r="A282" i="2"/>
  <c r="J281" i="2"/>
  <c r="I281" i="2"/>
  <c r="H281" i="2"/>
  <c r="G281" i="2"/>
  <c r="F281" i="2"/>
  <c r="E281" i="2"/>
  <c r="D281" i="2"/>
  <c r="C281" i="2"/>
  <c r="B281" i="2"/>
  <c r="A281" i="2"/>
  <c r="J280" i="2"/>
  <c r="I280" i="2"/>
  <c r="H280" i="2"/>
  <c r="G280" i="2"/>
  <c r="F280" i="2"/>
  <c r="E280" i="2"/>
  <c r="D280" i="2"/>
  <c r="C280" i="2"/>
  <c r="B280" i="2"/>
  <c r="A280" i="2"/>
  <c r="J279" i="2"/>
  <c r="I279" i="2"/>
  <c r="H279" i="2"/>
  <c r="G279" i="2"/>
  <c r="F279" i="2"/>
  <c r="E279" i="2"/>
  <c r="D279" i="2"/>
  <c r="C279" i="2"/>
  <c r="B279" i="2"/>
  <c r="A279" i="2"/>
  <c r="J278" i="2"/>
  <c r="I278" i="2"/>
  <c r="H278" i="2"/>
  <c r="G278" i="2"/>
  <c r="F278" i="2"/>
  <c r="E278" i="2"/>
  <c r="D278" i="2"/>
  <c r="C278" i="2"/>
  <c r="B278" i="2"/>
  <c r="A278" i="2"/>
  <c r="J277" i="2"/>
  <c r="I277" i="2"/>
  <c r="H277" i="2"/>
  <c r="G277" i="2"/>
  <c r="F277" i="2"/>
  <c r="E277" i="2"/>
  <c r="D277" i="2"/>
  <c r="C277" i="2"/>
  <c r="B277" i="2"/>
  <c r="A277" i="2"/>
  <c r="J276" i="2"/>
  <c r="I276" i="2"/>
  <c r="H276" i="2"/>
  <c r="G276" i="2"/>
  <c r="F276" i="2"/>
  <c r="E276" i="2"/>
  <c r="D276" i="2"/>
  <c r="C276" i="2"/>
  <c r="B276" i="2"/>
  <c r="A276" i="2"/>
  <c r="J275" i="2"/>
  <c r="I275" i="2"/>
  <c r="H275" i="2"/>
  <c r="G275" i="2"/>
  <c r="F275" i="2"/>
  <c r="E275" i="2"/>
  <c r="D275" i="2"/>
  <c r="C275" i="2"/>
  <c r="B275" i="2"/>
  <c r="A275" i="2"/>
  <c r="J274" i="2"/>
  <c r="I274" i="2"/>
  <c r="H274" i="2"/>
  <c r="G274" i="2"/>
  <c r="F274" i="2"/>
  <c r="E274" i="2"/>
  <c r="D274" i="2"/>
  <c r="C274" i="2"/>
  <c r="B274" i="2"/>
  <c r="A274" i="2"/>
  <c r="J273" i="2"/>
  <c r="I273" i="2"/>
  <c r="H273" i="2"/>
  <c r="G273" i="2"/>
  <c r="F273" i="2"/>
  <c r="E273" i="2"/>
  <c r="D273" i="2"/>
  <c r="C273" i="2"/>
  <c r="B273" i="2"/>
  <c r="A273" i="2"/>
  <c r="J272" i="2"/>
  <c r="I272" i="2"/>
  <c r="H272" i="2"/>
  <c r="G272" i="2"/>
  <c r="F272" i="2"/>
  <c r="E272" i="2"/>
  <c r="D272" i="2"/>
  <c r="C272" i="2"/>
  <c r="B272" i="2"/>
  <c r="A272" i="2"/>
  <c r="J271" i="2"/>
  <c r="I271" i="2"/>
  <c r="H271" i="2"/>
  <c r="G271" i="2"/>
  <c r="F271" i="2"/>
  <c r="E271" i="2"/>
  <c r="D271" i="2"/>
  <c r="C271" i="2"/>
  <c r="B271" i="2"/>
  <c r="A271" i="2"/>
  <c r="J270" i="2"/>
  <c r="I270" i="2"/>
  <c r="H270" i="2"/>
  <c r="G270" i="2"/>
  <c r="F270" i="2"/>
  <c r="E270" i="2"/>
  <c r="D270" i="2"/>
  <c r="C270" i="2"/>
  <c r="B270" i="2"/>
  <c r="A270" i="2"/>
  <c r="J269" i="2"/>
  <c r="I269" i="2"/>
  <c r="H269" i="2"/>
  <c r="G269" i="2"/>
  <c r="F269" i="2"/>
  <c r="E269" i="2"/>
  <c r="D269" i="2"/>
  <c r="C269" i="2"/>
  <c r="B269" i="2"/>
  <c r="A269" i="2"/>
  <c r="J268" i="2"/>
  <c r="I268" i="2"/>
  <c r="H268" i="2"/>
  <c r="G268" i="2"/>
  <c r="F268" i="2"/>
  <c r="E268" i="2"/>
  <c r="D268" i="2"/>
  <c r="C268" i="2"/>
  <c r="B268" i="2"/>
  <c r="A268" i="2"/>
  <c r="J267" i="2"/>
  <c r="I267" i="2"/>
  <c r="H267" i="2"/>
  <c r="G267" i="2"/>
  <c r="F267" i="2"/>
  <c r="E267" i="2"/>
  <c r="D267" i="2"/>
  <c r="C267" i="2"/>
  <c r="B267" i="2"/>
  <c r="A267" i="2"/>
  <c r="J266" i="2"/>
  <c r="I266" i="2"/>
  <c r="H266" i="2"/>
  <c r="G266" i="2"/>
  <c r="F266" i="2"/>
  <c r="E266" i="2"/>
  <c r="D266" i="2"/>
  <c r="C266" i="2"/>
  <c r="B266" i="2"/>
  <c r="A266" i="2"/>
  <c r="J265" i="2"/>
  <c r="I265" i="2"/>
  <c r="H265" i="2"/>
  <c r="G265" i="2"/>
  <c r="F265" i="2"/>
  <c r="E265" i="2"/>
  <c r="D265" i="2"/>
  <c r="C265" i="2"/>
  <c r="B265" i="2"/>
  <c r="A265" i="2"/>
  <c r="J264" i="2"/>
  <c r="I264" i="2"/>
  <c r="H264" i="2"/>
  <c r="G264" i="2"/>
  <c r="F264" i="2"/>
  <c r="E264" i="2"/>
  <c r="D264" i="2"/>
  <c r="C264" i="2"/>
  <c r="B264" i="2"/>
  <c r="A264" i="2"/>
  <c r="J263" i="2"/>
  <c r="I263" i="2"/>
  <c r="H263" i="2"/>
  <c r="G263" i="2"/>
  <c r="F263" i="2"/>
  <c r="E263" i="2"/>
  <c r="D263" i="2"/>
  <c r="C263" i="2"/>
  <c r="B263" i="2"/>
  <c r="A263" i="2"/>
  <c r="J262" i="2"/>
  <c r="I262" i="2"/>
  <c r="H262" i="2"/>
  <c r="G262" i="2"/>
  <c r="F262" i="2"/>
  <c r="E262" i="2"/>
  <c r="D262" i="2"/>
  <c r="C262" i="2"/>
  <c r="B262" i="2"/>
  <c r="A262" i="2"/>
  <c r="J261" i="2"/>
  <c r="I261" i="2"/>
  <c r="H261" i="2"/>
  <c r="G261" i="2"/>
  <c r="F261" i="2"/>
  <c r="E261" i="2"/>
  <c r="D261" i="2"/>
  <c r="C261" i="2"/>
  <c r="B261" i="2"/>
  <c r="A261" i="2"/>
  <c r="J260" i="2"/>
  <c r="I260" i="2"/>
  <c r="H260" i="2"/>
  <c r="G260" i="2"/>
  <c r="F260" i="2"/>
  <c r="E260" i="2"/>
  <c r="D260" i="2"/>
  <c r="C260" i="2"/>
  <c r="B260" i="2"/>
  <c r="A260" i="2"/>
  <c r="J259" i="2"/>
  <c r="I259" i="2"/>
  <c r="H259" i="2"/>
  <c r="G259" i="2"/>
  <c r="F259" i="2"/>
  <c r="E259" i="2"/>
  <c r="D259" i="2"/>
  <c r="C259" i="2"/>
  <c r="B259" i="2"/>
  <c r="A259" i="2"/>
  <c r="J258" i="2"/>
  <c r="I258" i="2"/>
  <c r="H258" i="2"/>
  <c r="G258" i="2"/>
  <c r="F258" i="2"/>
  <c r="E258" i="2"/>
  <c r="D258" i="2"/>
  <c r="C258" i="2"/>
  <c r="B258" i="2"/>
  <c r="A258" i="2"/>
  <c r="J257" i="2"/>
  <c r="I257" i="2"/>
  <c r="H257" i="2"/>
  <c r="G257" i="2"/>
  <c r="F257" i="2"/>
  <c r="E257" i="2"/>
  <c r="D257" i="2"/>
  <c r="C257" i="2"/>
  <c r="B257" i="2"/>
  <c r="A257" i="2"/>
  <c r="J256" i="2"/>
  <c r="I256" i="2"/>
  <c r="H256" i="2"/>
  <c r="G256" i="2"/>
  <c r="F256" i="2"/>
  <c r="E256" i="2"/>
  <c r="D256" i="2"/>
  <c r="C256" i="2"/>
  <c r="B256" i="2"/>
  <c r="A256" i="2"/>
  <c r="J255" i="2"/>
  <c r="I255" i="2"/>
  <c r="H255" i="2"/>
  <c r="G255" i="2"/>
  <c r="F255" i="2"/>
  <c r="E255" i="2"/>
  <c r="D255" i="2"/>
  <c r="C255" i="2"/>
  <c r="B255" i="2"/>
  <c r="A255" i="2"/>
  <c r="J254" i="2"/>
  <c r="I254" i="2"/>
  <c r="H254" i="2"/>
  <c r="G254" i="2"/>
  <c r="F254" i="2"/>
  <c r="E254" i="2"/>
  <c r="D254" i="2"/>
  <c r="C254" i="2"/>
  <c r="B254" i="2"/>
  <c r="A254" i="2"/>
  <c r="J253" i="2"/>
  <c r="I253" i="2"/>
  <c r="H253" i="2"/>
  <c r="G253" i="2"/>
  <c r="F253" i="2"/>
  <c r="E253" i="2"/>
  <c r="D253" i="2"/>
  <c r="C253" i="2"/>
  <c r="B253" i="2"/>
  <c r="A253" i="2"/>
  <c r="J252" i="2"/>
  <c r="I252" i="2"/>
  <c r="H252" i="2"/>
  <c r="G252" i="2"/>
  <c r="F252" i="2"/>
  <c r="E252" i="2"/>
  <c r="D252" i="2"/>
  <c r="C252" i="2"/>
  <c r="B252" i="2"/>
  <c r="A252" i="2"/>
  <c r="J251" i="2"/>
  <c r="I251" i="2"/>
  <c r="H251" i="2"/>
  <c r="G251" i="2"/>
  <c r="F251" i="2"/>
  <c r="E251" i="2"/>
  <c r="D251" i="2"/>
  <c r="C251" i="2"/>
  <c r="B251" i="2"/>
  <c r="A251" i="2"/>
  <c r="J250" i="2"/>
  <c r="I250" i="2"/>
  <c r="H250" i="2"/>
  <c r="G250" i="2"/>
  <c r="F250" i="2"/>
  <c r="E250" i="2"/>
  <c r="D250" i="2"/>
  <c r="C250" i="2"/>
  <c r="B250" i="2"/>
  <c r="A250" i="2"/>
  <c r="J249" i="2"/>
  <c r="I249" i="2"/>
  <c r="H249" i="2"/>
  <c r="G249" i="2"/>
  <c r="F249" i="2"/>
  <c r="E249" i="2"/>
  <c r="D249" i="2"/>
  <c r="C249" i="2"/>
  <c r="B249" i="2"/>
  <c r="A249" i="2"/>
  <c r="J248" i="2"/>
  <c r="I248" i="2"/>
  <c r="H248" i="2"/>
  <c r="G248" i="2"/>
  <c r="F248" i="2"/>
  <c r="E248" i="2"/>
  <c r="D248" i="2"/>
  <c r="C248" i="2"/>
  <c r="B248" i="2"/>
  <c r="A248" i="2"/>
  <c r="J247" i="2"/>
  <c r="I247" i="2"/>
  <c r="H247" i="2"/>
  <c r="G247" i="2"/>
  <c r="F247" i="2"/>
  <c r="E247" i="2"/>
  <c r="D247" i="2"/>
  <c r="C247" i="2"/>
  <c r="B247" i="2"/>
  <c r="A247" i="2"/>
  <c r="J246" i="2"/>
  <c r="I246" i="2"/>
  <c r="H246" i="2"/>
  <c r="G246" i="2"/>
  <c r="F246" i="2"/>
  <c r="E246" i="2"/>
  <c r="D246" i="2"/>
  <c r="C246" i="2"/>
  <c r="B246" i="2"/>
  <c r="A246" i="2"/>
  <c r="J245" i="2"/>
  <c r="I245" i="2"/>
  <c r="H245" i="2"/>
  <c r="G245" i="2"/>
  <c r="F245" i="2"/>
  <c r="E245" i="2"/>
  <c r="D245" i="2"/>
  <c r="C245" i="2"/>
  <c r="B245" i="2"/>
  <c r="A245" i="2"/>
  <c r="J244" i="2"/>
  <c r="I244" i="2"/>
  <c r="H244" i="2"/>
  <c r="G244" i="2"/>
  <c r="F244" i="2"/>
  <c r="E244" i="2"/>
  <c r="D244" i="2"/>
  <c r="C244" i="2"/>
  <c r="B244" i="2"/>
  <c r="A244" i="2"/>
  <c r="J243" i="2"/>
  <c r="I243" i="2"/>
  <c r="H243" i="2"/>
  <c r="G243" i="2"/>
  <c r="F243" i="2"/>
  <c r="E243" i="2"/>
  <c r="D243" i="2"/>
  <c r="C243" i="2"/>
  <c r="B243" i="2"/>
  <c r="A243" i="2"/>
  <c r="J242" i="2"/>
  <c r="I242" i="2"/>
  <c r="H242" i="2"/>
  <c r="G242" i="2"/>
  <c r="F242" i="2"/>
  <c r="E242" i="2"/>
  <c r="D242" i="2"/>
  <c r="C242" i="2"/>
  <c r="B242" i="2"/>
  <c r="A242" i="2"/>
  <c r="J241" i="2"/>
  <c r="I241" i="2"/>
  <c r="H241" i="2"/>
  <c r="G241" i="2"/>
  <c r="F241" i="2"/>
  <c r="E241" i="2"/>
  <c r="D241" i="2"/>
  <c r="C241" i="2"/>
  <c r="B241" i="2"/>
  <c r="A241" i="2"/>
  <c r="J240" i="2"/>
  <c r="I240" i="2"/>
  <c r="H240" i="2"/>
  <c r="G240" i="2"/>
  <c r="F240" i="2"/>
  <c r="E240" i="2"/>
  <c r="D240" i="2"/>
  <c r="C240" i="2"/>
  <c r="B240" i="2"/>
  <c r="A240" i="2"/>
  <c r="J239" i="2"/>
  <c r="I239" i="2"/>
  <c r="H239" i="2"/>
  <c r="G239" i="2"/>
  <c r="F239" i="2"/>
  <c r="E239" i="2"/>
  <c r="D239" i="2"/>
  <c r="C239" i="2"/>
  <c r="B239" i="2"/>
  <c r="A239" i="2"/>
  <c r="J238" i="2"/>
  <c r="I238" i="2"/>
  <c r="H238" i="2"/>
  <c r="G238" i="2"/>
  <c r="F238" i="2"/>
  <c r="E238" i="2"/>
  <c r="D238" i="2"/>
  <c r="C238" i="2"/>
  <c r="B238" i="2"/>
  <c r="A238" i="2"/>
  <c r="J237" i="2"/>
  <c r="I237" i="2"/>
  <c r="H237" i="2"/>
  <c r="G237" i="2"/>
  <c r="F237" i="2"/>
  <c r="E237" i="2"/>
  <c r="D237" i="2"/>
  <c r="C237" i="2"/>
  <c r="B237" i="2"/>
  <c r="A237" i="2"/>
  <c r="J236" i="2"/>
  <c r="I236" i="2"/>
  <c r="H236" i="2"/>
  <c r="G236" i="2"/>
  <c r="F236" i="2"/>
  <c r="E236" i="2"/>
  <c r="D236" i="2"/>
  <c r="C236" i="2"/>
  <c r="B236" i="2"/>
  <c r="A236" i="2"/>
  <c r="J235" i="2"/>
  <c r="I235" i="2"/>
  <c r="H235" i="2"/>
  <c r="G235" i="2"/>
  <c r="F235" i="2"/>
  <c r="E235" i="2"/>
  <c r="D235" i="2"/>
  <c r="C235" i="2"/>
  <c r="B235" i="2"/>
  <c r="A235" i="2"/>
  <c r="J234" i="2"/>
  <c r="I234" i="2"/>
  <c r="H234" i="2"/>
  <c r="G234" i="2"/>
  <c r="F234" i="2"/>
  <c r="E234" i="2"/>
  <c r="D234" i="2"/>
  <c r="C234" i="2"/>
  <c r="B234" i="2"/>
  <c r="A234" i="2"/>
  <c r="J233" i="2"/>
  <c r="I233" i="2"/>
  <c r="H233" i="2"/>
  <c r="G233" i="2"/>
  <c r="F233" i="2"/>
  <c r="E233" i="2"/>
  <c r="D233" i="2"/>
  <c r="C233" i="2"/>
  <c r="B233" i="2"/>
  <c r="A233" i="2"/>
  <c r="J232" i="2"/>
  <c r="I232" i="2"/>
  <c r="H232" i="2"/>
  <c r="G232" i="2"/>
  <c r="F232" i="2"/>
  <c r="E232" i="2"/>
  <c r="D232" i="2"/>
  <c r="C232" i="2"/>
  <c r="B232" i="2"/>
  <c r="A232" i="2"/>
  <c r="J231" i="2"/>
  <c r="I231" i="2"/>
  <c r="H231" i="2"/>
  <c r="G231" i="2"/>
  <c r="F231" i="2"/>
  <c r="E231" i="2"/>
  <c r="D231" i="2"/>
  <c r="C231" i="2"/>
  <c r="B231" i="2"/>
  <c r="A231" i="2"/>
  <c r="J230" i="2"/>
  <c r="I230" i="2"/>
  <c r="H230" i="2"/>
  <c r="G230" i="2"/>
  <c r="F230" i="2"/>
  <c r="E230" i="2"/>
  <c r="D230" i="2"/>
  <c r="C230" i="2"/>
  <c r="B230" i="2"/>
  <c r="A230" i="2"/>
  <c r="J229" i="2"/>
  <c r="I229" i="2"/>
  <c r="H229" i="2"/>
  <c r="G229" i="2"/>
  <c r="F229" i="2"/>
  <c r="E229" i="2"/>
  <c r="D229" i="2"/>
  <c r="C229" i="2"/>
  <c r="B229" i="2"/>
  <c r="A229" i="2"/>
  <c r="J228" i="2"/>
  <c r="I228" i="2"/>
  <c r="H228" i="2"/>
  <c r="G228" i="2"/>
  <c r="F228" i="2"/>
  <c r="E228" i="2"/>
  <c r="D228" i="2"/>
  <c r="C228" i="2"/>
  <c r="B228" i="2"/>
  <c r="A228" i="2"/>
  <c r="J227" i="2"/>
  <c r="I227" i="2"/>
  <c r="H227" i="2"/>
  <c r="G227" i="2"/>
  <c r="F227" i="2"/>
  <c r="E227" i="2"/>
  <c r="D227" i="2"/>
  <c r="C227" i="2"/>
  <c r="B227" i="2"/>
  <c r="A227" i="2"/>
  <c r="J226" i="2"/>
  <c r="I226" i="2"/>
  <c r="H226" i="2"/>
  <c r="G226" i="2"/>
  <c r="F226" i="2"/>
  <c r="E226" i="2"/>
  <c r="D226" i="2"/>
  <c r="C226" i="2"/>
  <c r="B226" i="2"/>
  <c r="A226" i="2"/>
  <c r="J225" i="2"/>
  <c r="I225" i="2"/>
  <c r="H225" i="2"/>
  <c r="G225" i="2"/>
  <c r="F225" i="2"/>
  <c r="E225" i="2"/>
  <c r="D225" i="2"/>
  <c r="C225" i="2"/>
  <c r="B225" i="2"/>
  <c r="A225" i="2"/>
  <c r="J224" i="2"/>
  <c r="I224" i="2"/>
  <c r="H224" i="2"/>
  <c r="G224" i="2"/>
  <c r="F224" i="2"/>
  <c r="E224" i="2"/>
  <c r="D224" i="2"/>
  <c r="C224" i="2"/>
  <c r="B224" i="2"/>
  <c r="A224" i="2"/>
  <c r="J223" i="2"/>
  <c r="I223" i="2"/>
  <c r="H223" i="2"/>
  <c r="G223" i="2"/>
  <c r="F223" i="2"/>
  <c r="E223" i="2"/>
  <c r="D223" i="2"/>
  <c r="C223" i="2"/>
  <c r="B223" i="2"/>
  <c r="A223" i="2"/>
  <c r="J222" i="2"/>
  <c r="I222" i="2"/>
  <c r="H222" i="2"/>
  <c r="G222" i="2"/>
  <c r="F222" i="2"/>
  <c r="E222" i="2"/>
  <c r="D222" i="2"/>
  <c r="C222" i="2"/>
  <c r="B222" i="2"/>
  <c r="A222" i="2"/>
  <c r="J221" i="2"/>
  <c r="I221" i="2"/>
  <c r="H221" i="2"/>
  <c r="G221" i="2"/>
  <c r="F221" i="2"/>
  <c r="E221" i="2"/>
  <c r="D221" i="2"/>
  <c r="C221" i="2"/>
  <c r="B221" i="2"/>
  <c r="A221" i="2"/>
  <c r="J220" i="2"/>
  <c r="I220" i="2"/>
  <c r="H220" i="2"/>
  <c r="G220" i="2"/>
  <c r="F220" i="2"/>
  <c r="E220" i="2"/>
  <c r="D220" i="2"/>
  <c r="C220" i="2"/>
  <c r="B220" i="2"/>
  <c r="A220" i="2"/>
  <c r="J219" i="2"/>
  <c r="I219" i="2"/>
  <c r="H219" i="2"/>
  <c r="G219" i="2"/>
  <c r="F219" i="2"/>
  <c r="E219" i="2"/>
  <c r="D219" i="2"/>
  <c r="C219" i="2"/>
  <c r="B219" i="2"/>
  <c r="A219" i="2"/>
  <c r="J218" i="2"/>
  <c r="I218" i="2"/>
  <c r="H218" i="2"/>
  <c r="G218" i="2"/>
  <c r="F218" i="2"/>
  <c r="E218" i="2"/>
  <c r="D218" i="2"/>
  <c r="C218" i="2"/>
  <c r="B218" i="2"/>
  <c r="A218" i="2"/>
  <c r="J217" i="2"/>
  <c r="I217" i="2"/>
  <c r="H217" i="2"/>
  <c r="G217" i="2"/>
  <c r="F217" i="2"/>
  <c r="E217" i="2"/>
  <c r="D217" i="2"/>
  <c r="C217" i="2"/>
  <c r="B217" i="2"/>
  <c r="A217" i="2"/>
  <c r="J216" i="2"/>
  <c r="I216" i="2"/>
  <c r="H216" i="2"/>
  <c r="G216" i="2"/>
  <c r="F216" i="2"/>
  <c r="E216" i="2"/>
  <c r="D216" i="2"/>
  <c r="C216" i="2"/>
  <c r="B216" i="2"/>
  <c r="A216" i="2"/>
  <c r="J215" i="2"/>
  <c r="I215" i="2"/>
  <c r="H215" i="2"/>
  <c r="G215" i="2"/>
  <c r="F215" i="2"/>
  <c r="E215" i="2"/>
  <c r="D215" i="2"/>
  <c r="C215" i="2"/>
  <c r="B215" i="2"/>
  <c r="A215" i="2"/>
  <c r="J214" i="2"/>
  <c r="I214" i="2"/>
  <c r="H214" i="2"/>
  <c r="G214" i="2"/>
  <c r="F214" i="2"/>
  <c r="E214" i="2"/>
  <c r="D214" i="2"/>
  <c r="C214" i="2"/>
  <c r="B214" i="2"/>
  <c r="A214" i="2"/>
  <c r="J213" i="2"/>
  <c r="I213" i="2"/>
  <c r="H213" i="2"/>
  <c r="G213" i="2"/>
  <c r="F213" i="2"/>
  <c r="E213" i="2"/>
  <c r="D213" i="2"/>
  <c r="C213" i="2"/>
  <c r="B213" i="2"/>
  <c r="A213" i="2"/>
  <c r="J212" i="2"/>
  <c r="I212" i="2"/>
  <c r="H212" i="2"/>
  <c r="G212" i="2"/>
  <c r="F212" i="2"/>
  <c r="E212" i="2"/>
  <c r="D212" i="2"/>
  <c r="C212" i="2"/>
  <c r="B212" i="2"/>
  <c r="A212" i="2"/>
  <c r="J211" i="2"/>
  <c r="I211" i="2"/>
  <c r="H211" i="2"/>
  <c r="G211" i="2"/>
  <c r="F211" i="2"/>
  <c r="E211" i="2"/>
  <c r="D211" i="2"/>
  <c r="C211" i="2"/>
  <c r="B211" i="2"/>
  <c r="A211" i="2"/>
  <c r="J210" i="2"/>
  <c r="I210" i="2"/>
  <c r="H210" i="2"/>
  <c r="G210" i="2"/>
  <c r="F210" i="2"/>
  <c r="E210" i="2"/>
  <c r="D210" i="2"/>
  <c r="C210" i="2"/>
  <c r="B210" i="2"/>
  <c r="A210" i="2"/>
  <c r="J209" i="2"/>
  <c r="I209" i="2"/>
  <c r="H209" i="2"/>
  <c r="G209" i="2"/>
  <c r="F209" i="2"/>
  <c r="E209" i="2"/>
  <c r="D209" i="2"/>
  <c r="C209" i="2"/>
  <c r="B209" i="2"/>
  <c r="A209" i="2"/>
  <c r="J208" i="2"/>
  <c r="I208" i="2"/>
  <c r="H208" i="2"/>
  <c r="G208" i="2"/>
  <c r="F208" i="2"/>
  <c r="E208" i="2"/>
  <c r="D208" i="2"/>
  <c r="C208" i="2"/>
  <c r="B208" i="2"/>
  <c r="A208" i="2"/>
  <c r="J207" i="2"/>
  <c r="I207" i="2"/>
  <c r="H207" i="2"/>
  <c r="G207" i="2"/>
  <c r="F207" i="2"/>
  <c r="E207" i="2"/>
  <c r="D207" i="2"/>
  <c r="C207" i="2"/>
  <c r="B207" i="2"/>
  <c r="A207" i="2"/>
  <c r="J206" i="2"/>
  <c r="I206" i="2"/>
  <c r="H206" i="2"/>
  <c r="G206" i="2"/>
  <c r="F206" i="2"/>
  <c r="E206" i="2"/>
  <c r="D206" i="2"/>
  <c r="C206" i="2"/>
  <c r="B206" i="2"/>
  <c r="A206" i="2"/>
  <c r="J205" i="2"/>
  <c r="I205" i="2"/>
  <c r="H205" i="2"/>
  <c r="G205" i="2"/>
  <c r="F205" i="2"/>
  <c r="E205" i="2"/>
  <c r="D205" i="2"/>
  <c r="C205" i="2"/>
  <c r="B205" i="2"/>
  <c r="A205" i="2"/>
  <c r="J204" i="2"/>
  <c r="I204" i="2"/>
  <c r="H204" i="2"/>
  <c r="G204" i="2"/>
  <c r="F204" i="2"/>
  <c r="E204" i="2"/>
  <c r="D204" i="2"/>
  <c r="C204" i="2"/>
  <c r="B204" i="2"/>
  <c r="A204" i="2"/>
  <c r="J203" i="2"/>
  <c r="I203" i="2"/>
  <c r="H203" i="2"/>
  <c r="G203" i="2"/>
  <c r="F203" i="2"/>
  <c r="E203" i="2"/>
  <c r="D203" i="2"/>
  <c r="C203" i="2"/>
  <c r="B203" i="2"/>
  <c r="A203" i="2"/>
  <c r="J202" i="2"/>
  <c r="I202" i="2"/>
  <c r="H202" i="2"/>
  <c r="G202" i="2"/>
  <c r="F202" i="2"/>
  <c r="E202" i="2"/>
  <c r="D202" i="2"/>
  <c r="C202" i="2"/>
  <c r="B202" i="2"/>
  <c r="A202" i="2"/>
  <c r="J201" i="2"/>
  <c r="I201" i="2"/>
  <c r="H201" i="2"/>
  <c r="G201" i="2"/>
  <c r="F201" i="2"/>
  <c r="E201" i="2"/>
  <c r="D201" i="2"/>
  <c r="C201" i="2"/>
  <c r="B201" i="2"/>
  <c r="A201" i="2"/>
  <c r="J200" i="2"/>
  <c r="I200" i="2"/>
  <c r="H200" i="2"/>
  <c r="G200" i="2"/>
  <c r="F200" i="2"/>
  <c r="E200" i="2"/>
  <c r="D200" i="2"/>
  <c r="C200" i="2"/>
  <c r="B200" i="2"/>
  <c r="A200" i="2"/>
  <c r="J199" i="2"/>
  <c r="I199" i="2"/>
  <c r="H199" i="2"/>
  <c r="G199" i="2"/>
  <c r="F199" i="2"/>
  <c r="E199" i="2"/>
  <c r="D199" i="2"/>
  <c r="C199" i="2"/>
  <c r="B199" i="2"/>
  <c r="A199" i="2"/>
  <c r="J198" i="2"/>
  <c r="I198" i="2"/>
  <c r="H198" i="2"/>
  <c r="G198" i="2"/>
  <c r="F198" i="2"/>
  <c r="E198" i="2"/>
  <c r="D198" i="2"/>
  <c r="C198" i="2"/>
  <c r="B198" i="2"/>
  <c r="A198" i="2"/>
  <c r="J197" i="2"/>
  <c r="I197" i="2"/>
  <c r="H197" i="2"/>
  <c r="G197" i="2"/>
  <c r="F197" i="2"/>
  <c r="E197" i="2"/>
  <c r="D197" i="2"/>
  <c r="C197" i="2"/>
  <c r="B197" i="2"/>
  <c r="A197" i="2"/>
  <c r="J196" i="2"/>
  <c r="I196" i="2"/>
  <c r="H196" i="2"/>
  <c r="G196" i="2"/>
  <c r="F196" i="2"/>
  <c r="E196" i="2"/>
  <c r="D196" i="2"/>
  <c r="C196" i="2"/>
  <c r="B196" i="2"/>
  <c r="A196" i="2"/>
  <c r="J195" i="2"/>
  <c r="I195" i="2"/>
  <c r="H195" i="2"/>
  <c r="G195" i="2"/>
  <c r="F195" i="2"/>
  <c r="E195" i="2"/>
  <c r="D195" i="2"/>
  <c r="C195" i="2"/>
  <c r="B195" i="2"/>
  <c r="A195" i="2"/>
  <c r="J194" i="2"/>
  <c r="I194" i="2"/>
  <c r="H194" i="2"/>
  <c r="G194" i="2"/>
  <c r="F194" i="2"/>
  <c r="E194" i="2"/>
  <c r="D194" i="2"/>
  <c r="C194" i="2"/>
  <c r="B194" i="2"/>
  <c r="A194" i="2"/>
  <c r="J193" i="2"/>
  <c r="I193" i="2"/>
  <c r="H193" i="2"/>
  <c r="G193" i="2"/>
  <c r="F193" i="2"/>
  <c r="E193" i="2"/>
  <c r="D193" i="2"/>
  <c r="C193" i="2"/>
  <c r="B193" i="2"/>
  <c r="A193" i="2"/>
  <c r="J192" i="2"/>
  <c r="I192" i="2"/>
  <c r="H192" i="2"/>
  <c r="G192" i="2"/>
  <c r="F192" i="2"/>
  <c r="E192" i="2"/>
  <c r="D192" i="2"/>
  <c r="C192" i="2"/>
  <c r="B192" i="2"/>
  <c r="A192" i="2"/>
  <c r="J191" i="2"/>
  <c r="I191" i="2"/>
  <c r="H191" i="2"/>
  <c r="G191" i="2"/>
  <c r="F191" i="2"/>
  <c r="E191" i="2"/>
  <c r="D191" i="2"/>
  <c r="C191" i="2"/>
  <c r="B191" i="2"/>
  <c r="A191" i="2"/>
  <c r="J190" i="2"/>
  <c r="I190" i="2"/>
  <c r="H190" i="2"/>
  <c r="G190" i="2"/>
  <c r="F190" i="2"/>
  <c r="E190" i="2"/>
  <c r="D190" i="2"/>
  <c r="C190" i="2"/>
  <c r="B190" i="2"/>
  <c r="A190" i="2"/>
  <c r="J189" i="2"/>
  <c r="I189" i="2"/>
  <c r="H189" i="2"/>
  <c r="G189" i="2"/>
  <c r="F189" i="2"/>
  <c r="E189" i="2"/>
  <c r="D189" i="2"/>
  <c r="C189" i="2"/>
  <c r="B189" i="2"/>
  <c r="A189" i="2"/>
  <c r="J188" i="2"/>
  <c r="I188" i="2"/>
  <c r="H188" i="2"/>
  <c r="G188" i="2"/>
  <c r="F188" i="2"/>
  <c r="E188" i="2"/>
  <c r="D188" i="2"/>
  <c r="C188" i="2"/>
  <c r="B188" i="2"/>
  <c r="A188" i="2"/>
  <c r="J187" i="2"/>
  <c r="I187" i="2"/>
  <c r="H187" i="2"/>
  <c r="G187" i="2"/>
  <c r="F187" i="2"/>
  <c r="E187" i="2"/>
  <c r="D187" i="2"/>
  <c r="C187" i="2"/>
  <c r="B187" i="2"/>
  <c r="A187" i="2"/>
  <c r="J186" i="2"/>
  <c r="I186" i="2"/>
  <c r="H186" i="2"/>
  <c r="G186" i="2"/>
  <c r="F186" i="2"/>
  <c r="E186" i="2"/>
  <c r="D186" i="2"/>
  <c r="C186" i="2"/>
  <c r="B186" i="2"/>
  <c r="A186" i="2"/>
  <c r="J185" i="2"/>
  <c r="I185" i="2"/>
  <c r="H185" i="2"/>
  <c r="G185" i="2"/>
  <c r="F185" i="2"/>
  <c r="E185" i="2"/>
  <c r="D185" i="2"/>
  <c r="C185" i="2"/>
  <c r="B185" i="2"/>
  <c r="A185" i="2"/>
  <c r="J184" i="2"/>
  <c r="I184" i="2"/>
  <c r="H184" i="2"/>
  <c r="G184" i="2"/>
  <c r="F184" i="2"/>
  <c r="E184" i="2"/>
  <c r="D184" i="2"/>
  <c r="C184" i="2"/>
  <c r="B184" i="2"/>
  <c r="A184" i="2"/>
  <c r="J183" i="2"/>
  <c r="I183" i="2"/>
  <c r="H183" i="2"/>
  <c r="G183" i="2"/>
  <c r="F183" i="2"/>
  <c r="E183" i="2"/>
  <c r="D183" i="2"/>
  <c r="C183" i="2"/>
  <c r="B183" i="2"/>
  <c r="A183" i="2"/>
  <c r="J182" i="2"/>
  <c r="I182" i="2"/>
  <c r="H182" i="2"/>
  <c r="G182" i="2"/>
  <c r="F182" i="2"/>
  <c r="E182" i="2"/>
  <c r="D182" i="2"/>
  <c r="C182" i="2"/>
  <c r="B182" i="2"/>
  <c r="A182" i="2"/>
  <c r="J181" i="2"/>
  <c r="I181" i="2"/>
  <c r="H181" i="2"/>
  <c r="G181" i="2"/>
  <c r="F181" i="2"/>
  <c r="E181" i="2"/>
  <c r="D181" i="2"/>
  <c r="C181" i="2"/>
  <c r="B181" i="2"/>
  <c r="A181" i="2"/>
  <c r="J180" i="2"/>
  <c r="I180" i="2"/>
  <c r="H180" i="2"/>
  <c r="G180" i="2"/>
  <c r="F180" i="2"/>
  <c r="E180" i="2"/>
  <c r="D180" i="2"/>
  <c r="C180" i="2"/>
  <c r="B180" i="2"/>
  <c r="A180" i="2"/>
  <c r="J179" i="2"/>
  <c r="I179" i="2"/>
  <c r="H179" i="2"/>
  <c r="G179" i="2"/>
  <c r="F179" i="2"/>
  <c r="E179" i="2"/>
  <c r="D179" i="2"/>
  <c r="C179" i="2"/>
  <c r="B179" i="2"/>
  <c r="A179" i="2"/>
  <c r="J178" i="2"/>
  <c r="I178" i="2"/>
  <c r="H178" i="2"/>
  <c r="G178" i="2"/>
  <c r="F178" i="2"/>
  <c r="E178" i="2"/>
  <c r="D178" i="2"/>
  <c r="C178" i="2"/>
  <c r="B178" i="2"/>
  <c r="A178" i="2"/>
  <c r="J177" i="2"/>
  <c r="I177" i="2"/>
  <c r="H177" i="2"/>
  <c r="G177" i="2"/>
  <c r="F177" i="2"/>
  <c r="E177" i="2"/>
  <c r="D177" i="2"/>
  <c r="C177" i="2"/>
  <c r="B177" i="2"/>
  <c r="A177" i="2"/>
  <c r="J176" i="2"/>
  <c r="I176" i="2"/>
  <c r="H176" i="2"/>
  <c r="G176" i="2"/>
  <c r="F176" i="2"/>
  <c r="E176" i="2"/>
  <c r="D176" i="2"/>
  <c r="C176" i="2"/>
  <c r="B176" i="2"/>
  <c r="A176" i="2"/>
  <c r="J175" i="2"/>
  <c r="I175" i="2"/>
  <c r="H175" i="2"/>
  <c r="G175" i="2"/>
  <c r="F175" i="2"/>
  <c r="E175" i="2"/>
  <c r="D175" i="2"/>
  <c r="C175" i="2"/>
  <c r="B175" i="2"/>
  <c r="A175" i="2"/>
  <c r="J174" i="2"/>
  <c r="I174" i="2"/>
  <c r="H174" i="2"/>
  <c r="G174" i="2"/>
  <c r="F174" i="2"/>
  <c r="E174" i="2"/>
  <c r="D174" i="2"/>
  <c r="C174" i="2"/>
  <c r="B174" i="2"/>
  <c r="A174" i="2"/>
  <c r="J173" i="2"/>
  <c r="I173" i="2"/>
  <c r="H173" i="2"/>
  <c r="G173" i="2"/>
  <c r="F173" i="2"/>
  <c r="E173" i="2"/>
  <c r="D173" i="2"/>
  <c r="C173" i="2"/>
  <c r="B173" i="2"/>
  <c r="A173" i="2"/>
  <c r="J172" i="2"/>
  <c r="I172" i="2"/>
  <c r="H172" i="2"/>
  <c r="G172" i="2"/>
  <c r="F172" i="2"/>
  <c r="E172" i="2"/>
  <c r="D172" i="2"/>
  <c r="C172" i="2"/>
  <c r="B172" i="2"/>
  <c r="A172" i="2"/>
  <c r="J171" i="2"/>
  <c r="I171" i="2"/>
  <c r="H171" i="2"/>
  <c r="G171" i="2"/>
  <c r="F171" i="2"/>
  <c r="E171" i="2"/>
  <c r="D171" i="2"/>
  <c r="C171" i="2"/>
  <c r="B171" i="2"/>
  <c r="A171" i="2"/>
  <c r="J170" i="2"/>
  <c r="I170" i="2"/>
  <c r="H170" i="2"/>
  <c r="G170" i="2"/>
  <c r="F170" i="2"/>
  <c r="E170" i="2"/>
  <c r="D170" i="2"/>
  <c r="C170" i="2"/>
  <c r="B170" i="2"/>
  <c r="A170" i="2"/>
  <c r="J169" i="2"/>
  <c r="I169" i="2"/>
  <c r="H169" i="2"/>
  <c r="G169" i="2"/>
  <c r="F169" i="2"/>
  <c r="E169" i="2"/>
  <c r="D169" i="2"/>
  <c r="C169" i="2"/>
  <c r="B169" i="2"/>
  <c r="A169" i="2"/>
  <c r="J168" i="2"/>
  <c r="I168" i="2"/>
  <c r="H168" i="2"/>
  <c r="G168" i="2"/>
  <c r="F168" i="2"/>
  <c r="E168" i="2"/>
  <c r="D168" i="2"/>
  <c r="C168" i="2"/>
  <c r="B168" i="2"/>
  <c r="A168" i="2"/>
  <c r="J167" i="2"/>
  <c r="I167" i="2"/>
  <c r="H167" i="2"/>
  <c r="G167" i="2"/>
  <c r="F167" i="2"/>
  <c r="E167" i="2"/>
  <c r="D167" i="2"/>
  <c r="C167" i="2"/>
  <c r="B167" i="2"/>
  <c r="A167" i="2"/>
  <c r="J166" i="2"/>
  <c r="I166" i="2"/>
  <c r="H166" i="2"/>
  <c r="G166" i="2"/>
  <c r="F166" i="2"/>
  <c r="E166" i="2"/>
  <c r="D166" i="2"/>
  <c r="C166" i="2"/>
  <c r="B166" i="2"/>
  <c r="A166" i="2"/>
  <c r="J165" i="2"/>
  <c r="I165" i="2"/>
  <c r="H165" i="2"/>
  <c r="G165" i="2"/>
  <c r="F165" i="2"/>
  <c r="E165" i="2"/>
  <c r="D165" i="2"/>
  <c r="C165" i="2"/>
  <c r="B165" i="2"/>
  <c r="A165" i="2"/>
  <c r="J164" i="2"/>
  <c r="I164" i="2"/>
  <c r="H164" i="2"/>
  <c r="G164" i="2"/>
  <c r="F164" i="2"/>
  <c r="E164" i="2"/>
  <c r="D164" i="2"/>
  <c r="C164" i="2"/>
  <c r="B164" i="2"/>
  <c r="A164" i="2"/>
  <c r="J163" i="2"/>
  <c r="I163" i="2"/>
  <c r="H163" i="2"/>
  <c r="G163" i="2"/>
  <c r="F163" i="2"/>
  <c r="E163" i="2"/>
  <c r="D163" i="2"/>
  <c r="C163" i="2"/>
  <c r="B163" i="2"/>
  <c r="A163" i="2"/>
  <c r="J162" i="2"/>
  <c r="I162" i="2"/>
  <c r="H162" i="2"/>
  <c r="G162" i="2"/>
  <c r="F162" i="2"/>
  <c r="E162" i="2"/>
  <c r="D162" i="2"/>
  <c r="C162" i="2"/>
  <c r="B162" i="2"/>
  <c r="A162" i="2"/>
  <c r="J161" i="2"/>
  <c r="I161" i="2"/>
  <c r="H161" i="2"/>
  <c r="G161" i="2"/>
  <c r="F161" i="2"/>
  <c r="E161" i="2"/>
  <c r="D161" i="2"/>
  <c r="C161" i="2"/>
  <c r="B161" i="2"/>
  <c r="A161" i="2"/>
  <c r="J160" i="2"/>
  <c r="I160" i="2"/>
  <c r="H160" i="2"/>
  <c r="G160" i="2"/>
  <c r="F160" i="2"/>
  <c r="E160" i="2"/>
  <c r="D160" i="2"/>
  <c r="C160" i="2"/>
  <c r="B160" i="2"/>
  <c r="A160" i="2"/>
  <c r="J159" i="2"/>
  <c r="I159" i="2"/>
  <c r="H159" i="2"/>
  <c r="G159" i="2"/>
  <c r="F159" i="2"/>
  <c r="E159" i="2"/>
  <c r="D159" i="2"/>
  <c r="C159" i="2"/>
  <c r="B159" i="2"/>
  <c r="A159" i="2"/>
  <c r="J158" i="2"/>
  <c r="I158" i="2"/>
  <c r="H158" i="2"/>
  <c r="G158" i="2"/>
  <c r="F158" i="2"/>
  <c r="E158" i="2"/>
  <c r="D158" i="2"/>
  <c r="C158" i="2"/>
  <c r="B158" i="2"/>
  <c r="A158" i="2"/>
  <c r="J157" i="2"/>
  <c r="I157" i="2"/>
  <c r="H157" i="2"/>
  <c r="G157" i="2"/>
  <c r="F157" i="2"/>
  <c r="E157" i="2"/>
  <c r="D157" i="2"/>
  <c r="C157" i="2"/>
  <c r="B157" i="2"/>
  <c r="A157" i="2"/>
  <c r="J156" i="2"/>
  <c r="I156" i="2"/>
  <c r="H156" i="2"/>
  <c r="G156" i="2"/>
  <c r="F156" i="2"/>
  <c r="E156" i="2"/>
  <c r="D156" i="2"/>
  <c r="C156" i="2"/>
  <c r="B156" i="2"/>
  <c r="A156" i="2"/>
  <c r="J155" i="2"/>
  <c r="I155" i="2"/>
  <c r="H155" i="2"/>
  <c r="G155" i="2"/>
  <c r="F155" i="2"/>
  <c r="E155" i="2"/>
  <c r="D155" i="2"/>
  <c r="C155" i="2"/>
  <c r="B155" i="2"/>
  <c r="A155" i="2"/>
  <c r="J154" i="2"/>
  <c r="I154" i="2"/>
  <c r="H154" i="2"/>
  <c r="G154" i="2"/>
  <c r="F154" i="2"/>
  <c r="E154" i="2"/>
  <c r="D154" i="2"/>
  <c r="C154" i="2"/>
  <c r="B154" i="2"/>
  <c r="A154" i="2"/>
  <c r="J153" i="2"/>
  <c r="I153" i="2"/>
  <c r="H153" i="2"/>
  <c r="G153" i="2"/>
  <c r="F153" i="2"/>
  <c r="E153" i="2"/>
  <c r="D153" i="2"/>
  <c r="C153" i="2"/>
  <c r="B153" i="2"/>
  <c r="A153" i="2"/>
  <c r="J152" i="2"/>
  <c r="I152" i="2"/>
  <c r="H152" i="2"/>
  <c r="G152" i="2"/>
  <c r="F152" i="2"/>
  <c r="E152" i="2"/>
  <c r="D152" i="2"/>
  <c r="C152" i="2"/>
  <c r="B152" i="2"/>
  <c r="A152" i="2"/>
  <c r="J151" i="2"/>
  <c r="I151" i="2"/>
  <c r="H151" i="2"/>
  <c r="G151" i="2"/>
  <c r="F151" i="2"/>
  <c r="E151" i="2"/>
  <c r="D151" i="2"/>
  <c r="C151" i="2"/>
  <c r="B151" i="2"/>
  <c r="A151" i="2"/>
  <c r="J150" i="2"/>
  <c r="I150" i="2"/>
  <c r="H150" i="2"/>
  <c r="G150" i="2"/>
  <c r="F150" i="2"/>
  <c r="E150" i="2"/>
  <c r="D150" i="2"/>
  <c r="C150" i="2"/>
  <c r="B150" i="2"/>
  <c r="A150" i="2"/>
  <c r="J149" i="2"/>
  <c r="I149" i="2"/>
  <c r="H149" i="2"/>
  <c r="G149" i="2"/>
  <c r="F149" i="2"/>
  <c r="E149" i="2"/>
  <c r="D149" i="2"/>
  <c r="C149" i="2"/>
  <c r="B149" i="2"/>
  <c r="A149" i="2"/>
  <c r="J148" i="2"/>
  <c r="I148" i="2"/>
  <c r="H148" i="2"/>
  <c r="G148" i="2"/>
  <c r="F148" i="2"/>
  <c r="E148" i="2"/>
  <c r="D148" i="2"/>
  <c r="C148" i="2"/>
  <c r="B148" i="2"/>
  <c r="A148" i="2"/>
  <c r="J147" i="2"/>
  <c r="I147" i="2"/>
  <c r="H147" i="2"/>
  <c r="G147" i="2"/>
  <c r="F147" i="2"/>
  <c r="E147" i="2"/>
  <c r="D147" i="2"/>
  <c r="C147" i="2"/>
  <c r="B147" i="2"/>
  <c r="A147" i="2"/>
  <c r="J146" i="2"/>
  <c r="I146" i="2"/>
  <c r="H146" i="2"/>
  <c r="G146" i="2"/>
  <c r="F146" i="2"/>
  <c r="E146" i="2"/>
  <c r="D146" i="2"/>
  <c r="C146" i="2"/>
  <c r="B146" i="2"/>
  <c r="A146" i="2"/>
  <c r="J145" i="2"/>
  <c r="I145" i="2"/>
  <c r="H145" i="2"/>
  <c r="G145" i="2"/>
  <c r="F145" i="2"/>
  <c r="E145" i="2"/>
  <c r="D145" i="2"/>
  <c r="C145" i="2"/>
  <c r="B145" i="2"/>
  <c r="A145" i="2"/>
  <c r="J144" i="2"/>
  <c r="I144" i="2"/>
  <c r="H144" i="2"/>
  <c r="G144" i="2"/>
  <c r="F144" i="2"/>
  <c r="E144" i="2"/>
  <c r="D144" i="2"/>
  <c r="C144" i="2"/>
  <c r="B144" i="2"/>
  <c r="A144" i="2"/>
  <c r="J143" i="2"/>
  <c r="I143" i="2"/>
  <c r="H143" i="2"/>
  <c r="G143" i="2"/>
  <c r="F143" i="2"/>
  <c r="E143" i="2"/>
  <c r="D143" i="2"/>
  <c r="C143" i="2"/>
  <c r="B143" i="2"/>
  <c r="A143" i="2"/>
  <c r="J142" i="2"/>
  <c r="I142" i="2"/>
  <c r="H142" i="2"/>
  <c r="G142" i="2"/>
  <c r="F142" i="2"/>
  <c r="E142" i="2"/>
  <c r="D142" i="2"/>
  <c r="C142" i="2"/>
  <c r="B142" i="2"/>
  <c r="A142" i="2"/>
  <c r="J141" i="2"/>
  <c r="I141" i="2"/>
  <c r="H141" i="2"/>
  <c r="G141" i="2"/>
  <c r="F141" i="2"/>
  <c r="E141" i="2"/>
  <c r="D141" i="2"/>
  <c r="C141" i="2"/>
  <c r="B141" i="2"/>
  <c r="A141" i="2"/>
  <c r="J140" i="2"/>
  <c r="I140" i="2"/>
  <c r="H140" i="2"/>
  <c r="G140" i="2"/>
  <c r="F140" i="2"/>
  <c r="E140" i="2"/>
  <c r="D140" i="2"/>
  <c r="C140" i="2"/>
  <c r="B140" i="2"/>
  <c r="A140" i="2"/>
  <c r="J139" i="2"/>
  <c r="I139" i="2"/>
  <c r="H139" i="2"/>
  <c r="G139" i="2"/>
  <c r="F139" i="2"/>
  <c r="E139" i="2"/>
  <c r="D139" i="2"/>
  <c r="C139" i="2"/>
  <c r="B139" i="2"/>
  <c r="A139" i="2"/>
  <c r="J138" i="2"/>
  <c r="I138" i="2"/>
  <c r="H138" i="2"/>
  <c r="G138" i="2"/>
  <c r="F138" i="2"/>
  <c r="E138" i="2"/>
  <c r="D138" i="2"/>
  <c r="C138" i="2"/>
  <c r="B138" i="2"/>
  <c r="A138" i="2"/>
  <c r="J137" i="2"/>
  <c r="I137" i="2"/>
  <c r="H137" i="2"/>
  <c r="G137" i="2"/>
  <c r="F137" i="2"/>
  <c r="E137" i="2"/>
  <c r="D137" i="2"/>
  <c r="C137" i="2"/>
  <c r="B137" i="2"/>
  <c r="A137" i="2"/>
  <c r="J136" i="2"/>
  <c r="I136" i="2"/>
  <c r="H136" i="2"/>
  <c r="G136" i="2"/>
  <c r="F136" i="2"/>
  <c r="E136" i="2"/>
  <c r="D136" i="2"/>
  <c r="C136" i="2"/>
  <c r="B136" i="2"/>
  <c r="A136" i="2"/>
  <c r="J135" i="2"/>
  <c r="I135" i="2"/>
  <c r="H135" i="2"/>
  <c r="G135" i="2"/>
  <c r="F135" i="2"/>
  <c r="E135" i="2"/>
  <c r="D135" i="2"/>
  <c r="C135" i="2"/>
  <c r="B135" i="2"/>
  <c r="A135" i="2"/>
  <c r="J134" i="2"/>
  <c r="I134" i="2"/>
  <c r="H134" i="2"/>
  <c r="G134" i="2"/>
  <c r="F134" i="2"/>
  <c r="E134" i="2"/>
  <c r="D134" i="2"/>
  <c r="C134" i="2"/>
  <c r="B134" i="2"/>
  <c r="A134" i="2"/>
  <c r="J133" i="2"/>
  <c r="I133" i="2"/>
  <c r="H133" i="2"/>
  <c r="G133" i="2"/>
  <c r="F133" i="2"/>
  <c r="E133" i="2"/>
  <c r="D133" i="2"/>
  <c r="C133" i="2"/>
  <c r="B133" i="2"/>
  <c r="A133" i="2"/>
  <c r="J132" i="2"/>
  <c r="I132" i="2"/>
  <c r="H132" i="2"/>
  <c r="G132" i="2"/>
  <c r="F132" i="2"/>
  <c r="E132" i="2"/>
  <c r="D132" i="2"/>
  <c r="C132" i="2"/>
  <c r="B132" i="2"/>
  <c r="A132" i="2"/>
  <c r="J131" i="2"/>
  <c r="I131" i="2"/>
  <c r="H131" i="2"/>
  <c r="G131" i="2"/>
  <c r="F131" i="2"/>
  <c r="E131" i="2"/>
  <c r="D131" i="2"/>
  <c r="C131" i="2"/>
  <c r="B131" i="2"/>
  <c r="A131" i="2"/>
  <c r="J130" i="2"/>
  <c r="I130" i="2"/>
  <c r="H130" i="2"/>
  <c r="G130" i="2"/>
  <c r="F130" i="2"/>
  <c r="E130" i="2"/>
  <c r="D130" i="2"/>
  <c r="C130" i="2"/>
  <c r="B130" i="2"/>
  <c r="A130" i="2"/>
  <c r="J129" i="2"/>
  <c r="I129" i="2"/>
  <c r="H129" i="2"/>
  <c r="G129" i="2"/>
  <c r="F129" i="2"/>
  <c r="E129" i="2"/>
  <c r="D129" i="2"/>
  <c r="C129" i="2"/>
  <c r="B129" i="2"/>
  <c r="A129" i="2"/>
  <c r="J128" i="2"/>
  <c r="I128" i="2"/>
  <c r="H128" i="2"/>
  <c r="G128" i="2"/>
  <c r="F128" i="2"/>
  <c r="E128" i="2"/>
  <c r="D128" i="2"/>
  <c r="C128" i="2"/>
  <c r="B128" i="2"/>
  <c r="A128" i="2"/>
  <c r="J127" i="2"/>
  <c r="I127" i="2"/>
  <c r="H127" i="2"/>
  <c r="G127" i="2"/>
  <c r="F127" i="2"/>
  <c r="E127" i="2"/>
  <c r="D127" i="2"/>
  <c r="C127" i="2"/>
  <c r="B127" i="2"/>
  <c r="A127" i="2"/>
  <c r="J126" i="2"/>
  <c r="I126" i="2"/>
  <c r="H126" i="2"/>
  <c r="G126" i="2"/>
  <c r="F126" i="2"/>
  <c r="E126" i="2"/>
  <c r="D126" i="2"/>
  <c r="C126" i="2"/>
  <c r="B126" i="2"/>
  <c r="A126" i="2"/>
  <c r="J125" i="2"/>
  <c r="I125" i="2"/>
  <c r="H125" i="2"/>
  <c r="G125" i="2"/>
  <c r="F125" i="2"/>
  <c r="E125" i="2"/>
  <c r="D125" i="2"/>
  <c r="C125" i="2"/>
  <c r="B125" i="2"/>
  <c r="A125" i="2"/>
  <c r="J124" i="2"/>
  <c r="I124" i="2"/>
  <c r="H124" i="2"/>
  <c r="G124" i="2"/>
  <c r="F124" i="2"/>
  <c r="E124" i="2"/>
  <c r="D124" i="2"/>
  <c r="C124" i="2"/>
  <c r="B124" i="2"/>
  <c r="A124" i="2"/>
  <c r="J123" i="2"/>
  <c r="I123" i="2"/>
  <c r="H123" i="2"/>
  <c r="G123" i="2"/>
  <c r="F123" i="2"/>
  <c r="E123" i="2"/>
  <c r="D123" i="2"/>
  <c r="C123" i="2"/>
  <c r="B123" i="2"/>
  <c r="A123" i="2"/>
  <c r="J122" i="2"/>
  <c r="I122" i="2"/>
  <c r="H122" i="2"/>
  <c r="G122" i="2"/>
  <c r="F122" i="2"/>
  <c r="E122" i="2"/>
  <c r="D122" i="2"/>
  <c r="C122" i="2"/>
  <c r="B122" i="2"/>
  <c r="A122" i="2"/>
  <c r="J121" i="2"/>
  <c r="I121" i="2"/>
  <c r="H121" i="2"/>
  <c r="G121" i="2"/>
  <c r="F121" i="2"/>
  <c r="E121" i="2"/>
  <c r="D121" i="2"/>
  <c r="C121" i="2"/>
  <c r="B121" i="2"/>
  <c r="A121" i="2"/>
  <c r="J120" i="2"/>
  <c r="I120" i="2"/>
  <c r="H120" i="2"/>
  <c r="G120" i="2"/>
  <c r="F120" i="2"/>
  <c r="E120" i="2"/>
  <c r="D120" i="2"/>
  <c r="C120" i="2"/>
  <c r="B120" i="2"/>
  <c r="A120" i="2"/>
  <c r="J119" i="2"/>
  <c r="I119" i="2"/>
  <c r="H119" i="2"/>
  <c r="G119" i="2"/>
  <c r="F119" i="2"/>
  <c r="E119" i="2"/>
  <c r="D119" i="2"/>
  <c r="C119" i="2"/>
  <c r="B119" i="2"/>
  <c r="A119" i="2"/>
  <c r="J118" i="2"/>
  <c r="I118" i="2"/>
  <c r="H118" i="2"/>
  <c r="G118" i="2"/>
  <c r="F118" i="2"/>
  <c r="E118" i="2"/>
  <c r="D118" i="2"/>
  <c r="C118" i="2"/>
  <c r="B118" i="2"/>
  <c r="A118" i="2"/>
  <c r="J117" i="2"/>
  <c r="I117" i="2"/>
  <c r="H117" i="2"/>
  <c r="G117" i="2"/>
  <c r="F117" i="2"/>
  <c r="E117" i="2"/>
  <c r="D117" i="2"/>
  <c r="C117" i="2"/>
  <c r="B117" i="2"/>
  <c r="A117" i="2"/>
  <c r="J116" i="2"/>
  <c r="I116" i="2"/>
  <c r="H116" i="2"/>
  <c r="G116" i="2"/>
  <c r="F116" i="2"/>
  <c r="E116" i="2"/>
  <c r="D116" i="2"/>
  <c r="C116" i="2"/>
  <c r="B116" i="2"/>
  <c r="A116" i="2"/>
  <c r="J115" i="2"/>
  <c r="I115" i="2"/>
  <c r="H115" i="2"/>
  <c r="G115" i="2"/>
  <c r="F115" i="2"/>
  <c r="E115" i="2"/>
  <c r="D115" i="2"/>
  <c r="C115" i="2"/>
  <c r="B115" i="2"/>
  <c r="A115" i="2"/>
  <c r="J114" i="2"/>
  <c r="I114" i="2"/>
  <c r="H114" i="2"/>
  <c r="G114" i="2"/>
  <c r="F114" i="2"/>
  <c r="E114" i="2"/>
  <c r="D114" i="2"/>
  <c r="C114" i="2"/>
  <c r="B114" i="2"/>
  <c r="A114" i="2"/>
  <c r="J113" i="2"/>
  <c r="I113" i="2"/>
  <c r="H113" i="2"/>
  <c r="G113" i="2"/>
  <c r="F113" i="2"/>
  <c r="E113" i="2"/>
  <c r="D113" i="2"/>
  <c r="C113" i="2"/>
  <c r="B113" i="2"/>
  <c r="A113" i="2"/>
  <c r="J112" i="2"/>
  <c r="I112" i="2"/>
  <c r="H112" i="2"/>
  <c r="G112" i="2"/>
  <c r="F112" i="2"/>
  <c r="E112" i="2"/>
  <c r="D112" i="2"/>
  <c r="C112" i="2"/>
  <c r="B112" i="2"/>
  <c r="A112" i="2"/>
  <c r="J111" i="2"/>
  <c r="I111" i="2"/>
  <c r="H111" i="2"/>
  <c r="G111" i="2"/>
  <c r="F111" i="2"/>
  <c r="E111" i="2"/>
  <c r="D111" i="2"/>
  <c r="C111" i="2"/>
  <c r="B111" i="2"/>
  <c r="A111" i="2"/>
  <c r="J110" i="2"/>
  <c r="I110" i="2"/>
  <c r="H110" i="2"/>
  <c r="G110" i="2"/>
  <c r="F110" i="2"/>
  <c r="E110" i="2"/>
  <c r="D110" i="2"/>
  <c r="C110" i="2"/>
  <c r="B110" i="2"/>
  <c r="A110" i="2"/>
  <c r="J109" i="2"/>
  <c r="I109" i="2"/>
  <c r="H109" i="2"/>
  <c r="G109" i="2"/>
  <c r="F109" i="2"/>
  <c r="E109" i="2"/>
  <c r="D109" i="2"/>
  <c r="C109" i="2"/>
  <c r="B109" i="2"/>
  <c r="A109" i="2"/>
  <c r="J108" i="2"/>
  <c r="I108" i="2"/>
  <c r="H108" i="2"/>
  <c r="G108" i="2"/>
  <c r="F108" i="2"/>
  <c r="E108" i="2"/>
  <c r="D108" i="2"/>
  <c r="C108" i="2"/>
  <c r="B108" i="2"/>
  <c r="A108" i="2"/>
  <c r="J107" i="2"/>
  <c r="I107" i="2"/>
  <c r="H107" i="2"/>
  <c r="G107" i="2"/>
  <c r="F107" i="2"/>
  <c r="E107" i="2"/>
  <c r="D107" i="2"/>
  <c r="C107" i="2"/>
  <c r="B107" i="2"/>
  <c r="A107" i="2"/>
  <c r="J106" i="2"/>
  <c r="I106" i="2"/>
  <c r="H106" i="2"/>
  <c r="G106" i="2"/>
  <c r="F106" i="2"/>
  <c r="E106" i="2"/>
  <c r="D106" i="2"/>
  <c r="C106" i="2"/>
  <c r="B106" i="2"/>
  <c r="A106" i="2"/>
  <c r="J105" i="2"/>
  <c r="I105" i="2"/>
  <c r="H105" i="2"/>
  <c r="G105" i="2"/>
  <c r="F105" i="2"/>
  <c r="E105" i="2"/>
  <c r="D105" i="2"/>
  <c r="C105" i="2"/>
  <c r="B105" i="2"/>
  <c r="A105" i="2"/>
  <c r="J104" i="2"/>
  <c r="I104" i="2"/>
  <c r="H104" i="2"/>
  <c r="G104" i="2"/>
  <c r="F104" i="2"/>
  <c r="E104" i="2"/>
  <c r="D104" i="2"/>
  <c r="C104" i="2"/>
  <c r="B104" i="2"/>
  <c r="A104" i="2"/>
  <c r="J103" i="2"/>
  <c r="I103" i="2"/>
  <c r="H103" i="2"/>
  <c r="G103" i="2"/>
  <c r="F103" i="2"/>
  <c r="E103" i="2"/>
  <c r="D103" i="2"/>
  <c r="C103" i="2"/>
  <c r="B103" i="2"/>
  <c r="A103" i="2"/>
  <c r="J102" i="2"/>
  <c r="I102" i="2"/>
  <c r="H102" i="2"/>
  <c r="G102" i="2"/>
  <c r="F102" i="2"/>
  <c r="E102" i="2"/>
  <c r="D102" i="2"/>
  <c r="C102" i="2"/>
  <c r="B102" i="2"/>
  <c r="A102" i="2"/>
  <c r="J101" i="2"/>
  <c r="I101" i="2"/>
  <c r="H101" i="2"/>
  <c r="G101" i="2"/>
  <c r="F101" i="2"/>
  <c r="E101" i="2"/>
  <c r="D101" i="2"/>
  <c r="C101" i="2"/>
  <c r="B101" i="2"/>
  <c r="A101" i="2"/>
  <c r="J100" i="2"/>
  <c r="I100" i="2"/>
  <c r="H100" i="2"/>
  <c r="G100" i="2"/>
  <c r="F100" i="2"/>
  <c r="E100" i="2"/>
  <c r="D100" i="2"/>
  <c r="C100" i="2"/>
  <c r="B100" i="2"/>
  <c r="A100" i="2"/>
  <c r="J99" i="2"/>
  <c r="I99" i="2"/>
  <c r="H99" i="2"/>
  <c r="G99" i="2"/>
  <c r="F99" i="2"/>
  <c r="E99" i="2"/>
  <c r="D99" i="2"/>
  <c r="C99" i="2"/>
  <c r="B99" i="2"/>
  <c r="A99" i="2"/>
  <c r="J98" i="2"/>
  <c r="I98" i="2"/>
  <c r="H98" i="2"/>
  <c r="G98" i="2"/>
  <c r="F98" i="2"/>
  <c r="E98" i="2"/>
  <c r="D98" i="2"/>
  <c r="C98" i="2"/>
  <c r="B98" i="2"/>
  <c r="A98" i="2"/>
  <c r="J97" i="2"/>
  <c r="I97" i="2"/>
  <c r="H97" i="2"/>
  <c r="G97" i="2"/>
  <c r="F97" i="2"/>
  <c r="E97" i="2"/>
  <c r="D97" i="2"/>
  <c r="C97" i="2"/>
  <c r="B97" i="2"/>
  <c r="A97" i="2"/>
  <c r="J96" i="2"/>
  <c r="I96" i="2"/>
  <c r="H96" i="2"/>
  <c r="G96" i="2"/>
  <c r="F96" i="2"/>
  <c r="E96" i="2"/>
  <c r="D96" i="2"/>
  <c r="C96" i="2"/>
  <c r="B96" i="2"/>
  <c r="A96" i="2"/>
  <c r="J95" i="2"/>
  <c r="I95" i="2"/>
  <c r="H95" i="2"/>
  <c r="G95" i="2"/>
  <c r="F95" i="2"/>
  <c r="E95" i="2"/>
  <c r="D95" i="2"/>
  <c r="C95" i="2"/>
  <c r="B95" i="2"/>
  <c r="A95" i="2"/>
  <c r="J94" i="2"/>
  <c r="I94" i="2"/>
  <c r="H94" i="2"/>
  <c r="G94" i="2"/>
  <c r="F94" i="2"/>
  <c r="E94" i="2"/>
  <c r="D94" i="2"/>
  <c r="C94" i="2"/>
  <c r="B94" i="2"/>
  <c r="A94" i="2"/>
  <c r="J93" i="2"/>
  <c r="I93" i="2"/>
  <c r="H93" i="2"/>
  <c r="G93" i="2"/>
  <c r="F93" i="2"/>
  <c r="E93" i="2"/>
  <c r="D93" i="2"/>
  <c r="C93" i="2"/>
  <c r="B93" i="2"/>
  <c r="A93" i="2"/>
  <c r="J92" i="2"/>
  <c r="I92" i="2"/>
  <c r="H92" i="2"/>
  <c r="G92" i="2"/>
  <c r="F92" i="2"/>
  <c r="E92" i="2"/>
  <c r="D92" i="2"/>
  <c r="C92" i="2"/>
  <c r="B92" i="2"/>
  <c r="A92" i="2"/>
  <c r="J91" i="2"/>
  <c r="I91" i="2"/>
  <c r="H91" i="2"/>
  <c r="G91" i="2"/>
  <c r="F91" i="2"/>
  <c r="E91" i="2"/>
  <c r="D91" i="2"/>
  <c r="C91" i="2"/>
  <c r="B91" i="2"/>
  <c r="A91" i="2"/>
  <c r="J90" i="2"/>
  <c r="I90" i="2"/>
  <c r="H90" i="2"/>
  <c r="G90" i="2"/>
  <c r="F90" i="2"/>
  <c r="E90" i="2"/>
  <c r="D90" i="2"/>
  <c r="C90" i="2"/>
  <c r="B90" i="2"/>
  <c r="A90" i="2"/>
  <c r="J89" i="2"/>
  <c r="I89" i="2"/>
  <c r="H89" i="2"/>
  <c r="G89" i="2"/>
  <c r="F89" i="2"/>
  <c r="E89" i="2"/>
  <c r="D89" i="2"/>
  <c r="C89" i="2"/>
  <c r="B89" i="2"/>
  <c r="A89" i="2"/>
  <c r="J88" i="2"/>
  <c r="I88" i="2"/>
  <c r="H88" i="2"/>
  <c r="G88" i="2"/>
  <c r="F88" i="2"/>
  <c r="E88" i="2"/>
  <c r="D88" i="2"/>
  <c r="C88" i="2"/>
  <c r="B88" i="2"/>
  <c r="A88" i="2"/>
  <c r="J87" i="2"/>
  <c r="I87" i="2"/>
  <c r="H87" i="2"/>
  <c r="G87" i="2"/>
  <c r="F87" i="2"/>
  <c r="E87" i="2"/>
  <c r="D87" i="2"/>
  <c r="C87" i="2"/>
  <c r="B87" i="2"/>
  <c r="A87" i="2"/>
  <c r="J86" i="2"/>
  <c r="I86" i="2"/>
  <c r="H86" i="2"/>
  <c r="G86" i="2"/>
  <c r="F86" i="2"/>
  <c r="E86" i="2"/>
  <c r="D86" i="2"/>
  <c r="C86" i="2"/>
  <c r="B86" i="2"/>
  <c r="A86" i="2"/>
  <c r="J85" i="2"/>
  <c r="I85" i="2"/>
  <c r="H85" i="2"/>
  <c r="G85" i="2"/>
  <c r="F85" i="2"/>
  <c r="E85" i="2"/>
  <c r="D85" i="2"/>
  <c r="C85" i="2"/>
  <c r="B85" i="2"/>
  <c r="A85" i="2"/>
  <c r="J84" i="2"/>
  <c r="I84" i="2"/>
  <c r="H84" i="2"/>
  <c r="G84" i="2"/>
  <c r="F84" i="2"/>
  <c r="E84" i="2"/>
  <c r="D84" i="2"/>
  <c r="C84" i="2"/>
  <c r="B84" i="2"/>
  <c r="A84" i="2"/>
  <c r="J83" i="2"/>
  <c r="I83" i="2"/>
  <c r="H83" i="2"/>
  <c r="G83" i="2"/>
  <c r="F83" i="2"/>
  <c r="E83" i="2"/>
  <c r="D83" i="2"/>
  <c r="C83" i="2"/>
  <c r="B83" i="2"/>
  <c r="A83" i="2"/>
  <c r="J82" i="2"/>
  <c r="I82" i="2"/>
  <c r="H82" i="2"/>
  <c r="G82" i="2"/>
  <c r="F82" i="2"/>
  <c r="E82" i="2"/>
  <c r="D82" i="2"/>
  <c r="C82" i="2"/>
  <c r="B82" i="2"/>
  <c r="A82" i="2"/>
  <c r="J81" i="2"/>
  <c r="I81" i="2"/>
  <c r="H81" i="2"/>
  <c r="G81" i="2"/>
  <c r="F81" i="2"/>
  <c r="E81" i="2"/>
  <c r="D81" i="2"/>
  <c r="C81" i="2"/>
  <c r="B81" i="2"/>
  <c r="A81" i="2"/>
  <c r="J80" i="2"/>
  <c r="I80" i="2"/>
  <c r="H80" i="2"/>
  <c r="G80" i="2"/>
  <c r="F80" i="2"/>
  <c r="E80" i="2"/>
  <c r="D80" i="2"/>
  <c r="C80" i="2"/>
  <c r="B80" i="2"/>
  <c r="A80" i="2"/>
  <c r="J79" i="2"/>
  <c r="I79" i="2"/>
  <c r="H79" i="2"/>
  <c r="G79" i="2"/>
  <c r="F79" i="2"/>
  <c r="E79" i="2"/>
  <c r="D79" i="2"/>
  <c r="C79" i="2"/>
  <c r="B79" i="2"/>
  <c r="A79" i="2"/>
  <c r="J78" i="2"/>
  <c r="I78" i="2"/>
  <c r="H78" i="2"/>
  <c r="G78" i="2"/>
  <c r="F78" i="2"/>
  <c r="E78" i="2"/>
  <c r="D78" i="2"/>
  <c r="C78" i="2"/>
  <c r="B78" i="2"/>
  <c r="A78" i="2"/>
  <c r="J77" i="2"/>
  <c r="I77" i="2"/>
  <c r="H77" i="2"/>
  <c r="G77" i="2"/>
  <c r="F77" i="2"/>
  <c r="E77" i="2"/>
  <c r="D77" i="2"/>
  <c r="C77" i="2"/>
  <c r="B77" i="2"/>
  <c r="A77" i="2"/>
  <c r="J76" i="2"/>
  <c r="I76" i="2"/>
  <c r="H76" i="2"/>
  <c r="G76" i="2"/>
  <c r="F76" i="2"/>
  <c r="E76" i="2"/>
  <c r="D76" i="2"/>
  <c r="C76" i="2"/>
  <c r="B76" i="2"/>
  <c r="A76" i="2"/>
  <c r="J75" i="2"/>
  <c r="I75" i="2"/>
  <c r="H75" i="2"/>
  <c r="G75" i="2"/>
  <c r="F75" i="2"/>
  <c r="E75" i="2"/>
  <c r="D75" i="2"/>
  <c r="C75" i="2"/>
  <c r="B75" i="2"/>
  <c r="A75" i="2"/>
  <c r="J74" i="2"/>
  <c r="I74" i="2"/>
  <c r="H74" i="2"/>
  <c r="G74" i="2"/>
  <c r="F74" i="2"/>
  <c r="E74" i="2"/>
  <c r="D74" i="2"/>
  <c r="C74" i="2"/>
  <c r="B74" i="2"/>
  <c r="A74" i="2"/>
  <c r="J73" i="2"/>
  <c r="I73" i="2"/>
  <c r="H73" i="2"/>
  <c r="G73" i="2"/>
  <c r="F73" i="2"/>
  <c r="E73" i="2"/>
  <c r="D73" i="2"/>
  <c r="C73" i="2"/>
  <c r="B73" i="2"/>
  <c r="A73" i="2"/>
  <c r="J72" i="2"/>
  <c r="I72" i="2"/>
  <c r="H72" i="2"/>
  <c r="G72" i="2"/>
  <c r="F72" i="2"/>
  <c r="E72" i="2"/>
  <c r="D72" i="2"/>
  <c r="C72" i="2"/>
  <c r="B72" i="2"/>
  <c r="A72" i="2"/>
  <c r="J71" i="2"/>
  <c r="I71" i="2"/>
  <c r="H71" i="2"/>
  <c r="G71" i="2"/>
  <c r="F71" i="2"/>
  <c r="E71" i="2"/>
  <c r="D71" i="2"/>
  <c r="C71" i="2"/>
  <c r="B71" i="2"/>
  <c r="A71" i="2"/>
  <c r="J70" i="2"/>
  <c r="I70" i="2"/>
  <c r="H70" i="2"/>
  <c r="G70" i="2"/>
  <c r="F70" i="2"/>
  <c r="E70" i="2"/>
  <c r="D70" i="2"/>
  <c r="C70" i="2"/>
  <c r="B70" i="2"/>
  <c r="A70" i="2"/>
  <c r="J69" i="2"/>
  <c r="I69" i="2"/>
  <c r="H69" i="2"/>
  <c r="G69" i="2"/>
  <c r="F69" i="2"/>
  <c r="E69" i="2"/>
  <c r="D69" i="2"/>
  <c r="C69" i="2"/>
  <c r="B69" i="2"/>
  <c r="A69" i="2"/>
  <c r="J68" i="2"/>
  <c r="I68" i="2"/>
  <c r="H68" i="2"/>
  <c r="G68" i="2"/>
  <c r="F68" i="2"/>
  <c r="E68" i="2"/>
  <c r="D68" i="2"/>
  <c r="C68" i="2"/>
  <c r="B68" i="2"/>
  <c r="A68" i="2"/>
  <c r="J67" i="2"/>
  <c r="I67" i="2"/>
  <c r="H67" i="2"/>
  <c r="G67" i="2"/>
  <c r="F67" i="2"/>
  <c r="E67" i="2"/>
  <c r="D67" i="2"/>
  <c r="C67" i="2"/>
  <c r="B67" i="2"/>
  <c r="A67" i="2"/>
  <c r="J66" i="2"/>
  <c r="I66" i="2"/>
  <c r="H66" i="2"/>
  <c r="G66" i="2"/>
  <c r="F66" i="2"/>
  <c r="E66" i="2"/>
  <c r="D66" i="2"/>
  <c r="C66" i="2"/>
  <c r="B66" i="2"/>
  <c r="A66" i="2"/>
  <c r="J65" i="2"/>
  <c r="I65" i="2"/>
  <c r="H65" i="2"/>
  <c r="G65" i="2"/>
  <c r="F65" i="2"/>
  <c r="E65" i="2"/>
  <c r="D65" i="2"/>
  <c r="C65" i="2"/>
  <c r="B65" i="2"/>
  <c r="A65" i="2"/>
  <c r="J64" i="2"/>
  <c r="I64" i="2"/>
  <c r="H64" i="2"/>
  <c r="G64" i="2"/>
  <c r="F64" i="2"/>
  <c r="E64" i="2"/>
  <c r="D64" i="2"/>
  <c r="C64" i="2"/>
  <c r="B64" i="2"/>
  <c r="A64" i="2"/>
  <c r="J63" i="2"/>
  <c r="I63" i="2"/>
  <c r="H63" i="2"/>
  <c r="G63" i="2"/>
  <c r="F63" i="2"/>
  <c r="E63" i="2"/>
  <c r="D63" i="2"/>
  <c r="C63" i="2"/>
  <c r="B63" i="2"/>
  <c r="A63" i="2"/>
  <c r="J62" i="2"/>
  <c r="I62" i="2"/>
  <c r="H62" i="2"/>
  <c r="G62" i="2"/>
  <c r="F62" i="2"/>
  <c r="E62" i="2"/>
  <c r="D62" i="2"/>
  <c r="C62" i="2"/>
  <c r="B62" i="2"/>
  <c r="A62" i="2"/>
  <c r="J61" i="2"/>
  <c r="I61" i="2"/>
  <c r="H61" i="2"/>
  <c r="G61" i="2"/>
  <c r="F61" i="2"/>
  <c r="E61" i="2"/>
  <c r="D61" i="2"/>
  <c r="C61" i="2"/>
  <c r="B61" i="2"/>
  <c r="A61" i="2"/>
  <c r="J60" i="2"/>
  <c r="I60" i="2"/>
  <c r="H60" i="2"/>
  <c r="G60" i="2"/>
  <c r="F60" i="2"/>
  <c r="E60" i="2"/>
  <c r="D60" i="2"/>
  <c r="C60" i="2"/>
  <c r="B60" i="2"/>
  <c r="A60" i="2"/>
  <c r="J59" i="2"/>
  <c r="I59" i="2"/>
  <c r="H59" i="2"/>
  <c r="G59" i="2"/>
  <c r="F59" i="2"/>
  <c r="E59" i="2"/>
  <c r="D59" i="2"/>
  <c r="C59" i="2"/>
  <c r="B59" i="2"/>
  <c r="A59" i="2"/>
  <c r="J58" i="2"/>
  <c r="I58" i="2"/>
  <c r="H58" i="2"/>
  <c r="G58" i="2"/>
  <c r="F58" i="2"/>
  <c r="E58" i="2"/>
  <c r="D58" i="2"/>
  <c r="C58" i="2"/>
  <c r="B58" i="2"/>
  <c r="A58" i="2"/>
  <c r="J57" i="2"/>
  <c r="I57" i="2"/>
  <c r="H57" i="2"/>
  <c r="G57" i="2"/>
  <c r="F57" i="2"/>
  <c r="E57" i="2"/>
  <c r="D57" i="2"/>
  <c r="C57" i="2"/>
  <c r="B57" i="2"/>
  <c r="A57" i="2"/>
  <c r="J56" i="2"/>
  <c r="I56" i="2"/>
  <c r="H56" i="2"/>
  <c r="G56" i="2"/>
  <c r="F56" i="2"/>
  <c r="E56" i="2"/>
  <c r="D56" i="2"/>
  <c r="C56" i="2"/>
  <c r="B56" i="2"/>
  <c r="A56" i="2"/>
  <c r="J55" i="2"/>
  <c r="I55" i="2"/>
  <c r="H55" i="2"/>
  <c r="G55" i="2"/>
  <c r="F55" i="2"/>
  <c r="E55" i="2"/>
  <c r="D55" i="2"/>
  <c r="C55" i="2"/>
  <c r="B55" i="2"/>
  <c r="A55" i="2"/>
  <c r="J54" i="2"/>
  <c r="I54" i="2"/>
  <c r="H54" i="2"/>
  <c r="G54" i="2"/>
  <c r="F54" i="2"/>
  <c r="E54" i="2"/>
  <c r="D54" i="2"/>
  <c r="C54" i="2"/>
  <c r="B54" i="2"/>
  <c r="A54" i="2"/>
  <c r="J53" i="2"/>
  <c r="I53" i="2"/>
  <c r="H53" i="2"/>
  <c r="G53" i="2"/>
  <c r="F53" i="2"/>
  <c r="E53" i="2"/>
  <c r="D53" i="2"/>
  <c r="C53" i="2"/>
  <c r="B53" i="2"/>
  <c r="A53" i="2"/>
  <c r="J52" i="2"/>
  <c r="I52" i="2"/>
  <c r="H52" i="2"/>
  <c r="G52" i="2"/>
  <c r="F52" i="2"/>
  <c r="E52" i="2"/>
  <c r="D52" i="2"/>
  <c r="C52" i="2"/>
  <c r="B52" i="2"/>
  <c r="A52" i="2"/>
  <c r="J51" i="2"/>
  <c r="I51" i="2"/>
  <c r="H51" i="2"/>
  <c r="G51" i="2"/>
  <c r="F51" i="2"/>
  <c r="E51" i="2"/>
  <c r="D51" i="2"/>
  <c r="C51" i="2"/>
  <c r="B51" i="2"/>
  <c r="A51" i="2"/>
  <c r="J50" i="2"/>
  <c r="I50" i="2"/>
  <c r="H50" i="2"/>
  <c r="G50" i="2"/>
  <c r="F50" i="2"/>
  <c r="E50" i="2"/>
  <c r="D50" i="2"/>
  <c r="C50" i="2"/>
  <c r="B50" i="2"/>
  <c r="A50" i="2"/>
  <c r="J49" i="2"/>
  <c r="I49" i="2"/>
  <c r="H49" i="2"/>
  <c r="G49" i="2"/>
  <c r="F49" i="2"/>
  <c r="E49" i="2"/>
  <c r="D49" i="2"/>
  <c r="C49" i="2"/>
  <c r="B49" i="2"/>
  <c r="A49" i="2"/>
  <c r="J48" i="2"/>
  <c r="I48" i="2"/>
  <c r="H48" i="2"/>
  <c r="G48" i="2"/>
  <c r="F48" i="2"/>
  <c r="E48" i="2"/>
  <c r="D48" i="2"/>
  <c r="C48" i="2"/>
  <c r="B48" i="2"/>
  <c r="A48" i="2"/>
  <c r="J47" i="2"/>
  <c r="I47" i="2"/>
  <c r="H47" i="2"/>
  <c r="G47" i="2"/>
  <c r="F47" i="2"/>
  <c r="E47" i="2"/>
  <c r="D47" i="2"/>
  <c r="C47" i="2"/>
  <c r="B47" i="2"/>
  <c r="A47" i="2"/>
  <c r="J46" i="2"/>
  <c r="I46" i="2"/>
  <c r="H46" i="2"/>
  <c r="G46" i="2"/>
  <c r="F46" i="2"/>
  <c r="E46" i="2"/>
  <c r="D46" i="2"/>
  <c r="C46" i="2"/>
  <c r="B46" i="2"/>
  <c r="A46" i="2"/>
  <c r="J45" i="2"/>
  <c r="I45" i="2"/>
  <c r="H45" i="2"/>
  <c r="G45" i="2"/>
  <c r="F45" i="2"/>
  <c r="E45" i="2"/>
  <c r="D45" i="2"/>
  <c r="C45" i="2"/>
  <c r="B45" i="2"/>
  <c r="A45" i="2"/>
  <c r="J44" i="2"/>
  <c r="I44" i="2"/>
  <c r="H44" i="2"/>
  <c r="G44" i="2"/>
  <c r="F44" i="2"/>
  <c r="E44" i="2"/>
  <c r="D44" i="2"/>
  <c r="C44" i="2"/>
  <c r="B44" i="2"/>
  <c r="A44" i="2"/>
  <c r="J43" i="2"/>
  <c r="I43" i="2"/>
  <c r="H43" i="2"/>
  <c r="G43" i="2"/>
  <c r="F43" i="2"/>
  <c r="E43" i="2"/>
  <c r="D43" i="2"/>
  <c r="C43" i="2"/>
  <c r="B43" i="2"/>
  <c r="A43" i="2"/>
  <c r="J42" i="2"/>
  <c r="I42" i="2"/>
  <c r="H42" i="2"/>
  <c r="G42" i="2"/>
  <c r="F42" i="2"/>
  <c r="E42" i="2"/>
  <c r="D42" i="2"/>
  <c r="C42" i="2"/>
  <c r="B42" i="2"/>
  <c r="A42" i="2"/>
  <c r="J41" i="2"/>
  <c r="I41" i="2"/>
  <c r="H41" i="2"/>
  <c r="G41" i="2"/>
  <c r="F41" i="2"/>
  <c r="E41" i="2"/>
  <c r="D41" i="2"/>
  <c r="C41" i="2"/>
  <c r="B41" i="2"/>
  <c r="A41" i="2"/>
  <c r="J40" i="2"/>
  <c r="I40" i="2"/>
  <c r="H40" i="2"/>
  <c r="G40" i="2"/>
  <c r="F40" i="2"/>
  <c r="E40" i="2"/>
  <c r="D40" i="2"/>
  <c r="C40" i="2"/>
  <c r="B40" i="2"/>
  <c r="A40" i="2"/>
  <c r="J39" i="2"/>
  <c r="I39" i="2"/>
  <c r="H39" i="2"/>
  <c r="G39" i="2"/>
  <c r="F39" i="2"/>
  <c r="E39" i="2"/>
  <c r="D39" i="2"/>
  <c r="C39" i="2"/>
  <c r="B39" i="2"/>
  <c r="A39" i="2"/>
  <c r="J38" i="2"/>
  <c r="I38" i="2"/>
  <c r="H38" i="2"/>
  <c r="G38" i="2"/>
  <c r="F38" i="2"/>
  <c r="E38" i="2"/>
  <c r="D38" i="2"/>
  <c r="C38" i="2"/>
  <c r="B38" i="2"/>
  <c r="A38" i="2"/>
  <c r="J37" i="2"/>
  <c r="I37" i="2"/>
  <c r="H37" i="2"/>
  <c r="G37" i="2"/>
  <c r="F37" i="2"/>
  <c r="E37" i="2"/>
  <c r="D37" i="2"/>
  <c r="C37" i="2"/>
  <c r="B37" i="2"/>
  <c r="A37" i="2"/>
  <c r="J36" i="2"/>
  <c r="I36" i="2"/>
  <c r="H36" i="2"/>
  <c r="G36" i="2"/>
  <c r="F36" i="2"/>
  <c r="E36" i="2"/>
  <c r="D36" i="2"/>
  <c r="C36" i="2"/>
  <c r="B36" i="2"/>
  <c r="A36" i="2"/>
  <c r="J35" i="2"/>
  <c r="I35" i="2"/>
  <c r="H35" i="2"/>
  <c r="G35" i="2"/>
  <c r="F35" i="2"/>
  <c r="E35" i="2"/>
  <c r="D35" i="2"/>
  <c r="C35" i="2"/>
  <c r="B35" i="2"/>
  <c r="A35" i="2"/>
  <c r="J34" i="2"/>
  <c r="I34" i="2"/>
  <c r="H34" i="2"/>
  <c r="G34" i="2"/>
  <c r="F34" i="2"/>
  <c r="E34" i="2"/>
  <c r="D34" i="2"/>
  <c r="C34" i="2"/>
  <c r="B34" i="2"/>
  <c r="A34" i="2"/>
  <c r="J33" i="2"/>
  <c r="I33" i="2"/>
  <c r="H33" i="2"/>
  <c r="G33" i="2"/>
  <c r="F33" i="2"/>
  <c r="E33" i="2"/>
  <c r="D33" i="2"/>
  <c r="C33" i="2"/>
  <c r="B33" i="2"/>
  <c r="A33" i="2"/>
  <c r="J32" i="2"/>
  <c r="I32" i="2"/>
  <c r="H32" i="2"/>
  <c r="G32" i="2"/>
  <c r="F32" i="2"/>
  <c r="E32" i="2"/>
  <c r="D32" i="2"/>
  <c r="C32" i="2"/>
  <c r="B32" i="2"/>
  <c r="A32" i="2"/>
  <c r="J31" i="2"/>
  <c r="I31" i="2"/>
  <c r="H31" i="2"/>
  <c r="G31" i="2"/>
  <c r="F31" i="2"/>
  <c r="E31" i="2"/>
  <c r="D31" i="2"/>
  <c r="C31" i="2"/>
  <c r="B31" i="2"/>
  <c r="A31" i="2"/>
  <c r="J30" i="2"/>
  <c r="I30" i="2"/>
  <c r="H30" i="2"/>
  <c r="G30" i="2"/>
  <c r="F30" i="2"/>
  <c r="E30" i="2"/>
  <c r="D30" i="2"/>
  <c r="C30" i="2"/>
  <c r="B30" i="2"/>
  <c r="A30" i="2"/>
  <c r="J29" i="2"/>
  <c r="I29" i="2"/>
  <c r="H29" i="2"/>
  <c r="G29" i="2"/>
  <c r="F29" i="2"/>
  <c r="E29" i="2"/>
  <c r="D29" i="2"/>
  <c r="C29" i="2"/>
  <c r="B29" i="2"/>
  <c r="A29" i="2"/>
  <c r="J28" i="2"/>
  <c r="I28" i="2"/>
  <c r="H28" i="2"/>
  <c r="G28" i="2"/>
  <c r="F28" i="2"/>
  <c r="E28" i="2"/>
  <c r="D28" i="2"/>
  <c r="C28" i="2"/>
  <c r="B28" i="2"/>
  <c r="A28" i="2"/>
  <c r="J27" i="2"/>
  <c r="I27" i="2"/>
  <c r="H27" i="2"/>
  <c r="G27" i="2"/>
  <c r="F27" i="2"/>
  <c r="E27" i="2"/>
  <c r="D27" i="2"/>
  <c r="C27" i="2"/>
  <c r="B27" i="2"/>
  <c r="A27" i="2"/>
  <c r="J26" i="2"/>
  <c r="I26" i="2"/>
  <c r="H26" i="2"/>
  <c r="G26" i="2"/>
  <c r="F26" i="2"/>
  <c r="E26" i="2"/>
  <c r="D26" i="2"/>
  <c r="C26" i="2"/>
  <c r="B26" i="2"/>
  <c r="A26" i="2"/>
  <c r="J25" i="2"/>
  <c r="I25" i="2"/>
  <c r="H25" i="2"/>
  <c r="G25" i="2"/>
  <c r="F25" i="2"/>
  <c r="E25" i="2"/>
  <c r="D25" i="2"/>
  <c r="C25" i="2"/>
  <c r="B25" i="2"/>
  <c r="A25" i="2"/>
  <c r="J24" i="2"/>
  <c r="I24" i="2"/>
  <c r="H24" i="2"/>
  <c r="G24" i="2"/>
  <c r="F24" i="2"/>
  <c r="E24" i="2"/>
  <c r="D24" i="2"/>
  <c r="C24" i="2"/>
  <c r="B24" i="2"/>
  <c r="A24" i="2"/>
  <c r="J23" i="2"/>
  <c r="I23" i="2"/>
  <c r="H23" i="2"/>
  <c r="G23" i="2"/>
  <c r="F23" i="2"/>
  <c r="E23" i="2"/>
  <c r="D23" i="2"/>
  <c r="C23" i="2"/>
  <c r="B23" i="2"/>
  <c r="A23" i="2"/>
  <c r="J22" i="2"/>
  <c r="I22" i="2"/>
  <c r="H22" i="2"/>
  <c r="G22" i="2"/>
  <c r="F22" i="2"/>
  <c r="E22" i="2"/>
  <c r="D22" i="2"/>
  <c r="C22" i="2"/>
  <c r="B22" i="2"/>
  <c r="A22" i="2"/>
  <c r="J21" i="2"/>
  <c r="I21" i="2"/>
  <c r="H21" i="2"/>
  <c r="G21" i="2"/>
  <c r="F21" i="2"/>
  <c r="E21" i="2"/>
  <c r="D21" i="2"/>
  <c r="C21" i="2"/>
  <c r="B21" i="2"/>
  <c r="A21" i="2"/>
  <c r="J20" i="2"/>
  <c r="I20" i="2"/>
  <c r="H20" i="2"/>
  <c r="G20" i="2"/>
  <c r="F20" i="2"/>
  <c r="E20" i="2"/>
  <c r="D20" i="2"/>
  <c r="C20" i="2"/>
  <c r="B20" i="2"/>
  <c r="A20" i="2"/>
  <c r="J19" i="2"/>
  <c r="I19" i="2"/>
  <c r="H19" i="2"/>
  <c r="G19" i="2"/>
  <c r="F19" i="2"/>
  <c r="E19" i="2"/>
  <c r="D19" i="2"/>
  <c r="C19" i="2"/>
  <c r="B19" i="2"/>
  <c r="A19" i="2"/>
  <c r="J18" i="2"/>
  <c r="I18" i="2"/>
  <c r="H18" i="2"/>
  <c r="G18" i="2"/>
  <c r="F18" i="2"/>
  <c r="E18" i="2"/>
  <c r="D18" i="2"/>
  <c r="C18" i="2"/>
  <c r="B18" i="2"/>
  <c r="A18" i="2"/>
  <c r="J17" i="2"/>
  <c r="I17" i="2"/>
  <c r="H17" i="2"/>
  <c r="G17" i="2"/>
  <c r="F17" i="2"/>
  <c r="E17" i="2"/>
  <c r="D17" i="2"/>
  <c r="C17" i="2"/>
  <c r="B17" i="2"/>
  <c r="A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4" i="2"/>
  <c r="I14" i="2"/>
  <c r="H14" i="2"/>
  <c r="G14" i="2"/>
  <c r="F14" i="2"/>
  <c r="E14" i="2"/>
  <c r="D14" i="2"/>
  <c r="C14" i="2"/>
  <c r="B14" i="2"/>
  <c r="J13" i="2"/>
  <c r="I13" i="2"/>
  <c r="H13" i="2"/>
  <c r="G13" i="2"/>
  <c r="F13" i="2"/>
  <c r="E13" i="2"/>
  <c r="D13" i="2"/>
  <c r="C13" i="2"/>
  <c r="B13" i="2"/>
  <c r="A1011" i="1" l="1"/>
  <c r="A1012" i="1" l="1"/>
  <c r="A1011" i="2"/>
  <c r="H967" i="1"/>
  <c r="H955" i="1"/>
  <c r="H950" i="1"/>
  <c r="H930" i="1"/>
  <c r="H922" i="1"/>
  <c r="H909" i="1"/>
  <c r="H901" i="1"/>
  <c r="H890" i="1"/>
  <c r="A1013" i="1" l="1"/>
  <c r="A1012" i="2"/>
  <c r="H699" i="1"/>
  <c r="H694" i="1"/>
  <c r="H672" i="1"/>
  <c r="H531" i="1"/>
  <c r="H522" i="1"/>
  <c r="H508" i="1"/>
  <c r="H477" i="1"/>
  <c r="A1014" i="1" l="1"/>
  <c r="A1013" i="2"/>
  <c r="H425" i="1"/>
  <c r="H352" i="1"/>
  <c r="H334" i="1"/>
  <c r="H253" i="1"/>
  <c r="H224" i="1"/>
  <c r="H194" i="1"/>
  <c r="H183" i="1"/>
  <c r="H106" i="1"/>
  <c r="H89" i="1"/>
  <c r="H24" i="1"/>
  <c r="A1015" i="1" l="1"/>
  <c r="A1014" i="2"/>
  <c r="A13" i="2"/>
  <c r="A14" i="2"/>
  <c r="A15" i="2"/>
  <c r="A16" i="2"/>
  <c r="B12" i="2"/>
  <c r="C12" i="2"/>
  <c r="D12" i="2"/>
  <c r="E12" i="2"/>
  <c r="F12" i="2"/>
  <c r="G12" i="2"/>
  <c r="H12" i="2"/>
  <c r="I12" i="2"/>
  <c r="J12" i="2"/>
  <c r="A12" i="2"/>
  <c r="A1016" i="1" l="1"/>
  <c r="A1015" i="2"/>
  <c r="A1017" i="1" l="1"/>
  <c r="A1016" i="2"/>
  <c r="A1018" i="1" l="1"/>
  <c r="A1017" i="2"/>
  <c r="A1019" i="1" l="1"/>
  <c r="A1018" i="2"/>
  <c r="A1020" i="1" l="1"/>
  <c r="A1019" i="2"/>
  <c r="A1021" i="1" l="1"/>
  <c r="A1020" i="2"/>
  <c r="A1022" i="1" l="1"/>
  <c r="A1021" i="2"/>
  <c r="A1023" i="1" l="1"/>
  <c r="A1022" i="2"/>
  <c r="A1024" i="1" l="1"/>
  <c r="A1023" i="2"/>
  <c r="A1025" i="1" l="1"/>
  <c r="A1024" i="2"/>
  <c r="A1026" i="1" l="1"/>
  <c r="A1025" i="2"/>
  <c r="A1027" i="1" l="1"/>
  <c r="A1026" i="2"/>
  <c r="A1028" i="1" l="1"/>
  <c r="A1027" i="2"/>
  <c r="A1029" i="1" l="1"/>
  <c r="A1028" i="2"/>
  <c r="A1030" i="1" l="1"/>
  <c r="A1029" i="2"/>
  <c r="A1031" i="1" l="1"/>
  <c r="A1030" i="2"/>
  <c r="A1032" i="1" l="1"/>
  <c r="A1031" i="2"/>
  <c r="A1033" i="1" l="1"/>
  <c r="A1032" i="2"/>
  <c r="A1034" i="1" l="1"/>
  <c r="A1033" i="2"/>
  <c r="A1035" i="1" l="1"/>
  <c r="A1034" i="2"/>
  <c r="A1036" i="1" l="1"/>
  <c r="A1035" i="2"/>
  <c r="A1037" i="1" l="1"/>
  <c r="A1036" i="2"/>
  <c r="A1038" i="1" l="1"/>
  <c r="A1037" i="2"/>
  <c r="A1039" i="1" l="1"/>
  <c r="A1038" i="2"/>
  <c r="A1040" i="1" l="1"/>
  <c r="A1039" i="2"/>
  <c r="A1041" i="1" l="1"/>
  <c r="A1040" i="2"/>
  <c r="A1042" i="1" l="1"/>
  <c r="A1041" i="2"/>
  <c r="A1043" i="1" l="1"/>
  <c r="A1042" i="2"/>
  <c r="A1044" i="1" l="1"/>
  <c r="A1043" i="2"/>
  <c r="A1045" i="1" l="1"/>
  <c r="A1044" i="2"/>
  <c r="A1046" i="1" l="1"/>
  <c r="A1045" i="2"/>
  <c r="A1047" i="1" l="1"/>
  <c r="A1046" i="2"/>
  <c r="A1048" i="1" l="1"/>
  <c r="A1047" i="2"/>
  <c r="A1049" i="1" l="1"/>
  <c r="A1048" i="2"/>
  <c r="A1050" i="1" l="1"/>
  <c r="A1049" i="2"/>
  <c r="A1051" i="1" l="1"/>
  <c r="A1050" i="2"/>
  <c r="A1052" i="1" l="1"/>
  <c r="A1051" i="2"/>
  <c r="A1053" i="1" l="1"/>
  <c r="A1052" i="2"/>
  <c r="A1054" i="1" l="1"/>
  <c r="A1053" i="2"/>
  <c r="A1055" i="1" l="1"/>
  <c r="A1054" i="2"/>
  <c r="A1056" i="1" l="1"/>
  <c r="A1055" i="2"/>
  <c r="A1057" i="1" l="1"/>
  <c r="A1056" i="2"/>
  <c r="A1058" i="1" l="1"/>
  <c r="A1057" i="2"/>
  <c r="A1059" i="1" l="1"/>
  <c r="A1058" i="2"/>
  <c r="A1060" i="1" l="1"/>
  <c r="A1059" i="2"/>
  <c r="A1061" i="1" l="1"/>
  <c r="A1060" i="2"/>
  <c r="A1062" i="1" l="1"/>
  <c r="A1061" i="2"/>
  <c r="A1063" i="1" l="1"/>
  <c r="A1062" i="2"/>
  <c r="A1064" i="1" l="1"/>
  <c r="A1063" i="2"/>
  <c r="A1065" i="1" l="1"/>
  <c r="A1064" i="2"/>
  <c r="A1066" i="1" l="1"/>
  <c r="A1065" i="2"/>
  <c r="A1067" i="1" l="1"/>
  <c r="A1066" i="2"/>
  <c r="A1068" i="1" l="1"/>
  <c r="A1067" i="2"/>
  <c r="A1069" i="1" l="1"/>
  <c r="A1068" i="2"/>
  <c r="A1070" i="1" l="1"/>
  <c r="A1069" i="2"/>
  <c r="A1071" i="1" l="1"/>
  <c r="A1070" i="2"/>
  <c r="A1072" i="1" l="1"/>
  <c r="A1071" i="2"/>
  <c r="A1073" i="1" l="1"/>
  <c r="A1072" i="2"/>
  <c r="A1074" i="1" l="1"/>
  <c r="A1073" i="2"/>
  <c r="A1075" i="1" l="1"/>
  <c r="A1074" i="2"/>
  <c r="A1076" i="1" l="1"/>
  <c r="A1075" i="2"/>
  <c r="A1077" i="1" l="1"/>
  <c r="A1076" i="2"/>
  <c r="A1078" i="1" l="1"/>
  <c r="A1077" i="2"/>
  <c r="A1079" i="1" l="1"/>
  <c r="A1078" i="2"/>
  <c r="A1080" i="1" l="1"/>
  <c r="A1079" i="2"/>
  <c r="A1081" i="1" l="1"/>
  <c r="A1080" i="2"/>
  <c r="A1082" i="1" l="1"/>
  <c r="A1081" i="2"/>
  <c r="A1083" i="1" l="1"/>
  <c r="A1082" i="2"/>
  <c r="A1084" i="1" l="1"/>
  <c r="A1083" i="2"/>
  <c r="A1085" i="1" l="1"/>
  <c r="A1084" i="2"/>
  <c r="A1086" i="1" l="1"/>
  <c r="A1085" i="2"/>
  <c r="A1087" i="1" l="1"/>
  <c r="A1086" i="2"/>
  <c r="A1088" i="1" l="1"/>
  <c r="A1087" i="2"/>
  <c r="A1089" i="1" l="1"/>
  <c r="A1088" i="2"/>
  <c r="A1090" i="1" l="1"/>
  <c r="A1089" i="2"/>
  <c r="A1091" i="1" l="1"/>
  <c r="A1090" i="2"/>
  <c r="A1092" i="1" l="1"/>
  <c r="A1091" i="2"/>
  <c r="A1093" i="1" l="1"/>
  <c r="A1092" i="2"/>
  <c r="A1094" i="1" l="1"/>
  <c r="A1093" i="2"/>
  <c r="A1095" i="1" l="1"/>
  <c r="A1094" i="2"/>
  <c r="A1096" i="1" l="1"/>
  <c r="A1095" i="2"/>
  <c r="A1097" i="1" l="1"/>
  <c r="A1096" i="2"/>
  <c r="A1098" i="1" l="1"/>
  <c r="A1097" i="2"/>
  <c r="A1099" i="1" l="1"/>
  <c r="A1098" i="2"/>
  <c r="A1100" i="1" l="1"/>
  <c r="A1099" i="2"/>
  <c r="A1101" i="1" l="1"/>
  <c r="A1100" i="2"/>
  <c r="A1102" i="1" l="1"/>
  <c r="A1101" i="2"/>
  <c r="A1103" i="1" l="1"/>
  <c r="A1102" i="2"/>
  <c r="A1104" i="1" l="1"/>
  <c r="A1103" i="2"/>
  <c r="A1105" i="1" l="1"/>
  <c r="A1104" i="2"/>
  <c r="A1106" i="1" l="1"/>
  <c r="A1105" i="2"/>
  <c r="A1107" i="1" l="1"/>
  <c r="A1106" i="2"/>
  <c r="A1108" i="1" l="1"/>
  <c r="A1107" i="2"/>
  <c r="A1108" i="2" l="1"/>
  <c r="A1109" i="1"/>
  <c r="A1109" i="2" l="1"/>
  <c r="A1110" i="1"/>
  <c r="A1111" i="1" l="1"/>
  <c r="A1110" i="2"/>
  <c r="A1112" i="1" l="1"/>
  <c r="A1111" i="2"/>
  <c r="A1113" i="1" l="1"/>
  <c r="A1112" i="2"/>
  <c r="A1114" i="1" l="1"/>
  <c r="A1113" i="2"/>
  <c r="A1115" i="1" l="1"/>
  <c r="A1114" i="2"/>
  <c r="A1116" i="1" l="1"/>
  <c r="A1115" i="2"/>
  <c r="A1117" i="1" l="1"/>
  <c r="A1116" i="2"/>
  <c r="A1118" i="1" l="1"/>
  <c r="A1117" i="2"/>
  <c r="A1119" i="1" l="1"/>
  <c r="A1118" i="2"/>
  <c r="A1120" i="1" l="1"/>
  <c r="A1119" i="2"/>
  <c r="A1121" i="1" l="1"/>
  <c r="A1120" i="2"/>
  <c r="A1122" i="1" l="1"/>
  <c r="A1121" i="2"/>
  <c r="A1123" i="1" l="1"/>
  <c r="A1122" i="2"/>
  <c r="A1123" i="2" l="1"/>
  <c r="A1124" i="1"/>
  <c r="A1125" i="1" l="1"/>
  <c r="A1124" i="2"/>
  <c r="A1126" i="1" l="1"/>
  <c r="A1125" i="2"/>
  <c r="A1126" i="2" l="1"/>
  <c r="A1127" i="1"/>
  <c r="A1128" i="1" l="1"/>
  <c r="A1127" i="2"/>
  <c r="A1129" i="1" l="1"/>
  <c r="A1128" i="2"/>
  <c r="A1130" i="1" l="1"/>
  <c r="A1129" i="2"/>
  <c r="A1131" i="1" l="1"/>
  <c r="A1130" i="2"/>
  <c r="A1132" i="1" l="1"/>
  <c r="A1131" i="2"/>
  <c r="A1133" i="1" l="1"/>
  <c r="A1132" i="2"/>
  <c r="A1134" i="1" l="1"/>
  <c r="A1133" i="2"/>
  <c r="A1135" i="1" l="1"/>
  <c r="A1134" i="2"/>
  <c r="A1136" i="1" l="1"/>
  <c r="A1135" i="2"/>
  <c r="A1137" i="1" l="1"/>
  <c r="A1136" i="2"/>
  <c r="A1138" i="1" l="1"/>
  <c r="A1137" i="2"/>
  <c r="A1139" i="1" l="1"/>
  <c r="A1138" i="2"/>
  <c r="A1140" i="1" l="1"/>
  <c r="A1139" i="2"/>
  <c r="A1141" i="1" l="1"/>
  <c r="A1140" i="2"/>
  <c r="A1142" i="1" l="1"/>
  <c r="A1141" i="2"/>
  <c r="A1143" i="1" l="1"/>
  <c r="A1142" i="2"/>
  <c r="A1144" i="1" l="1"/>
  <c r="A1143" i="2"/>
  <c r="A1145" i="1" l="1"/>
  <c r="A1144" i="2"/>
  <c r="A1146" i="1" l="1"/>
  <c r="A1145" i="2"/>
  <c r="A1147" i="1" l="1"/>
  <c r="A1146" i="2"/>
  <c r="A1148" i="1" l="1"/>
  <c r="A1147" i="2"/>
  <c r="A1149" i="1" l="1"/>
  <c r="A1148" i="2"/>
  <c r="A1150" i="1" l="1"/>
  <c r="A1149" i="2"/>
  <c r="A1151" i="1" l="1"/>
  <c r="A1150" i="2"/>
  <c r="A1152" i="1" l="1"/>
  <c r="A1151" i="2"/>
  <c r="A1153" i="1" l="1"/>
  <c r="A1152" i="2"/>
  <c r="A1154" i="1" l="1"/>
  <c r="A1153" i="2"/>
  <c r="A1155" i="1" l="1"/>
  <c r="A1154" i="2"/>
  <c r="A1156" i="1" l="1"/>
  <c r="A1155" i="2"/>
  <c r="A1157" i="1" l="1"/>
  <c r="A1156" i="2"/>
  <c r="A1158" i="1" l="1"/>
  <c r="A1157" i="2"/>
  <c r="A1159" i="1" l="1"/>
  <c r="A1158" i="2"/>
  <c r="A1159" i="2" l="1"/>
  <c r="A1160" i="1"/>
  <c r="A1160" i="2" l="1"/>
  <c r="A1161" i="1"/>
  <c r="A1162" i="1" l="1"/>
  <c r="A1161" i="2"/>
  <c r="A1163" i="1" l="1"/>
  <c r="A1162" i="2"/>
  <c r="A1164" i="1" l="1"/>
  <c r="A1163" i="2"/>
  <c r="A1165" i="1" l="1"/>
  <c r="A1164" i="2"/>
  <c r="A1166" i="1" l="1"/>
  <c r="A1165" i="2"/>
  <c r="A1167" i="1" l="1"/>
  <c r="A1166" i="2"/>
  <c r="A1168" i="1" l="1"/>
  <c r="A1167" i="2"/>
  <c r="A1169" i="1" l="1"/>
  <c r="A1168" i="2"/>
  <c r="A1170" i="1" l="1"/>
  <c r="A1169" i="2"/>
  <c r="A1171" i="1" l="1"/>
  <c r="A1170" i="2"/>
  <c r="A1172" i="1" l="1"/>
  <c r="A1171" i="2"/>
  <c r="A1173" i="1" l="1"/>
  <c r="A1172" i="2"/>
  <c r="A1174" i="1" l="1"/>
  <c r="A1173" i="2"/>
  <c r="A1175" i="1" l="1"/>
  <c r="A1174" i="2"/>
  <c r="A1176" i="1" l="1"/>
  <c r="A1175" i="2"/>
  <c r="A1177" i="1" l="1"/>
  <c r="A1176" i="2"/>
  <c r="A1178" i="1" l="1"/>
  <c r="A1177" i="2"/>
  <c r="A1179" i="1" l="1"/>
  <c r="A1178" i="2"/>
  <c r="A1180" i="1" l="1"/>
  <c r="A1181" i="1" l="1"/>
  <c r="A1182" i="1" l="1"/>
  <c r="A1183" i="1" l="1"/>
  <c r="A1184" i="1" l="1"/>
</calcChain>
</file>

<file path=xl/sharedStrings.xml><?xml version="1.0" encoding="utf-8"?>
<sst xmlns="http://schemas.openxmlformats.org/spreadsheetml/2006/main" count="6168" uniqueCount="1248">
  <si>
    <t>Programa de Adquisiones Anual</t>
  </si>
  <si>
    <t>Ejercicio Presupuestario: 2020</t>
  </si>
  <si>
    <t>Nombre Institución:</t>
  </si>
  <si>
    <t>Codigo de Institución:</t>
  </si>
  <si>
    <t>N° de ítem</t>
  </si>
  <si>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</si>
  <si>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</si>
  <si>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</si>
  <si>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</si>
  <si>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</si>
  <si>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</si>
  <si>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</si>
  <si>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</si>
  <si>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</si>
  <si>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Proceso Presupuestario 2020</t>
  </si>
  <si>
    <t>Institución:</t>
  </si>
  <si>
    <t>IV 2019</t>
  </si>
  <si>
    <t>Sí</t>
  </si>
  <si>
    <t>I    2020</t>
  </si>
  <si>
    <t>No</t>
  </si>
  <si>
    <t>II  2020</t>
  </si>
  <si>
    <t>En Proceso</t>
  </si>
  <si>
    <t>III 2020</t>
  </si>
  <si>
    <t>Pendiente</t>
  </si>
  <si>
    <t>IV 2020</t>
  </si>
  <si>
    <t>I    2021</t>
  </si>
  <si>
    <t>Ministerio de Justicia y Paz</t>
  </si>
  <si>
    <t>214-789</t>
  </si>
  <si>
    <t>789-00</t>
  </si>
  <si>
    <t>73159992</t>
  </si>
  <si>
    <t>73159994</t>
  </si>
  <si>
    <t>7315994</t>
  </si>
  <si>
    <t>83112301</t>
  </si>
  <si>
    <t>82101802</t>
  </si>
  <si>
    <t>70122009</t>
  </si>
  <si>
    <t>83111999</t>
  </si>
  <si>
    <t>81101707</t>
  </si>
  <si>
    <t>72151701</t>
  </si>
  <si>
    <t>81101706</t>
  </si>
  <si>
    <t>51473016</t>
  </si>
  <si>
    <t xml:space="preserve">51191602  </t>
  </si>
  <si>
    <t>41104213</t>
  </si>
  <si>
    <t>51272406</t>
  </si>
  <si>
    <t>53131613</t>
  </si>
  <si>
    <t>51281702</t>
  </si>
  <si>
    <t>51473999</t>
  </si>
  <si>
    <t>51453501</t>
  </si>
  <si>
    <t>51204299</t>
  </si>
  <si>
    <t>51201617</t>
  </si>
  <si>
    <t>51452601</t>
  </si>
  <si>
    <t>51452401</t>
  </si>
  <si>
    <t>51452802</t>
  </si>
  <si>
    <t>51284819</t>
  </si>
  <si>
    <t>51472901</t>
  </si>
  <si>
    <t>10191511</t>
  </si>
  <si>
    <t>51101670</t>
  </si>
  <si>
    <t>50501803</t>
  </si>
  <si>
    <t>50501804</t>
  </si>
  <si>
    <t>51171820</t>
  </si>
  <si>
    <t>51171630</t>
  </si>
  <si>
    <t>51472805</t>
  </si>
  <si>
    <t>51281618</t>
  </si>
  <si>
    <t>51362004</t>
  </si>
  <si>
    <t>10191509</t>
  </si>
  <si>
    <t>50501801</t>
  </si>
  <si>
    <t>51384601</t>
  </si>
  <si>
    <t>51101693</t>
  </si>
  <si>
    <t>51284006</t>
  </si>
  <si>
    <t>51332833</t>
  </si>
  <si>
    <t>51171806</t>
  </si>
  <si>
    <t>42142609</t>
  </si>
  <si>
    <t>10121801</t>
  </si>
  <si>
    <t>46171501</t>
  </si>
  <si>
    <t xml:space="preserve">46171501
</t>
  </si>
  <si>
    <t>43221706</t>
  </si>
  <si>
    <t>43191510</t>
  </si>
  <si>
    <t>26111722</t>
  </si>
  <si>
    <t>26111704</t>
  </si>
  <si>
    <t>26111701</t>
  </si>
  <si>
    <t>26111711</t>
  </si>
  <si>
    <t>42291613</t>
  </si>
  <si>
    <t>45101711</t>
  </si>
  <si>
    <t>44103124</t>
  </si>
  <si>
    <t xml:space="preserve">42221504  </t>
  </si>
  <si>
    <t>42221902</t>
  </si>
  <si>
    <t xml:space="preserve">42311512  </t>
  </si>
  <si>
    <t xml:space="preserve">42271903  </t>
  </si>
  <si>
    <t xml:space="preserve">42132203   </t>
  </si>
  <si>
    <t>42281807</t>
  </si>
  <si>
    <t xml:space="preserve">42312201 </t>
  </si>
  <si>
    <t>12141904</t>
  </si>
  <si>
    <t>42132203</t>
  </si>
  <si>
    <t>46181527</t>
  </si>
  <si>
    <t>53101602</t>
  </si>
  <si>
    <t>53101604</t>
  </si>
  <si>
    <t>53103096</t>
  </si>
  <si>
    <t>53101802</t>
  </si>
  <si>
    <t>53101804</t>
  </si>
  <si>
    <t>53102516</t>
  </si>
  <si>
    <t>46181604</t>
  </si>
  <si>
    <t>53102503</t>
  </si>
  <si>
    <t>53102520</t>
  </si>
  <si>
    <t>46181507</t>
  </si>
  <si>
    <t>46181502</t>
  </si>
  <si>
    <t>46171633</t>
  </si>
  <si>
    <t xml:space="preserve">46151503
</t>
  </si>
  <si>
    <t>46101601</t>
  </si>
  <si>
    <t xml:space="preserve">46101601
</t>
  </si>
  <si>
    <t>46101802</t>
  </si>
  <si>
    <t>46151506</t>
  </si>
  <si>
    <t xml:space="preserve">46151601
</t>
  </si>
  <si>
    <t>39111702</t>
  </si>
  <si>
    <t>49181601</t>
  </si>
  <si>
    <t>24111503</t>
  </si>
  <si>
    <t xml:space="preserve">43191510  </t>
  </si>
  <si>
    <t>46101503</t>
  </si>
  <si>
    <t>46101504</t>
  </si>
  <si>
    <t>56101520</t>
  </si>
  <si>
    <t>Alquiler de frecuencia para los radios troncalizados</t>
  </si>
  <si>
    <t>Alquiler de servidor de red (Calle Real, Liberia y Zurquí)</t>
  </si>
  <si>
    <t>Alquiler de servidor de red (Vilma Curling, Marcus Garvey y Antonio Bastida)</t>
  </si>
  <si>
    <t>Enlace de fibra óptica entre el centro principal de control y la sede con sistema de video vigilancia.</t>
  </si>
  <si>
    <t>Producción y edición de video sin fines comerciales. Producción de video informativo sobre el ingreso de productos no permitidos a los centros penales.</t>
  </si>
  <si>
    <t>Reparación de equipos de radiocomunicación</t>
  </si>
  <si>
    <t>Servicio de mantenimiento preventivo para equipo de impresión. continuidad de contrato</t>
  </si>
  <si>
    <t>Servicio de mantenimiento correctivo para equipo de impresión. continuidad de contrato</t>
  </si>
  <si>
    <t>Mantenimiento preventivo de equipo de rayos x, para equipaje. continuidad de contrato</t>
  </si>
  <si>
    <t>Mantenimiento correctivo de equipo de rayos x, para equipaje. continuidad de contrato</t>
  </si>
  <si>
    <t>Mantenimiento preventivo de equipo de rayos x para cuerpo completo (body scaner). continuidad de contrato</t>
  </si>
  <si>
    <t>Mantenimiento correctivo de equipo de rayos x para cuerpo completo (body scaner). continuidad de contrato</t>
  </si>
  <si>
    <t>Mantenimiento preventivo de arco detector de metales. continuidad contrato</t>
  </si>
  <si>
    <t>Mantenimiento correctivo de arco detector de metales. continuidad contrato</t>
  </si>
  <si>
    <t>Mantenimiento preventivo de equipo de trazas fijo y portátil. continuidad de contrato</t>
  </si>
  <si>
    <t>Mantenimiento correctivo de equipo de trazas fijo y portátil. Continuidad de contrato.</t>
  </si>
  <si>
    <t>Inyección de sodio cloruro al 0.9 %, bolsa o envase con 1000 ml. (Cloruro de Sodio a punto 0,9% solución fisiológica envase de 1000ml)</t>
  </si>
  <si>
    <t>agua Bidestilada galón cj4</t>
  </si>
  <si>
    <t>botellas de isoflurano  de 100 ml  anestésico inhalatorio</t>
  </si>
  <si>
    <t>Bloqueador solar</t>
  </si>
  <si>
    <t>Champú para animales (antiséptico, antimicótico con efecto contra levaduras de la piel en perros), presentación en frascos de 237 ml variación aceptable de +/- 10ml similar o superior a hexadene. continuidad de contrato</t>
  </si>
  <si>
    <t>Champú para animales (antiséptico a base de yodo povidona), presentación en envases de 3,785 l (1 gal) similar o superior a lupol. continuidad de contrato</t>
  </si>
  <si>
    <t>Vacuna uso veterinario (vacuna múltiple contra el moquillo, hepatitis infecciosa caninacausa por adenovirus tipo 1, enfermedad respiratoria por adenovirus tipo 2, influenza, parvovirus, coronavirus y leptospirosis canina), presentación frascos de una dosis de 1 ml similar o superior a recombitek c6/cv. continuidad de contrato</t>
  </si>
  <si>
    <t>Vacuna antirrábica canina, presentación en frascos de una dosis con 1 ml, similar o superior a imrab. continuidad de contrato</t>
  </si>
  <si>
    <t>Desparacitante interno (endoparasiticida para perros de 30 kg contra nematodos, cestodos, microfilarias y giardias), presentación en cajas de expendedoras de 2 tabletas. Similar o superior a endogard 30. continuidad de contrato</t>
  </si>
  <si>
    <t xml:space="preserve"> Desparacitante interno (contra helmintos para perros de 40 kg), presentación en un blister con dos tabletas cada uno. Similar o superior a ovistop 40. continuidad de contrato</t>
  </si>
  <si>
    <t>Desparacitante interno (desparacitante inyectable para controlar parásito en caninos, ovinos y bovinos), presentación en frascos de vidrio de 50 ml similar o superior a dectomax. continuidad de contrato</t>
  </si>
  <si>
    <t>Antidiarreico (antidiarreico con antibacterianos protectores de la mucosa y loperamida), en presentación frascos con 200 ml de suspensión. Similar o superior a lopelisan. continuidad de contrato</t>
  </si>
  <si>
    <t>Solución desinfectante de yodo, uso veterinario externo para desinfección de huevos y otros usos veterinarios en envase plástico de polietileno de alta densidad    presentación 1 l (solución desinfectante yodada para la limpieza de equipos e instalaciones pecuarias), presentación en envases de 3,785 l (1 gal) similar o superior a yodoform. continuidad de contrato</t>
  </si>
  <si>
    <t>Desparacitante uso interno y externo (pipetas pulguicidas, larvicida y ovicida para perros de 20 - 40 kg de 2,68 ml), presentación en pipetas de 2,68 ml con una variación aceptable de +/- 1ml. similar o superior a frontline plus. continuidad de contrato</t>
  </si>
  <si>
    <t>Desparacitante uso interno y externo (pipetas pulguicidas, garrapaticidas, acaricidas, para perros con peso mayor a 30 kilos), presentación en pipetas de 4 ml. similar o superior a advantage multi. continuidad de contrato</t>
  </si>
  <si>
    <t>desparacitante uso interno y externo (certifect 402 mg / 361,8 mg / 480 mg solución spot-on para perros de 40 a 60 kg), presentación en pipeta de 2 ml similar o superior a certifect 402 mg. continuidad de contrato</t>
  </si>
  <si>
    <t>Vitaminas para animales (suplemento a base de vitaminas minerales y ácidos graso esenciales con omega 3 y 6), presentación en frascos de 60 pastillas. Similar o superior a equilibrium ages. continuidad de contrato</t>
  </si>
  <si>
    <t>Suplementos vitamínicos vitaminas para animales (condroprotector, condroformador, antiartrósico, antiartrítico, aumenta la movilidad y elimina el dolor), presentación en frascos de 60 tabletas. Similar o superior a artroflex.</t>
  </si>
  <si>
    <t>condroprotector, condroformador, antiartrósico, antiartrítico, aumenta la movilidad y elimina el dolor. continuidad de contrato</t>
  </si>
  <si>
    <t>Desinfectante concentrado uso veterinario (desinfectante de amplio espectro, para el control de todo tipo de bacterias, hongos, levaduras y mohos de las perreras, fincas, criaderos y establos), presentación en sobres de 50 g con una variación aceptable de +/- 1 g, mezcla balanceada, estabilizada con componentes peroxigenicos, surfactantes, ácidos orgánicos y amortiguador inorgánico similar o superior a virkons. continuidad de contrato</t>
  </si>
  <si>
    <t>Dimenhidrinato, antiemetico, presentación en frasco de 50 mg por 5 ml, vía de administración inyectable. (animales (antieméticos inyectable solución inyectable a base de dimenhidrinato), presentación en frascos de 5 ml similar o superior a dimenhidrinato de aclames)</t>
  </si>
  <si>
    <t>Aceite mineral, uso oral en presentación de envases de 1 l, uso veterinario. Antidiarreico (laxante, lubricante intestinal de uso veterinario), presentación en frascos de 1 l similar o superior a aceite mineral alcames. continuidad de contrato</t>
  </si>
  <si>
    <t>Antiséptico bucal en gel para animales (crema dental antiséptica para uso de canes), presentación tubos de 60 g. Crema dental antiséptica para uso en canes. continuidad de contrato</t>
  </si>
  <si>
    <t>neomicina sulfato 150 mg, clostebol acetato 150 mg, vehículo c.s.p 30 g, para enfermedades de la piel y mucosas, uso tópico, en presentación en frasco aerosol de 30 g. continuidad de contrato</t>
  </si>
  <si>
    <t>Solacean anestésico (uso animal) (solución inyectable para ser usado durante tratamientos y procedimientos veterinarios), presentación en frascos de 5 ml similar o superior a zoletil 50. continuidad de contrato</t>
  </si>
  <si>
    <t>Suplemento vitamínico animal preparación en forma de inyectable que aporta vitaminas, aminoácidos y minerales para la prevención y tratamiento de deficiencias de estos nutrientes en los animales. Presentación en frascos de 100 ml. similar o superior a hemo 15. continuidad de contrato</t>
  </si>
  <si>
    <t>Desparacitante uso interno y externo (tipo collar anti pulgas y anti garrapatas. presentación collares de  70 cm</t>
  </si>
  <si>
    <t>Un collar de 70 cm (45 g) contiene como sustancias activas 4,5 g de imidacloprid y 2,03 g de flumetrina. continuidad de contrato</t>
  </si>
  <si>
    <t>Diclorvos 50 g, insecticida organofosforado, uso veterinario, parasitol torsalicida y control de plagas rastreras, presentación frasco 1000 ml (1 l). Parasitol torsalicida y control de plagas rastreras. continuidad de contrato</t>
  </si>
  <si>
    <t>Suplemento vitamínico inyectable,  estimulante metabólico a base de fosforo orgánico, presentación en frascos de vidrio con 100 ml, con una variación aceptable de +/- 1 ml. catosal estimulante metabólico a base de fósforo orgánico. (inyectable) continuidad de contrato</t>
  </si>
  <si>
    <t>Analgésico antiinflamatorio no esteroide, antipirético, antiespasmódico, presentación en frasco de 50 ml con una variación aceptable de +/- 1 ml.  con un contenido de dipirona de 50 g. continuidad de contrato</t>
  </si>
  <si>
    <t>Anti coccidial vía oral, suspensión oral en frascos de 250 ml al 5% contra la coccidios y giardia, con una variación aceptable de contenido de +/- 1 ml.  baycox suspensión oral en frascos 250 ml al 5%, contra la coccidios y giardia continuidad de contrato</t>
  </si>
  <si>
    <t>Desparacitante externo vía oral, pulguicida, garrapaticida para perros de 11 a 27,2 kg, presentación tabletas.  Con ingrediente activo afoxolander de 68 mg. nexgard pulguicida garrapaticida, para perros de 11 a 27,2 kg. continuidad de contrato</t>
  </si>
  <si>
    <t>Amitraz al 12,5%, desparacitante externo (insecticida), uso veterinario, garrapaticida, sarnicida y piojicida para cerdos, bovinos, ovinos y caprinos, presentación frasco 100 ml. continuidad de contrato</t>
  </si>
  <si>
    <t>Doxiciclina de 150 mg, antibiótico oral, de uso veterinario presentación blister de 10 pastillas, composición 150 mg doxiciclina. Similar a doxiciclina. continuidad de contrato</t>
  </si>
  <si>
    <t>Tranquilizantes para animales, principio activo acepromacina maleato concentración al 10% para uso en diferentes especies, en vía i.v ó i.m para facilitar su manipulación, frasco de 50 ml. continuidad de contrato</t>
  </si>
  <si>
    <t>Alimento para animales (contrato según demanda) continuidad de contrato</t>
  </si>
  <si>
    <t>Alimento de prescripción. Dietas para problemas específicos o enfermedades. continuidad de contrato</t>
  </si>
  <si>
    <t>Candado de 30 mm, gancho de acero al boro, doble bloqueo, acabado satinado, anti-segueta.</t>
  </si>
  <si>
    <t>Candado de 50 mm, gancho de acero al boro, doble bloqueo, acabado satinado, anti-segueta.</t>
  </si>
  <si>
    <t>Candado 60 mm, cuerpo con acabado en cromo satinado, arco de acero endurecido al boro resistente a la corrosión, nivel de corrosión húmedo y uso exterior, cilindro sólido con llave, entre 5 y 6 pines.</t>
  </si>
  <si>
    <t>Candado 70 mm, cuerpo con acabado en cromo satinado, arco de acero endurecido al boro resistente a la corrosión, nivel de corrosión húmedo y uso exterior, cilindro sólido con llave, entre 5 y 6 pines.</t>
  </si>
  <si>
    <t>Repuestos para radio. antena para radio portátil ep450</t>
  </si>
  <si>
    <t>Repuestos para radio. perillas radios canales ep450</t>
  </si>
  <si>
    <t>Repuestos para radio. adaptador de 24 voltios a 12 voltios para radiocomunicaciones</t>
  </si>
  <si>
    <t>Repuestos para radio. perillas radios  volumen ep450</t>
  </si>
  <si>
    <t>Cargador para radio portátil. cargador modelo ch10a07para radio Hytera pd502</t>
  </si>
  <si>
    <t>Repuestos para radio. antena para radio Hytera modelo pd502</t>
  </si>
  <si>
    <t>Cargador para radio portátil. cargador para radio portátil ep450</t>
  </si>
  <si>
    <t>Batería nº de parte nntn4497a  para radio Motorola ep450</t>
  </si>
  <si>
    <t>Batería nº de parte hnn9008a  para radio Motorola pro5150</t>
  </si>
  <si>
    <t>Batería nº de parte   para radio Motorola modelo DGP 6150 moto turbo.</t>
  </si>
  <si>
    <t>Batería o pila estándar, tamaño de la batería d, formato cilíndrica, para uso general, de 32,2 mm de diámetro x 61,5 mm de longitud, voltaje 1,5 presentación en paquete 2 piezas.</t>
  </si>
  <si>
    <t>Batería tipo cuadrada de 9 voltios recargable</t>
  </si>
  <si>
    <t>Baterías de litio, número 1/3 n, voltaje 3 v, presentación individual</t>
  </si>
  <si>
    <t>Batería de litio para cámara fotográfica cr123-a</t>
  </si>
  <si>
    <t>Batería de litio tipo pastilla #cr2032, 3 voltios</t>
  </si>
  <si>
    <t>Batería de litio de 1,5 v (tipo pastilla sr44)</t>
  </si>
  <si>
    <t>Cargador de baterías</t>
  </si>
  <si>
    <t>Filo bisturí dynarex nº20</t>
  </si>
  <si>
    <t>Filo bisturí dynarex nº22</t>
  </si>
  <si>
    <t>Cinta térmica a color para impresora de tarjetas de identificación marca nisca, numero de parte ngymckk, tipo ymckk, para 410 impresiones (cinta para impresora nisca cod 7441146310852)</t>
  </si>
  <si>
    <t>Cinta térmica de re transferencia, transparente, para impresora de tarjetas de identificación marca nisca, numero de parte secure id hologram intm film (zb14b1a1-320), para 410 imágenes. (cinta para impresora nisca cod 7441146311750 film)</t>
  </si>
  <si>
    <t>Rollo de cinta laminado transparente para impresora de credenciales nisca, número de parte niscaclear250. (cinta para impresora nisca cod 7710006c201 laminado)</t>
  </si>
  <si>
    <t>Venoclisis nipro c/aguja en y macrogotero   (20 gotas)</t>
  </si>
  <si>
    <t>Venoclisis nipro s/aguja rosca macrogoter (20gotas)</t>
  </si>
  <si>
    <t>Apósito gasa dynarex estéril 4x4x12 ply cj100</t>
  </si>
  <si>
    <t>Tintura de yodo malick 2%</t>
  </si>
  <si>
    <t>Tubos endotraqueales dynarex c/balon 8.0</t>
  </si>
  <si>
    <t>Tubo endotraqueal dynarex c/balon 9.0</t>
  </si>
  <si>
    <t>Wrp latex comfit estéril 7.5</t>
  </si>
  <si>
    <t>Rollo cinta testigo kims vapor 18mmx50mts</t>
  </si>
  <si>
    <t>Hilos quirúrgicos absorbibles apg atramat 2-0</t>
  </si>
  <si>
    <t>Carga con oxígeno medicinal  a un tanque de 100 libras lo distribuye enfogue con llenado.</t>
  </si>
  <si>
    <t>Guantes ambidextros de latex tamaño mediano. Estéril.</t>
  </si>
  <si>
    <t>Pantalón para vigilancia (para hombre) (contrato según demanda). continuidad de contrato</t>
  </si>
  <si>
    <t>Sombrero de Ala</t>
  </si>
  <si>
    <t>Botas de Hule</t>
  </si>
  <si>
    <t>Insignia policíal (charretera)</t>
  </si>
  <si>
    <t>Detector de metales para registro (uso policial, uso manual, frecuencia de funcionamiento 95 hz, para uso de bateria de 9 voltios, sistema de autocalibración, empuñadura de diseño ergonómico, alto 48,3 cm x ancho 8,3 cm</t>
  </si>
  <si>
    <t>Escudo de protección antimotín, fabricado en policarbonato, medidas 1 m de alto, ancho 57 cm (+ -3), grueso del material de al menos 3 mm (+ - 20%)</t>
  </si>
  <si>
    <t>Bala para escopeta calibre 12, de perdigones, de plomo, cuerpo o cartucho en plastico, tipo de fulminante boxer no corrosivo</t>
  </si>
  <si>
    <t>Proyectil de gas cs calibre 37 mm, peso del cartucho no superior a 200 g, altura del cartucho 12.2 cm (+ - 0,1 cm), para ser disparado con escopeta lanza gases</t>
  </si>
  <si>
    <t>Cinturón para oficial seguridad, color negro, nylon, tamaño ajustable, cierre prensa plastica o metálica, mínimo 4 prensas sujeción de nylon, con porta esposas, baston, spray, radio, foco y arma (para diferentes tipos de 9 mm)</t>
  </si>
  <si>
    <t>Bastón policial, fabricado en policarbonato/virgen y polimero, con un peso aproximado de 660 g, empuñadura forrada en hule para un mejor agarre</t>
  </si>
  <si>
    <t>Esposas metálicas para mano, fabricadas en aluminio grado aeroespacial, cadenas de acero, el perímetro interior de las esposas será de 200 mm</t>
  </si>
  <si>
    <t>Foco portátil, largo, metálico, alimentado con baterías, para todo uso</t>
  </si>
  <si>
    <t>Silueta para polígono (figura humana). Tamaño 61 cm x 94 cm</t>
  </si>
  <si>
    <t>Bolsa plástica trasparente alta seguridad para evidencia 23 cm x 31 cm, tramas especiales para escritura con bolígrafo. Personalizada</t>
  </si>
  <si>
    <t>Radio de comunicación troncalizado digital, control de canal 9600 bps, frecuencias de transmisión 806 a 824 mhz, de recepcion 851 a 869 mhz, potencia de salida 3 w mínimo, con batería recargable tipo li-ion, para uso portátil</t>
  </si>
  <si>
    <t>Radio de comunicación troncalizado digital modulación apco 25, control de canal 9600 bps, frecuencias de transmisión 806 a 824 mhz, de recepcion 851 a 869 mhz, potencia de salida 35 w mínimo, voltaje 13,8 v dc ± 10%, para usar en sitio fijo (escritorio)</t>
  </si>
  <si>
    <t>Fusil semi-automático, en plataforma ar15, calibre 5,56 mm, seguro manual externo, debe incluir foco tactico y mira, cañon de acero con estrias</t>
  </si>
  <si>
    <t>Arma de fuego calibre 9 x 19 (9 mm) con cargador adicional</t>
  </si>
  <si>
    <t>Arma lanzadora de gas lacrimógeno, calibre 37, alcance maximo de 137,16 a 160,02 m (150 a 175 yd), capacidad 1 solo disparo, peso en vacio hasta 2,8 kg</t>
  </si>
  <si>
    <t>Casillero (locker), dos compartimentos, deberá tener llavín cada uno de los compartimentos, fabricado en lamina zincore con tratamiento anticorrosivo</t>
  </si>
  <si>
    <t>Alcohol de 70°</t>
  </si>
  <si>
    <t>Antibiótico para animales en pastillas de 250grms (para perros de 20 k, base de 250mgr amoxicilina y 50 mgr de ácido clavulonico por tableta), similar o superior a Clavamox de 250mg. formula: antibiótico oral para perros de 20 kg a base de 250 mg   Amoxicilina y 50 mg de Ácido Clavulonico por tableta.</t>
  </si>
  <si>
    <t xml:space="preserve">Antibiótico para animales (tratamiento para otitis externa de perros), presentación en frascos de 20 g variación aceptable de +/-1g. Similar o superior a dexoril. continuidad de contrato </t>
  </si>
  <si>
    <t xml:space="preserve">Metoclopramida, regulador de la motilidad gastrointestinal, favorece al vaciamiento gástrico y estimula el apetito, elimina el meteorismo digestivo, el vómito y las náuseas. Solución oral. En presentación frasco 30 ml, uso animal. Continuidad de contrato     </t>
  </si>
  <si>
    <t>Batería para equipo de radiocomunicación. batería parte  para radio bl1502 de 7.4 voltios en1500mah para radio Hytera modelo p502</t>
  </si>
  <si>
    <t>Tubos endotraqueal dynarex c/balon 8.5</t>
  </si>
  <si>
    <t>Capas tipo gabardina</t>
  </si>
  <si>
    <t>Desparacitante interno (antiparasitario interno contra el nemátodos y céstodos de perros; indicando tratamiento de la giardia), presentación en caja de 1 tableta. Similar o superior a drontal plus.</t>
  </si>
  <si>
    <t>Guantes ambidextros de latex, individuales, estériles, tamaño l.</t>
  </si>
  <si>
    <t xml:space="preserve">Pantalón para vigilancia (para mujer) </t>
  </si>
  <si>
    <t xml:space="preserve">Camisa manga corta (para hombre) </t>
  </si>
  <si>
    <t>Camisa  manga larga (para hombre)</t>
  </si>
  <si>
    <t xml:space="preserve">Camisa manga corta (para mujer) </t>
  </si>
  <si>
    <t>Camisa manga larga  (para mujer)</t>
  </si>
  <si>
    <t>camiseta (camiseta unisex para hombre y mujer)</t>
  </si>
  <si>
    <t>Jacket de tela (para hombre)</t>
  </si>
  <si>
    <t xml:space="preserve">Jacket de tela (para mujer) </t>
  </si>
  <si>
    <t>Bota Caña Alta Tipo Policial (Para Hombre)</t>
  </si>
  <si>
    <t xml:space="preserve">Bota Caña Alta Tipo Policial (Para Mujer) </t>
  </si>
  <si>
    <t>Chaleco Seguridad (Chaleco Anti punta para Hombre y Mujer)</t>
  </si>
  <si>
    <t>Chaleco Antibalas (Para Hombre)</t>
  </si>
  <si>
    <t>Chaleco Antibalas (Para mujer)</t>
  </si>
  <si>
    <t>und</t>
  </si>
  <si>
    <t>gal</t>
  </si>
  <si>
    <t xml:space="preserve">und </t>
  </si>
  <si>
    <t>Regencia ambiental de las plantas de tratamiento de aguas residuales del sistema penitenciario</t>
  </si>
  <si>
    <t>unid</t>
  </si>
  <si>
    <t xml:space="preserve">Suscrpción de un nuevo contrato por Servicios Profesionales de Ingeniería ya que el actual vence el  5-11-2019 </t>
  </si>
  <si>
    <t xml:space="preserve">Mantenimiento preventivo y correctivo de sistemas de detección, supresión y alarma contra incendios en los centros penales. </t>
  </si>
  <si>
    <t>Contar con un contrato para  el mantenimiento preventivo y correctivo de los elevadores del CAI SAN SEBASTIAN</t>
  </si>
  <si>
    <t>72154109</t>
  </si>
  <si>
    <t>Diseño, compra e instalación de sistemas de detección y alarma contra incendios para las clínicas de los centros penales</t>
  </si>
  <si>
    <t xml:space="preserve">Contratar los servicios profesionales para realizar los trabajos de enchapes y re-enchape de las paredes de las cocinas y los baños de los centros penitenciarios </t>
  </si>
  <si>
    <t>Monto destinado para el nuevo Contrato  para el  mantenimiento preventivo y correctivo de Sistema de Bombeo</t>
  </si>
  <si>
    <t xml:space="preserve">Contar con contenido para el nuevo contrato por el  "Mantenimiento preventivo y correctivo de plantas electricas" </t>
  </si>
  <si>
    <t>Mantenimiento de plantas de aguas negras</t>
  </si>
  <si>
    <t>Suministro de aceites</t>
  </si>
  <si>
    <t>Pinturas</t>
  </si>
  <si>
    <t xml:space="preserve">unid </t>
  </si>
  <si>
    <t>Materiales metálicos</t>
  </si>
  <si>
    <t>Cemento</t>
  </si>
  <si>
    <t>Arena</t>
  </si>
  <si>
    <t>m³</t>
  </si>
  <si>
    <t>Compra de madera</t>
  </si>
  <si>
    <t>Materiales eléctricos</t>
  </si>
  <si>
    <t>Lamina de vidrio claro de 6.00 MM de espesor. En medidas de 2,40 metros de altura x 3,30 metros de largo.</t>
  </si>
  <si>
    <t>Materiales de plástico PVC</t>
  </si>
  <si>
    <t>Lija para agua numero 80 (lija para agua numero 80 pliego</t>
  </si>
  <si>
    <t>Compra de inodoro</t>
  </si>
  <si>
    <t xml:space="preserve">Piqueta (piqueta estandar para trabajos en concreto) </t>
  </si>
  <si>
    <t>Guantes de cuero para realizar oficios</t>
  </si>
  <si>
    <t>Compra de planta eléctrica para respaldo de los Arcos Modulares en el CAI Jorge Arturo Montero Castro.</t>
  </si>
  <si>
    <t>Compra de lámparas LED</t>
  </si>
  <si>
    <t>Taladro percusion 18v 13mm (1/2) con cargador  2 baterias 4 amp, analizador trifásico de la energía y calidad electrica</t>
  </si>
  <si>
    <t>Compra e instalación de un ascensor</t>
  </si>
  <si>
    <t>Instalación de un nuevo alimentador eléctrico del edificio de la Cocina CAI Luis Paulino Mora Mora ( San Rafael) , con el fin de eliminar riesgos eléctricos en dicho inmueble</t>
  </si>
  <si>
    <t>Solicitar recursos para realizar un trámite concursal por la actualización de 17 licencias individuales para software  el cual será por 1 año prorrogable por 3 más. 
También se requieren recursos para realizar la actualización de las licencias adquiridas mediante trámites concursales a diferentes empresas, 1-SAP2000 PLUS, Revista electrónica de precios,  Sketchup Pro 64 bitses y PROJECT</t>
  </si>
  <si>
    <t xml:space="preserve">Alquiler de equipo informático de impresoras </t>
  </si>
  <si>
    <t>Alquiler de equipo informático de computadoras</t>
  </si>
  <si>
    <t>81112001</t>
  </si>
  <si>
    <t>Alquiler de data center en la nube (RACSA)</t>
  </si>
  <si>
    <t>Alquiler de data center en la nube (ESPH)</t>
  </si>
  <si>
    <t>Servicio de Alquiler de Plataforma de Control de Acceso al Centro de Datos del Departamento de Tecnología de Información</t>
  </si>
  <si>
    <t>83112203</t>
  </si>
  <si>
    <t>Contratación de VPN con RACSA para acceso a base de datos del Tribunal Supremo de Elecciones.</t>
  </si>
  <si>
    <t>83112403</t>
  </si>
  <si>
    <t>Contrato servicio de telecomunicaciones (conectividad MJP-RACSA)</t>
  </si>
  <si>
    <t>81111898</t>
  </si>
  <si>
    <t>Servicio de Monitoreo de la Red Institucional</t>
  </si>
  <si>
    <t>Mantenimiento de aire acondicionado de precisión</t>
  </si>
  <si>
    <t>Mantenimiento Preventivo de estación de trabajo o notebook o PC</t>
  </si>
  <si>
    <t>Mantenimiento Correctivo de estación de trabajo o notebook o PC</t>
  </si>
  <si>
    <t xml:space="preserve">Mantenimiento correctivo del software de los servidores de red </t>
  </si>
  <si>
    <t>Contrato de entrega según demanda cabe de red UTP y materiales eléctricos</t>
  </si>
  <si>
    <t>43201827</t>
  </si>
  <si>
    <t>Disco duro portatil (1 TB) usuario final</t>
  </si>
  <si>
    <t>Disco duro portatil (3 TB) Dpto Informática</t>
  </si>
  <si>
    <t>39121011</t>
  </si>
  <si>
    <t xml:space="preserve">UPS </t>
  </si>
  <si>
    <t>Contrato de entrega según demanda switches 24 puertos,con puertos de 1GB/s</t>
  </si>
  <si>
    <t>Contrato de entrega según demanda switches 48 puertos,con puertos de 1GB/s</t>
  </si>
  <si>
    <t>Contrato de Entrega según Demanda de routers,con puertos de 1GB/s</t>
  </si>
  <si>
    <t>Para dar soporte al contrato de instalación de enlaces  del CAI La reforma y CAI Pococí</t>
  </si>
  <si>
    <t>43231512</t>
  </si>
  <si>
    <t>Renovación de la licencia de equipo Fortinet 1500D Oficinas Centrales</t>
  </si>
  <si>
    <t>Renovación de Contratos de Equipos Fortinet de Seguridad Perimetral para la Red</t>
  </si>
  <si>
    <t>anualidad</t>
  </si>
  <si>
    <t>Actualización de Licencias para la Herramienta para Administración de Vulnerabilidades y Pruebas de Penetración</t>
  </si>
  <si>
    <t>Herramienta AuditorÍa del Directorio Activo</t>
  </si>
  <si>
    <t>Renovación herramienta para autogeneración de contraseñas de usuario</t>
  </si>
  <si>
    <t>Renovación herramienta  de antivirus institucional</t>
  </si>
  <si>
    <t>Contrato para el pago de licencias IDERA</t>
  </si>
  <si>
    <t>Contrato para actualización de licencias JAWS</t>
  </si>
  <si>
    <t>Contrato para el pago de licencias Genexus</t>
  </si>
  <si>
    <t>Contrato de compra de licencias Microsoft</t>
  </si>
  <si>
    <t>Contrato renovación pago de licencias Genexus</t>
  </si>
  <si>
    <t>72153609</t>
  </si>
  <si>
    <t>Servicio de mantenimiento preventivo y correctivo para equipos de cocina</t>
  </si>
  <si>
    <t>15111510</t>
  </si>
  <si>
    <t>Gas propano / GLP / similar</t>
  </si>
  <si>
    <t>80141701</t>
  </si>
  <si>
    <t>Alimentos (CNP)</t>
  </si>
  <si>
    <t>50181901</t>
  </si>
  <si>
    <t xml:space="preserve">Pan </t>
  </si>
  <si>
    <t>Rodín giratorio</t>
  </si>
  <si>
    <t>Rodín giratorio 3"</t>
  </si>
  <si>
    <t>31162702</t>
  </si>
  <si>
    <t xml:space="preserve">Rodines fijo </t>
  </si>
  <si>
    <t>46182001</t>
  </si>
  <si>
    <t>Mascaras o mascarillas</t>
  </si>
  <si>
    <t>40161502</t>
  </si>
  <si>
    <t>Filtro (para horno de convección)</t>
  </si>
  <si>
    <t>Filtro (para máquina lava platos)</t>
  </si>
  <si>
    <t>14111705</t>
  </si>
  <si>
    <t>Servilletas de papel color blanco</t>
  </si>
  <si>
    <t>14111703</t>
  </si>
  <si>
    <t>Toallas de papel</t>
  </si>
  <si>
    <t>53102799</t>
  </si>
  <si>
    <t>Gabacha de docoma</t>
  </si>
  <si>
    <t>Gabacha de lineta</t>
  </si>
  <si>
    <t>53101502</t>
  </si>
  <si>
    <t>Pantalón para hombre</t>
  </si>
  <si>
    <t>53101504</t>
  </si>
  <si>
    <t>Pantalón para mujer</t>
  </si>
  <si>
    <t>53111601</t>
  </si>
  <si>
    <t>Zapato de trabajo</t>
  </si>
  <si>
    <t>53111602</t>
  </si>
  <si>
    <t>Zapatillas</t>
  </si>
  <si>
    <t>53111501</t>
  </si>
  <si>
    <t>Botas P.V.C.</t>
  </si>
  <si>
    <t>Manta</t>
  </si>
  <si>
    <t>Gorra (cofia)</t>
  </si>
  <si>
    <t>46181501</t>
  </si>
  <si>
    <t>Delantal</t>
  </si>
  <si>
    <t>47131602</t>
  </si>
  <si>
    <t>Esponja de fibra sintética lava platos</t>
  </si>
  <si>
    <t>47131805</t>
  </si>
  <si>
    <t>Limpiador de ácido concentrado removedor de incrustaciones</t>
  </si>
  <si>
    <t>lt</t>
  </si>
  <si>
    <t>47131821</t>
  </si>
  <si>
    <t>Limpiador desengrasante</t>
  </si>
  <si>
    <t>Detergente (para lavado de máquina lava platos)</t>
  </si>
  <si>
    <t>Detergene clorinado</t>
  </si>
  <si>
    <t>52152301</t>
  </si>
  <si>
    <t>Detergente líquido (para lavado de horno de convección)</t>
  </si>
  <si>
    <t>47131810</t>
  </si>
  <si>
    <t>Jabón lava platos en crema</t>
  </si>
  <si>
    <t>Jabón líquido germicida</t>
  </si>
  <si>
    <t>Limpión de algodón</t>
  </si>
  <si>
    <t>30181614</t>
  </si>
  <si>
    <t>Dispensador para jabón líquido</t>
  </si>
  <si>
    <t>46181504</t>
  </si>
  <si>
    <t>52151651</t>
  </si>
  <si>
    <t>Cuchara (cuchara porcionera lisa 142 gramos)</t>
  </si>
  <si>
    <t>52151704</t>
  </si>
  <si>
    <t>Cuchara doméstica (de plástico no desechable)</t>
  </si>
  <si>
    <t>Cuchara doméstica tipo sopera</t>
  </si>
  <si>
    <t>Cucharita de acero inoxidable</t>
  </si>
  <si>
    <t>Tenedor plástico</t>
  </si>
  <si>
    <t>52151702</t>
  </si>
  <si>
    <t>Cuchillo de cocina ( 10")</t>
  </si>
  <si>
    <t>Cuchillo de cocina ( 8")</t>
  </si>
  <si>
    <t>Cuchillo de cocina ( 6")</t>
  </si>
  <si>
    <t>Cuchillo de cocina ( 3")</t>
  </si>
  <si>
    <t>48101530</t>
  </si>
  <si>
    <t>Olla de aluminio con tapa</t>
  </si>
  <si>
    <t>52151802</t>
  </si>
  <si>
    <t>Sartén de aluminio</t>
  </si>
  <si>
    <t>Pichel de aluminio</t>
  </si>
  <si>
    <t>Pichel de vidrio</t>
  </si>
  <si>
    <t>52152004</t>
  </si>
  <si>
    <t>Plato extendido</t>
  </si>
  <si>
    <t>52152009</t>
  </si>
  <si>
    <t>Plato doméstico tipo sopero</t>
  </si>
  <si>
    <t>Plato plástico (deschable No. 7)</t>
  </si>
  <si>
    <t>Plato plástico (deschable No. 9)</t>
  </si>
  <si>
    <t>Vaso plástico (desechable)</t>
  </si>
  <si>
    <t>52152102</t>
  </si>
  <si>
    <t>Vaso de policarbonato</t>
  </si>
  <si>
    <t>Tazón para sopa</t>
  </si>
  <si>
    <t>Bandeja para horno</t>
  </si>
  <si>
    <t>52152006</t>
  </si>
  <si>
    <t>Bandeja de acero inoxidable - uso cocina</t>
  </si>
  <si>
    <t>Bandeja de policarbonato (medidas 33 x 53 x 10)</t>
  </si>
  <si>
    <t>Bandeja de policarbonato (medidas 46 x 66 x 15)</t>
  </si>
  <si>
    <t>Bandeja de policarbonato (medidas 46 x 66 x 30)</t>
  </si>
  <si>
    <t>Bandeja de policarbonato (con tapa para distribución individual)</t>
  </si>
  <si>
    <t>Pinza para ensalada</t>
  </si>
  <si>
    <t>52151616</t>
  </si>
  <si>
    <t>Espátula uso cocina</t>
  </si>
  <si>
    <t>Olla arrocera (medidas 65 x 20)</t>
  </si>
  <si>
    <t>48101544</t>
  </si>
  <si>
    <t>Olla arrocera (medidas 50 x 16)</t>
  </si>
  <si>
    <t>Olla arrocera (medidas 40 x 13)</t>
  </si>
  <si>
    <t xml:space="preserve">Azucarera de vidrio  </t>
  </si>
  <si>
    <t>52152010</t>
  </si>
  <si>
    <t>Recipiente aislante para bebidas</t>
  </si>
  <si>
    <t>Recipiente surtidor de bebidas</t>
  </si>
  <si>
    <t>Cafetera de aluminio con pico</t>
  </si>
  <si>
    <t>Cafetera de acero inoxidable</t>
  </si>
  <si>
    <t>52151604</t>
  </si>
  <si>
    <t xml:space="preserve">Colador de aluminio </t>
  </si>
  <si>
    <t>48101815</t>
  </si>
  <si>
    <t>Cucharón (capacidad 59 mm, 2 onzas)</t>
  </si>
  <si>
    <t>Cucharón (capacidad 177 mm, 6 onzas)</t>
  </si>
  <si>
    <t>52151602</t>
  </si>
  <si>
    <t>Palangana</t>
  </si>
  <si>
    <t>52151609</t>
  </si>
  <si>
    <t>Pelador de papas</t>
  </si>
  <si>
    <t>52151639</t>
  </si>
  <si>
    <t>Batidor</t>
  </si>
  <si>
    <t>52151603</t>
  </si>
  <si>
    <t xml:space="preserve">Rallador de Metal, cuatro caras </t>
  </si>
  <si>
    <t>52151606</t>
  </si>
  <si>
    <t xml:space="preserve">Tabla para preparar alimentos </t>
  </si>
  <si>
    <t>52151605</t>
  </si>
  <si>
    <t>Abrelata manual</t>
  </si>
  <si>
    <t>Vasos de papel o cartón</t>
  </si>
  <si>
    <t>Removedor plástico para bebidas</t>
  </si>
  <si>
    <t>52151654</t>
  </si>
  <si>
    <t>Majador para papas</t>
  </si>
  <si>
    <t>56101519</t>
  </si>
  <si>
    <t>Mesa de metal (dimensiones 1,90 m largo x 0,70 m fondo x 0,90 m alto</t>
  </si>
  <si>
    <t>Mesa de metal (dimensiones 1,10 m largo x 0,70 m fondo x 0,90 m alto</t>
  </si>
  <si>
    <t>52141506</t>
  </si>
  <si>
    <t>Congelador tipo doméstico</t>
  </si>
  <si>
    <t>Horno de microondas</t>
  </si>
  <si>
    <t>24131503</t>
  </si>
  <si>
    <t>Cámara de refrigeración</t>
  </si>
  <si>
    <t>48101521</t>
  </si>
  <si>
    <t>Cocina de gas</t>
  </si>
  <si>
    <t>48101707</t>
  </si>
  <si>
    <t>Refresqueras</t>
  </si>
  <si>
    <t>48101501</t>
  </si>
  <si>
    <t>Baño maría eléctrico</t>
  </si>
  <si>
    <t>24101511</t>
  </si>
  <si>
    <t>Carro térmico transportador de comida, con baño maría</t>
  </si>
  <si>
    <t>52141532</t>
  </si>
  <si>
    <t>Sartén volteable (basculante)</t>
  </si>
  <si>
    <t>48101616</t>
  </si>
  <si>
    <t>Procesador de alimentos</t>
  </si>
  <si>
    <t>Contrato Recolección de Basura</t>
  </si>
  <si>
    <t>Servicio de reciclaje</t>
  </si>
  <si>
    <t>Empaste</t>
  </si>
  <si>
    <t>Impresión reserva para la imprenta nacional</t>
  </si>
  <si>
    <t>block</t>
  </si>
  <si>
    <t>Reparación y  mantenimiento preventivo y correctivo - balanza</t>
  </si>
  <si>
    <t>Reparación y  mantenimiento preventivo y correctivo - extintores contrato</t>
  </si>
  <si>
    <t xml:space="preserve">Servicio de limpieza de tanque séptico </t>
  </si>
  <si>
    <t>Servicio de fumigación contrato</t>
  </si>
  <si>
    <t>Mantenimiento preventivo y correctivo - aires acondionados piso cielo</t>
  </si>
  <si>
    <t>Reparación aire acondicionado portátiles</t>
  </si>
  <si>
    <t>Pasta dental</t>
  </si>
  <si>
    <t>Sellador de madera</t>
  </si>
  <si>
    <t>galón</t>
  </si>
  <si>
    <t>Thinner</t>
  </si>
  <si>
    <t>Tinta para numerador automático</t>
  </si>
  <si>
    <t>Tintas para sellos de hule</t>
  </si>
  <si>
    <t>Herbicida Roundup</t>
  </si>
  <si>
    <t>Insecticida en aerosol</t>
  </si>
  <si>
    <t>Agarradera (manilla) metálica, largo 125 mm x 5 mm para puerta y tornillos de sujeción incluidos</t>
  </si>
  <si>
    <t>Aldaba</t>
  </si>
  <si>
    <t>Bisagra de acero oculta para mueble de 26 mm x 2 mm tipo recta de presión con tornillos incluidos, empacados en pares</t>
  </si>
  <si>
    <t>Bisagra de parche tipo mariposa para puerta 7,62 mm (3 pulgadas) metálica con tornillos incluidos empacado en pares</t>
  </si>
  <si>
    <t>Bisagra para puerta hierro 3x3 con tornillo</t>
  </si>
  <si>
    <t>pares</t>
  </si>
  <si>
    <t>Clavo de hierro con cabeza 2 pulgadas (5,08 cms)</t>
  </si>
  <si>
    <t>kg</t>
  </si>
  <si>
    <t>Clavo de hierro con cabeza 3,17 cms (1 y 1/4)</t>
  </si>
  <si>
    <t>Clavo de hierro con cabeza 6,35 cms 2,5 pulgadas</t>
  </si>
  <si>
    <t>Clavo de hierro con cabeza 7,60 cms (3 pulgadas)</t>
  </si>
  <si>
    <t>Llavín metálico para madera de 19,5 mm</t>
  </si>
  <si>
    <t>Rodines con base de metal de 101,60 mm giratorio con 4 tornillos de 2,5 cms sujeción , rueda de 5 cms de diametro en plástico incluir tornillo</t>
  </si>
  <si>
    <t>Tornillo de acero autorroscante 50,8mm (2 pulgadas) punta fina para gypsom</t>
  </si>
  <si>
    <t>Tornillo de acero punta corriente de 6,35 mm (2 y 1/2 pulgadas) punta fina para gypsom</t>
  </si>
  <si>
    <t>Tornillo para madera de 1,27 cms (1/2 pulgada)</t>
  </si>
  <si>
    <t xml:space="preserve">Lamina de plywood </t>
  </si>
  <si>
    <t xml:space="preserve">Regla de 2.54 x 10.16 cms </t>
  </si>
  <si>
    <t>Regla de 2.54 x 5.08 cms x 3,34 mts</t>
  </si>
  <si>
    <t>Regla de 3,81 x 10,16 cms x 3,34 (1 y 1/2 4 x 4 varas)</t>
  </si>
  <si>
    <t xml:space="preserve">Regla de 3.81 x 10.16 cms x 2,87 mts (1 y 1/2 x 4 x 2,5, varas) </t>
  </si>
  <si>
    <t>Tabla de formaleta de 2.54 x 25.40 cms contrato</t>
  </si>
  <si>
    <t>Protector de picos con seis tomas</t>
  </si>
  <si>
    <t>Manguera con boquilla</t>
  </si>
  <si>
    <t>Bomba para sanitario</t>
  </si>
  <si>
    <t>Lija n° 80 para madera</t>
  </si>
  <si>
    <t>mts</t>
  </si>
  <si>
    <t>Bateria  hhr-55triple a bui.2 v, para telefono inalambrico</t>
  </si>
  <si>
    <t>Repuestos para equipo de aire acondicionado piso cielo</t>
  </si>
  <si>
    <t>Repuestos y accesorios de extintores</t>
  </si>
  <si>
    <t>Almohadilla para mouse con descansa muñeca</t>
  </si>
  <si>
    <t>Almohadilla para sellos de hule</t>
  </si>
  <si>
    <t>Banderitas (tape-flag)</t>
  </si>
  <si>
    <t>paquete</t>
  </si>
  <si>
    <t>Borrador para pizarra acrílica</t>
  </si>
  <si>
    <t>Cinta para máquina de sumar</t>
  </si>
  <si>
    <t>Cinta para rejor marcador</t>
  </si>
  <si>
    <t>Cinta para reloj marcador mecánico a mano</t>
  </si>
  <si>
    <t>Dispensador de toallas</t>
  </si>
  <si>
    <t>Dispensador metálico jabón líquido</t>
  </si>
  <si>
    <t>Dosificador de Jabón antibandálico</t>
  </si>
  <si>
    <t>Folder plástico</t>
  </si>
  <si>
    <t xml:space="preserve">paquete </t>
  </si>
  <si>
    <t>Goma blanca 240 ml</t>
  </si>
  <si>
    <t>Humecedor de dedos</t>
  </si>
  <si>
    <t>Lapiz mina negra</t>
  </si>
  <si>
    <t>caja</t>
  </si>
  <si>
    <t>Marcador azul para pizarra acrílica</t>
  </si>
  <si>
    <t>Marcador azul, punta gruesa biselada</t>
  </si>
  <si>
    <t>Marcador fosforescente amarillo, punta gruesa</t>
  </si>
  <si>
    <t>Marcador fosforescente, punta fina color a escoger</t>
  </si>
  <si>
    <t>Marcador fosforescente, punta gruesa, color a escoger</t>
  </si>
  <si>
    <t>Marcador negro para pizarra acrílica</t>
  </si>
  <si>
    <t>Marcador negro, punta gruesa biselada</t>
  </si>
  <si>
    <t>Marcador rojo para pizarra acrílica</t>
  </si>
  <si>
    <t>Minas 0.7 mm</t>
  </si>
  <si>
    <t>cajitas</t>
  </si>
  <si>
    <t>Minas de 0.5 mm, dureza hb</t>
  </si>
  <si>
    <t>Numerador automático de metal</t>
  </si>
  <si>
    <t>Portaclip magnético</t>
  </si>
  <si>
    <t>Regla plastica de 30 cms</t>
  </si>
  <si>
    <t>Sacagrapa de metal y polietileno</t>
  </si>
  <si>
    <t>Sello de hule</t>
  </si>
  <si>
    <t>Tajadores</t>
  </si>
  <si>
    <t>Tijera Grande</t>
  </si>
  <si>
    <t>Tijera tipo oficina</t>
  </si>
  <si>
    <t>Guantes esterilizados</t>
  </si>
  <si>
    <t>Archivador acordión tamaño oficio</t>
  </si>
  <si>
    <t>Archivadores de cartón tamaño carta con separador alfabético y prensa plástica</t>
  </si>
  <si>
    <t>Archivadores de cartón tamaño oficio con separador alfabético con prensa plástica</t>
  </si>
  <si>
    <t>Block papel bond tamaño carta rayado común</t>
  </si>
  <si>
    <t>Block para notas adhesivas en la parte superior -quita y pon-</t>
  </si>
  <si>
    <t>Carpeta manila tamaño carta , colores rojo, azul, amarillo y verdes con cejillas</t>
  </si>
  <si>
    <t>Carpeta manila tamaño oficio , colores rojo, azul, amarillo y verdes con cejillas</t>
  </si>
  <si>
    <t>Carpetas colgantes tamaño carta</t>
  </si>
  <si>
    <t>Carpetas colgantes tamaño oficio</t>
  </si>
  <si>
    <t>Carpetas de manila tamaño carta</t>
  </si>
  <si>
    <t>Carpetas manila tamaño oficio</t>
  </si>
  <si>
    <t>Cartulina kimberly tamaño carta, de 220 grs</t>
  </si>
  <si>
    <t>Cuaderno rayado comun, de 102 hojas</t>
  </si>
  <si>
    <t>Libros área educativa</t>
  </si>
  <si>
    <t>Libros de actas, de 100 folios</t>
  </si>
  <si>
    <t>Libros de actas, de 200 folios</t>
  </si>
  <si>
    <t>Papel bond blanco, 75 grs., tamaño carta, original y fotocopiadora</t>
  </si>
  <si>
    <t>resmas</t>
  </si>
  <si>
    <t>Papel bond medidas y color a escoger n° 20 tamaño carta en paquete de 100 unid</t>
  </si>
  <si>
    <t>Papel higiénico (jumbo hoja doble,  para uso en dispensador)</t>
  </si>
  <si>
    <t>Papel higiénico hoja sencilla contrato</t>
  </si>
  <si>
    <t xml:space="preserve">Pruebas psicológicas área psicología 
</t>
  </si>
  <si>
    <t>Pruebas psicológicas Recursoso Humanos</t>
  </si>
  <si>
    <t>Suscripción y envío de periódicos (La Extra)</t>
  </si>
  <si>
    <t>Suscripción y envío de periódicos (La Nación)</t>
  </si>
  <si>
    <t>Suscripción y envío de periódicos (La República)</t>
  </si>
  <si>
    <t>Suscripción y envío de periódicos (La Teja)</t>
  </si>
  <si>
    <t>Toallas para manos color a escoger</t>
  </si>
  <si>
    <t>Bandera de tela, oficial</t>
  </si>
  <si>
    <t>Cobija individual</t>
  </si>
  <si>
    <t>Colchón individual ortopédico</t>
  </si>
  <si>
    <t>Cortina para baño</t>
  </si>
  <si>
    <t>Cuerda de nylon</t>
  </si>
  <si>
    <t>Sabana</t>
  </si>
  <si>
    <t>Sabana individual</t>
  </si>
  <si>
    <t>Sacos de lavado de ropa</t>
  </si>
  <si>
    <t>Basurero plástico</t>
  </si>
  <si>
    <t>Basurero plástico con tapa</t>
  </si>
  <si>
    <t>Basurero plástico con tapa vaiven</t>
  </si>
  <si>
    <t>Basurero plástico con tapa y ruedas</t>
  </si>
  <si>
    <t>Bolsa grande para basura (60.9 x 76.2 cms), paquete de 9 unid</t>
  </si>
  <si>
    <t>Bolsa para basura, tipo jardín, 5 unid</t>
  </si>
  <si>
    <t>Cepillo de raiz</t>
  </si>
  <si>
    <t>Cloro líquido</t>
  </si>
  <si>
    <t>Desatorador biológico para tuberias de desague y drenaje</t>
  </si>
  <si>
    <t>galones</t>
  </si>
  <si>
    <t>Desinfectante limpiador multiuso, diferentes aromas</t>
  </si>
  <si>
    <t>litros</t>
  </si>
  <si>
    <t>Detergente concetrando por servicio</t>
  </si>
  <si>
    <t>cubeta</t>
  </si>
  <si>
    <t>Detergente en polvo, paquete de 15 kilos</t>
  </si>
  <si>
    <t>Dispensador de jabón líquido</t>
  </si>
  <si>
    <t>Escoba plástica</t>
  </si>
  <si>
    <t>Esponja de fibra sintética  lava platos</t>
  </si>
  <si>
    <t>Guantes de hule para aseo</t>
  </si>
  <si>
    <t>Hisopo</t>
  </si>
  <si>
    <t>Jabón alcohol gel para lavado de manos en seco, presentación de 800 ml</t>
  </si>
  <si>
    <t>Jabón bactericida líquido para manos</t>
  </si>
  <si>
    <t>Jabón cilíndrico lavaplatos</t>
  </si>
  <si>
    <t>Jabón de tocador</t>
  </si>
  <si>
    <t>Jabón lavaplatos en crema</t>
  </si>
  <si>
    <t>Mechas n 24 o  estropajo para pisos</t>
  </si>
  <si>
    <t>Pala plastica para basura</t>
  </si>
  <si>
    <t>Potasa</t>
  </si>
  <si>
    <t>Shampú acondicionador en sobre de 10 ml</t>
  </si>
  <si>
    <t>Guantes de cuero para soldar</t>
  </si>
  <si>
    <t>Guantes de cuero y lona</t>
  </si>
  <si>
    <t>Guantes para químico pvc</t>
  </si>
  <si>
    <t>Batería alcalina AA</t>
  </si>
  <si>
    <t>Baterias triple a recargable</t>
  </si>
  <si>
    <t>Bola de futbol</t>
  </si>
  <si>
    <t>Bola de papifutbol</t>
  </si>
  <si>
    <t>Colchón de espuma</t>
  </si>
  <si>
    <t>Colchón de espuma conyugal</t>
  </si>
  <si>
    <t>Pegamento cola blanca (cubeta)</t>
  </si>
  <si>
    <t>Rasuradora maquinilla desechable</t>
  </si>
  <si>
    <t>Teléfono</t>
  </si>
  <si>
    <t>Teléfono inalámbrico</t>
  </si>
  <si>
    <t>Televisor 32"</t>
  </si>
  <si>
    <t>Televisor 60"</t>
  </si>
  <si>
    <t>Aire acondicionado de 24,000 btu piso cielo</t>
  </si>
  <si>
    <t>Archivador metálico</t>
  </si>
  <si>
    <t>Archivador metálico, con caja de seguridad</t>
  </si>
  <si>
    <t>Escritorio tipo secretaria</t>
  </si>
  <si>
    <t>Mesa plegable</t>
  </si>
  <si>
    <t>Silla de espera</t>
  </si>
  <si>
    <t>Silla ergonómica</t>
  </si>
  <si>
    <t>Silla plegable material de resina</t>
  </si>
  <si>
    <t>Silla secretarial con reposa brasos</t>
  </si>
  <si>
    <t>Ventilador de pared</t>
  </si>
  <si>
    <t>Ventilador de techo</t>
  </si>
  <si>
    <t>Ventilador tipo columna</t>
  </si>
  <si>
    <t>Refrigeradora para laboratorio</t>
  </si>
  <si>
    <t>Butaca</t>
  </si>
  <si>
    <t>46171506</t>
  </si>
  <si>
    <t>Camarote de metal</t>
  </si>
  <si>
    <t>Cambiador para pañales de 84,5 x 54,6 x 10,2 cms</t>
  </si>
  <si>
    <t>Cortadora de zacate con motor de gasolina</t>
  </si>
  <si>
    <t>Horno de microondas tipo industrial</t>
  </si>
  <si>
    <t>Lavadora automatica Convencional 19 kilos</t>
  </si>
  <si>
    <t>Motoguadaña</t>
  </si>
  <si>
    <t>Percolador industrial</t>
  </si>
  <si>
    <t>Secadora electrica de 19 kilos</t>
  </si>
  <si>
    <t>Servicio de detección de drogas o alcohol (pruebas toxicológicas) en orina</t>
  </si>
  <si>
    <t>Servicio de detección de drogas o alcohol (pruebas toxicológicas) en sangre. Continuidad de Contrato</t>
  </si>
  <si>
    <t>Suero fisiológico</t>
  </si>
  <si>
    <t>Solución Glucosada - Suero</t>
  </si>
  <si>
    <t>Vacuna contra la influenza</t>
  </si>
  <si>
    <t xml:space="preserve"> Clorexil</t>
  </si>
  <si>
    <t>Aguja descartable</t>
  </si>
  <si>
    <t>Algodón</t>
  </si>
  <si>
    <t>Aplicador de oidos</t>
  </si>
  <si>
    <t>Gasa uso médico</t>
  </si>
  <si>
    <t>Jeringa Tuberculina con agua</t>
  </si>
  <si>
    <t>Jeringa descartable</t>
  </si>
  <si>
    <t>Jeringa descartable sin aguja</t>
  </si>
  <si>
    <t>Guantes desechables uso medico</t>
  </si>
  <si>
    <t>Guantes esterilizados para uso quirúrgico</t>
  </si>
  <si>
    <t>Cateter intravenoso</t>
  </si>
  <si>
    <t>Papel sabana para camilla</t>
  </si>
  <si>
    <t>Tobillera</t>
  </si>
  <si>
    <t>Lancetas para glicemias y / o glucómetro</t>
  </si>
  <si>
    <t>Rodillera uso medico</t>
  </si>
  <si>
    <t>Manguera transfusión de suero</t>
  </si>
  <si>
    <t>Pruebas psicológicas para aplicación en sistemas penales</t>
  </si>
  <si>
    <t>Camisas uniforme de mujer</t>
  </si>
  <si>
    <t>Camisas uniforme de hombre</t>
  </si>
  <si>
    <t>Jacket impermeable de mujer</t>
  </si>
  <si>
    <t>Jacket impermeable de hombre</t>
  </si>
  <si>
    <t>Chaleco tipo botiquín</t>
  </si>
  <si>
    <t>Botiquín</t>
  </si>
  <si>
    <t>83111602</t>
  </si>
  <si>
    <t>00000001</t>
  </si>
  <si>
    <t>15121501</t>
  </si>
  <si>
    <t>25172504</t>
  </si>
  <si>
    <t>53131608</t>
  </si>
  <si>
    <t>47131828</t>
  </si>
  <si>
    <t>Servicio de correo (Contrato Marco)</t>
  </si>
  <si>
    <t xml:space="preserve">Servicio de limpieza (Contrato Marco) </t>
  </si>
  <si>
    <t>Revisión técnica vehícular obligatoria</t>
  </si>
  <si>
    <t>Mantenimiento Preventivo y Correctivo de Vehículos</t>
  </si>
  <si>
    <t>Balanceo de Llantas</t>
  </si>
  <si>
    <t xml:space="preserve">Alineamiento de Vehículos </t>
  </si>
  <si>
    <t>Reparación y cambio de llantas</t>
  </si>
  <si>
    <t>Contrato mantenimiento y reparación maquinara y equipo de transportes (motocicletas, cuadraciclos, carros de golf marca Yamaha)</t>
  </si>
  <si>
    <t>Contrato mantenimiento y reparación maquinara y equipo de transportes (motocicletas marca Honda)</t>
  </si>
  <si>
    <t>Contrato mantenimiento y reparación maquinara y equipo de transportes (vehículos pesados)</t>
  </si>
  <si>
    <t>Pago de marchamo - derecho de circulación</t>
  </si>
  <si>
    <t>Deducible de póliza de vehículo</t>
  </si>
  <si>
    <t>Contrato de tarjetas para diesel</t>
  </si>
  <si>
    <t>Aceite Lubricante</t>
  </si>
  <si>
    <t>Batería</t>
  </si>
  <si>
    <t>Llantas</t>
  </si>
  <si>
    <t>Jabón para uso mecánico</t>
  </si>
  <si>
    <t xml:space="preserve">Champú y cera  para vehículos </t>
  </si>
  <si>
    <t>Recolección de desechos bio-infecciosos.</t>
  </si>
  <si>
    <t xml:space="preserve">Mantenimiento equipo Médico </t>
  </si>
  <si>
    <t xml:space="preserve">Mantenimiento y reparación de Rayos X dental </t>
  </si>
  <si>
    <t>Mantenimiento y / o reparación de equipo odontológico</t>
  </si>
  <si>
    <t>53131615</t>
  </si>
  <si>
    <t xml:space="preserve">Toallas Sanitarias </t>
  </si>
  <si>
    <t xml:space="preserve">Gabacha </t>
  </si>
  <si>
    <t>Pantalon</t>
  </si>
  <si>
    <t>Camisa tipo polo</t>
  </si>
  <si>
    <t xml:space="preserve">Jackets </t>
  </si>
  <si>
    <t>789-01</t>
  </si>
  <si>
    <t>Lubricantes</t>
  </si>
  <si>
    <t>Mepivacaína clorhidrato al 2%</t>
  </si>
  <si>
    <t>Adhesivo para resina</t>
  </si>
  <si>
    <t>Cemento de ionomero de vidrio, en jeringa, fotocurado</t>
  </si>
  <si>
    <t>Cemento ionomero de vidrio, para base, fotocurado</t>
  </si>
  <si>
    <t>Anestésico dental, articaina al 4%</t>
  </si>
  <si>
    <t>Anestésico dental, clorhidratdo de mepivacaina al 3%</t>
  </si>
  <si>
    <t>Amalgama, capasula de una dosis</t>
  </si>
  <si>
    <t>Eugenol uso odontológico</t>
  </si>
  <si>
    <t>Hidróxido de calcio,al 45%, jeringa</t>
  </si>
  <si>
    <t xml:space="preserve">Fluoruro </t>
  </si>
  <si>
    <t>Hidróxido de calcio, base catalizador, autocurado</t>
  </si>
  <si>
    <t>Resina compuesta. Color A1</t>
  </si>
  <si>
    <t>Resina compuesta. Color A2</t>
  </si>
  <si>
    <t>Resina compuesta. Color Color A3.5</t>
  </si>
  <si>
    <t>Resina compuesta. Color Color A3</t>
  </si>
  <si>
    <t>Resina compuesta. Color B1</t>
  </si>
  <si>
    <t>Ácido fosforico al 37%</t>
  </si>
  <si>
    <t>Cemento para obturación temporal, autoendurecimiento bajo humedad, frasco 28 g</t>
  </si>
  <si>
    <t>Cemento para obturación temporal, frasco 177,44 ml (6 oz)</t>
  </si>
  <si>
    <t xml:space="preserve">Gluconato de clorhexidina al 0,20%, bactericida de amplio espectro, uso topico, presentacion 3,785 l (1 gal)
</t>
  </si>
  <si>
    <t>Tijera para retirar suturas en acero inoxidable</t>
  </si>
  <si>
    <t>Pinza uso quirúrjico</t>
  </si>
  <si>
    <t>Pinza de acero inoxidable(baby mosquito curvo)</t>
  </si>
  <si>
    <t>Tijera de acero inoxidable punta roma</t>
  </si>
  <si>
    <t>Estetoscopio</t>
  </si>
  <si>
    <t>Esfingomanometro de aire aneroide</t>
  </si>
  <si>
    <t>Gasa 2 x 2</t>
  </si>
  <si>
    <t>Aguja descartable, dental larga biselada</t>
  </si>
  <si>
    <t>Aguja descartable, dental corta biselada</t>
  </si>
  <si>
    <t>Algodón hemostatico,</t>
  </si>
  <si>
    <t>Aplicador, (para adhesivo)</t>
  </si>
  <si>
    <t xml:space="preserve">Banda de millar; uso odontológico. </t>
  </si>
  <si>
    <t>Mascarilla tipo bozal de uso odontologico o similar</t>
  </si>
  <si>
    <t>Bolsa autosellante medida 85-95 MM ancho / 250-260 mm Largo</t>
  </si>
  <si>
    <t>Hilo dental, caja 50m</t>
  </si>
  <si>
    <t>Banda para matriz</t>
  </si>
  <si>
    <t>Cuñas de madera y corantes reactivos atoxicos, de uso odontologico, anatomicas, uso profesional, presentacion de 100 unides.</t>
  </si>
  <si>
    <t>Preservativos</t>
  </si>
  <si>
    <t>Papel grado medico. mezcla de cemento dentales</t>
  </si>
  <si>
    <t>Papel de articular forma herradura, presentación en caja de 6 unides.</t>
  </si>
  <si>
    <t>Toalla para manos</t>
  </si>
  <si>
    <t>Papél para electrocardiografo</t>
  </si>
  <si>
    <t>Cobertor desechable para sillon dental</t>
  </si>
  <si>
    <t>Anteojos de seguridad ocupacional (claros)</t>
  </si>
  <si>
    <t>Anteojos de seguridad ocupacional (oscuros)</t>
  </si>
  <si>
    <t>Punta de Papel</t>
  </si>
  <si>
    <t>Punta de guta percha</t>
  </si>
  <si>
    <t>Biombo</t>
  </si>
  <si>
    <t>unid ultrasónica-cavitron-</t>
  </si>
  <si>
    <t>Sillón dental</t>
  </si>
  <si>
    <t>Compresor de aire para uso dental (agua y aire)</t>
  </si>
  <si>
    <t>Lampara de fotocurado</t>
  </si>
  <si>
    <t>Equipo Rayos X Dental movil</t>
  </si>
  <si>
    <t>Nebulizador</t>
  </si>
  <si>
    <t>Camilla portátil con porta suero</t>
  </si>
  <si>
    <t>Monitor de signos vitales</t>
  </si>
  <si>
    <t>Esterilizador o Autoclave</t>
  </si>
  <si>
    <t>Desfibrilador externo automatico</t>
  </si>
  <si>
    <t xml:space="preserve">Equipo de Diagnóstico de pared </t>
  </si>
  <si>
    <t>Refrigeradora uso domestico</t>
  </si>
  <si>
    <t>789-02</t>
  </si>
  <si>
    <t>Hidroxido de calcio,base catalizador, autocurado</t>
  </si>
  <si>
    <t>Ácido fosfórico al 37%</t>
  </si>
  <si>
    <t>Gluconato de clorhexidina al 0,20%, bactericida de amplio espectro, uso topico, presentacion 3,785 l (1 gal)</t>
  </si>
  <si>
    <t xml:space="preserve">Banda de millar;uso odontologico. </t>
  </si>
  <si>
    <t>Bolsa autosellante medida 85-95 mm ancho / 250-260 mm Largo</t>
  </si>
  <si>
    <t>Banda para matriz,</t>
  </si>
  <si>
    <t>Cuñas de madera y corantes reactivos atoxicos, de uso odontologico, anatomicas, uso profesional, presentacion de 100 unides</t>
  </si>
  <si>
    <t>Papél sábana para camilla</t>
  </si>
  <si>
    <t>Papél grado medico. mezcla de emento dentales</t>
  </si>
  <si>
    <t>789-03</t>
  </si>
  <si>
    <t>GLUCONATO DE CLORHEXIDINA AL 0,20%, BACTERICIDA DE AMPLIO ESPECTRO, USO TOPICO, PRESENTACION 3,785 L (1 Gal)</t>
  </si>
  <si>
    <t>gasa 2 x 2</t>
  </si>
  <si>
    <t>aguja descartable, dental larga biselada</t>
  </si>
  <si>
    <t>aguja descartable, dental corta biselada</t>
  </si>
  <si>
    <t>algodón hemostatico,</t>
  </si>
  <si>
    <t>aplicador, (para adhesivo)</t>
  </si>
  <si>
    <t xml:space="preserve">banda de millar;uso odontologico. </t>
  </si>
  <si>
    <t>MASCARILLA TIPO BOZAL DE USO ODONTOLOGICO O SIMILAR</t>
  </si>
  <si>
    <t>Bolsa autosellante medida 85-95 MM ANCHO * 250-260 mm Largo</t>
  </si>
  <si>
    <t>hilo dental, caja 50m</t>
  </si>
  <si>
    <t>banda para matriz,</t>
  </si>
  <si>
    <t>preservativos</t>
  </si>
  <si>
    <t>papel sabana para camilla</t>
  </si>
  <si>
    <t>papel grado medico. mezcla de cemento dentales</t>
  </si>
  <si>
    <t>toalla para manos</t>
  </si>
  <si>
    <t>papel para electrocardiografo</t>
  </si>
  <si>
    <t>unid de medida</t>
  </si>
  <si>
    <t>Servicio de hospital veterinario para animales diversos (servicios veterinarios para canes unid canina). continuidad de contrato</t>
  </si>
  <si>
    <t>Jeringa intramuscular de uso veterinario (jeringa de 5 cc con aguja 21g 3,81 cm (1 ½ pulg), presentación en cajas con 100 unides. similar o superior a nipro 5 cc  descartable. continuidad de contrato</t>
  </si>
  <si>
    <t>Batería, alcalina, recargable, tipo aa, de 1,5 v, presentación paquete 2 unides</t>
  </si>
  <si>
    <t>Catéteres intravenosos periféricos para uso general  catéter intravenoso calibre 18 g x 31,75 mm (1 1/4 pulg), estériles, presentación caja con 100 unides</t>
  </si>
  <si>
    <t>Catéteres intravenosos periféricos para uso general  catéter intravenoso calibre 20 g x 31,75 mm (1 1/4 pulg), estériles, presentación caja con 100 unides</t>
  </si>
  <si>
    <t>Mascarilla desechable de uso médico: respirador y mascarilla quirúrgica, en forma de concha, con filtro n95, con dos bandas elásticas, presentación en caja de 20 unides</t>
  </si>
  <si>
    <t>Cofia (gorro) de fibras de polipropileno color blanco, elástico para ajustar a la cabeza, para absorber líquidos corporales en la cabeza, en caja de 100 unides cada una</t>
  </si>
  <si>
    <t>Munición para arma de fuego calibre 5,56 mm, no debe ser expansiva ni recargada, en cajas de 20 unides</t>
  </si>
  <si>
    <t>Munición para arma de fuego calibre 9 mm, no debe ser expansiva ni recargada, en cajas de 50 unides</t>
  </si>
  <si>
    <t>CUÑAS DE MADERA Y CORANTES REACTIVOS ATOXICOS, DE USO ODONTOLOGICO, ANATOMICAS, USO PROFESIONAL, PRESENTACION DE 100 unidES.</t>
  </si>
  <si>
    <t>Jeringas descartables de tuberculina con agujas 1 cc, aguja 26g x 1,59 cm (5/8 pulg), libres de latex, estériles, no tóxicas, no pirogénicas. caja de 100 unides. continuidad de contrato</t>
  </si>
  <si>
    <t>Filo bisturí dynarex nº15. caja  con 100 bisturís</t>
  </si>
  <si>
    <t>caja de metal para guardar dinero</t>
  </si>
  <si>
    <t>caja de cartón medidas 25 cm x 38 cm x 31 cm , para archivar expedientes</t>
  </si>
  <si>
    <t>caja de seguridad contra fuego e impacto</t>
  </si>
  <si>
    <t>90032695</t>
  </si>
  <si>
    <t>Servicio de laboratorio</t>
  </si>
  <si>
    <t>Mantenimeinto preventivo y correctivo de tractor</t>
  </si>
  <si>
    <t>Mantto y reparación de equipos</t>
  </si>
  <si>
    <t>Gasolina</t>
  </si>
  <si>
    <t>Diesel</t>
  </si>
  <si>
    <t>Aceita mezcla de 0,94 L</t>
  </si>
  <si>
    <t xml:space="preserve">Yodo 3%, </t>
  </si>
  <si>
    <t xml:space="preserve"> Fenbendazol al 10%  -Desparasitante interno de uso veterinario. , presentación Litro. (Hunter)</t>
  </si>
  <si>
    <t xml:space="preserve"> Larvicida aerosol uso veterinario, para parásitos en semovientes.(Presentacion Frasco  0,180 a 0,240 l.</t>
  </si>
  <si>
    <t>frasco</t>
  </si>
  <si>
    <t>Toltrazuril 25 mg/ml, Desparasitante interno, uso oral, uso veterinario. Presentación en envase de 1 L. (Similar o superior a Baycox)</t>
  </si>
  <si>
    <t>Enrofloxacina 10% .antibiótico uso veterinario, administración oral. Presentación de litro.</t>
  </si>
  <si>
    <t xml:space="preserve"> Unidades Vacuna para Viruela avícola. Frasco de 1000 dosis</t>
  </si>
  <si>
    <t xml:space="preserve"> Undas Vacuna Newcastle + Bronquitis, avícola, Presentación frasco de 1000 dosis.</t>
  </si>
  <si>
    <t>Unidades  Vacuna Gumboro av+icola. Presentación frasco de 1000 dosis.</t>
  </si>
  <si>
    <t xml:space="preserve">Suplemento de vitaminas y minerales de uso avícola, aplicación al agua, de uso veterinario, presentación envase de 1 kg </t>
  </si>
  <si>
    <t xml:space="preserve"> Fertilizante fórmula 15-03-31 (N-P-K), granulado, Present. Saco de 45 kg</t>
  </si>
  <si>
    <t>Kg</t>
  </si>
  <si>
    <t xml:space="preserve"> Fertilizante foliar a bese de NPK + y conteniendo al menos siete microelementos ), Present.  1 Lt, </t>
  </si>
  <si>
    <t>Fertilizante químico   fórmula 18-05-15-06-02,  (N-P- K-Ca-Mg) Granulado  Present. 45 kgs</t>
  </si>
  <si>
    <t>92015266</t>
  </si>
  <si>
    <t>metalosatos multiminerales, para uso agrícola, en presentacion de litro,</t>
  </si>
  <si>
    <t xml:space="preserve"> Fertilizante Nitrato de amonio    Present.saco de 45 kg .</t>
  </si>
  <si>
    <t xml:space="preserve"> Fertilizante foliar a base de Boro, concentración al menos 10% de Boro, . Presentación de 0.5 a 1 litro.</t>
  </si>
  <si>
    <t>Fertilizante  Foliar metalosato de zinc. Presentación litro.</t>
  </si>
  <si>
    <t xml:space="preserve"> Fertilizante  Foliar a base de Magnesio , composición mínima 11% Mg. Presentación 0,5 a 1  litro.</t>
  </si>
  <si>
    <t>Fertilizante Foliar formula 12-60-00 (N-P-K), para uso agrícola Present. 1  Kg.</t>
  </si>
  <si>
    <t>Léase correctamente kilos Fertilizante Formula 10-30-10 (N-P-K), granulado,  Present.  45 Kgs</t>
  </si>
  <si>
    <t xml:space="preserve"> Fertilizante  foliar a base de  fósforo y con aminoacidos , conteniendo 6 a 10% de fósforo. Presentación Litro.</t>
  </si>
  <si>
    <t xml:space="preserve"> Fertilizante foliar a base de aminoácidos , concentración 25 a 40 % Present. 0,50 a 1 litro.</t>
  </si>
  <si>
    <t>Fertilizante hidroponico balanceado fórmula mayor, N-P-K-Ca-Mg-S . Presentación envase de 1 L</t>
  </si>
  <si>
    <t xml:space="preserve"> Fertilizante hidroponico balanceado, fórmula menor, B-Mn-Zn-Cu-Mo-Fe-Cu. Presentación embase de 1L</t>
  </si>
  <si>
    <t xml:space="preserve"> Fertilizante foliar agrícola a base de aminoácidos y al menos 6% de potasio. Envase de 0,5 a 1 L.</t>
  </si>
  <si>
    <t>Herbicida Glifosato  35,6 SL , present. lts</t>
  </si>
  <si>
    <t>Herbicida paracuat</t>
  </si>
  <si>
    <t>Herbicida Fluoazifof butil</t>
  </si>
  <si>
    <t>Herbicida (Linurón)</t>
  </si>
  <si>
    <t xml:space="preserve"> Fungicida sistémico ingrediente activo triadimefón. Present. Litro</t>
  </si>
  <si>
    <t xml:space="preserve"> Fungicida Cyproconazole ,  (Presnt.  Litro, uso agricola).</t>
  </si>
  <si>
    <t>Fungicida oxido de cobre , polvo mojable (WP), 50%. (Presentación  0,5 a  1 Kilogramo)</t>
  </si>
  <si>
    <t>Fungicida azufrado, de acción contacto y protector, concentración al menos 80 WP. Present 1 kg</t>
  </si>
  <si>
    <t>gr</t>
  </si>
  <si>
    <t>Fungicida Fosetil-all 80 WP, sistémico de acción protector y curativo. Present. 0,5 a 1 kg</t>
  </si>
  <si>
    <t xml:space="preserve"> Fungicida Metalaxil 24 EC, sistémico de acción protectora y curativa. Present. 0,5 a 1 kg</t>
  </si>
  <si>
    <t xml:space="preserve">  Fungicida Bactericida agrícola  Estreptomicina-Oxitertraciclina Presentación de 0,5 a 1  Kg.</t>
  </si>
  <si>
    <t xml:space="preserve"> Fungicida Propineb 70 WP , de contacto y acción protectora Presentación de 0,50 a  1 kilogramo.</t>
  </si>
  <si>
    <t>Fungicida Clorotalonil 72  SC. Present: 0,5 a 1 Lt</t>
  </si>
  <si>
    <t>Lease correctamente kilos de  Fungicida agrícola azosistrovina 25 SC. Producto sistémico de acción protectora y erradicante. Present 0,50 a 1 Kg.</t>
  </si>
  <si>
    <t>Fungicida Benomil uso agrícolaL,  present.  1 kg</t>
  </si>
  <si>
    <t>Fungicida Metalaxil 24 EC, sistémico de acción protectora y curativa. Present. 0,5 a 1 kg</t>
  </si>
  <si>
    <t>Léase correctamente kilos Fungicida Captan  50 WP, acción por contaco protector y erradicante.  Presentación de 0,5 a 1 Kg.</t>
  </si>
  <si>
    <t>Fungicida  foliar Procloraz   50 WP, acción por contaco protector y erradicante. Presentación de 0,5 a 1 kg.</t>
  </si>
  <si>
    <t xml:space="preserve"> Fungicida Carbendazina uso agrícola,   Present.en litro. (50 SC).</t>
  </si>
  <si>
    <t xml:space="preserve"> Fungicida Cymoxamil Mancozeb 72 WP. Acción protector y curativo, Presentación de 0,5 a 1 Kilogramo.</t>
  </si>
  <si>
    <t>Fungicida Dimetomorf Mancozeb 69 WP. Acción protectora, Presentación de 0,50 a 1  Kilo.</t>
  </si>
  <si>
    <t xml:space="preserve"> Cebo rodenticida Coumatretalil, en pasta listo para usar ,  acción anticuagulante, control de ratas, present. 0,5 a. 1 Kg</t>
  </si>
  <si>
    <t xml:space="preserve"> Insecticida Dimetoato más Cypermetrina, acción contacto, efecto sistémico, Envase de 1 L.  (en 25EC )</t>
  </si>
  <si>
    <t>insecticida nematicida carbofuran granulado 10%, presentacion de 14,5 a 15 kg</t>
  </si>
  <si>
    <t xml:space="preserve"> Insecticida Nematicida  Forato 10 G  Presentación de 15 kg.</t>
  </si>
  <si>
    <t xml:space="preserve"> Insecticida Oxamil 24 SL,  Insecticida, nematicida y acaricida de acción sistémica. Presentación  1 Lt</t>
  </si>
  <si>
    <t>Insecticida Imidaclorprid 70 WP, acción de contacto y estomacal, en vase 52 gramos</t>
  </si>
  <si>
    <t xml:space="preserve"> Insecticida Fipronil 20 SC, acción de contacto. Presentación 1 Lt</t>
  </si>
  <si>
    <t xml:space="preserve"> Insecticida Agrícola Deltametrina 2,5 EC . Piretroide sintético con acción contacto y estomacal. Presentación de 1 litro.</t>
  </si>
  <si>
    <t xml:space="preserve"> Insecticida Metamidofos 60 SL,  con efecto insecticida acaricida, acccontacto e ingestión.ión Presentación de  0,5 a 1 L</t>
  </si>
  <si>
    <t xml:space="preserve"> Insecticida Spiromesifen 24 SC, con acción insecticida y acaricida. Presentación de 0,5 a  1  L</t>
  </si>
  <si>
    <t xml:space="preserve"> Insecticida  Agrícola SPINOSAD  12 SC, efecto de contacto y estomacal. Presentación 0,5 a 1 L.</t>
  </si>
  <si>
    <t xml:space="preserve"> Insecticida Buprofezin 25 WP, Producto con acción de contacto, ingestión e inalación. Present. 0,5 a 1 L.</t>
  </si>
  <si>
    <t xml:space="preserve"> Insecticida agrícola Diclorvos 50 EC. Acción contacto, inalación y estomacal. Presentación 0,5 a 1 litro</t>
  </si>
  <si>
    <t xml:space="preserve"> Insecticida Cypermetrina 25 Ec, uso agrícola</t>
  </si>
  <si>
    <t xml:space="preserve">  Insecticida  Lorsban uso agrícola presentación de litro . (Clorpirifos 48 EC)</t>
  </si>
  <si>
    <t>insecticida clorpirifos en polvo, formulación 50 wp, uso agrícola, </t>
  </si>
  <si>
    <t xml:space="preserve"> Insecticida Carbofurán 10%, Insecticida nematicida, Granulado , presentación 14,5  a 15 kgs.</t>
  </si>
  <si>
    <t xml:space="preserve"> Insecticida Malathion agrícola 60 EC , insecticida y acaricida con acción contacto e ingestión. present. 0,5 a  1 L.</t>
  </si>
  <si>
    <t xml:space="preserve"> Insecticida  agrícola Abamectina 1,8 EC. Con efecto insecticida y acaricida, acción de contacto y estomacal.   Presentación de 0,50 a 1 litro.</t>
  </si>
  <si>
    <t>92098908</t>
  </si>
  <si>
    <t>insecticida diazinon 40 wp, formulación wp, polvo mojable con un 40% concentración, presentacion de 1 kg</t>
  </si>
  <si>
    <t xml:space="preserve"> Insecticida  Nematicida  Ethoprofos 10 a 15 G, de aplicación al suelo, acción contacto e ingestión, Presentación 1 4,5 a 15 kg</t>
  </si>
  <si>
    <t xml:space="preserve"> Insecticida  Nematicida Terbufos 10 G , granulado. Presentación 14,5 a 15 KG.</t>
  </si>
  <si>
    <t>Coadyuvante NP7, presentación 1 L.</t>
  </si>
  <si>
    <t>Litros de  Acido acético al 90%, uso veterinario. Presentación de 1 L.</t>
  </si>
  <si>
    <t xml:space="preserve"> Madurante, regulador de crecimiento Ethefhon 48 sl  Present 0,5 a 1 Lt.</t>
  </si>
  <si>
    <t>Carbonato de calcio</t>
  </si>
  <si>
    <t>92083149</t>
  </si>
  <si>
    <t>Cascarilla de arroz en estado seco</t>
  </si>
  <si>
    <t>Medio de cultivo, turba hidratable para enraizamiento de plantas.</t>
  </si>
  <si>
    <t>92083622</t>
  </si>
  <si>
    <t>formaldehido (formalina), concentracion 37 a 50%, presentacion en envases de l, para uso veterinario</t>
  </si>
  <si>
    <t>92010099</t>
  </si>
  <si>
    <t>Dióxido de carbono (CO2)</t>
  </si>
  <si>
    <t>semilla de papaya mejorada, para fruto de 1,5 a 4 kg de peso, presentacion en envases de 30 a 200 g</t>
  </si>
  <si>
    <t>Semilla de cebolla</t>
  </si>
  <si>
    <t>Semilla de remolacha</t>
  </si>
  <si>
    <t>Semilla de culantro</t>
  </si>
  <si>
    <t>Semilla de rábano</t>
  </si>
  <si>
    <t>Semilla de tomate</t>
  </si>
  <si>
    <t>Semilla de chile dulce</t>
  </si>
  <si>
    <t>Semilla de pepino</t>
  </si>
  <si>
    <t>Semilla de lechuga</t>
  </si>
  <si>
    <t>Semilla de apio</t>
  </si>
  <si>
    <t>Semilla de ayote</t>
  </si>
  <si>
    <t>Alimento para gallina ponedora</t>
  </si>
  <si>
    <t>Alimento desarrollo de pollitas</t>
  </si>
  <si>
    <t>Alimento de inicio para gallina</t>
  </si>
  <si>
    <t>Cedazo malla No. 12</t>
  </si>
  <si>
    <t>Alambre de acero puas (p/cerca) en rollos de 335 mts</t>
  </si>
  <si>
    <t>90040950</t>
  </si>
  <si>
    <t>Alambre galbanizado calibre 16</t>
  </si>
  <si>
    <t xml:space="preserve"> Alambre acero Galvanizado, calibre  No 12, en un hilo. Presentación en  rollo continuo mínimo de 30 kgs. </t>
  </si>
  <si>
    <t>92007703</t>
  </si>
  <si>
    <t>Clavo de hierro con cabeza</t>
  </si>
  <si>
    <t>90028942</t>
  </si>
  <si>
    <t>Lamina galbanizada #26 de 3,66 m</t>
  </si>
  <si>
    <t>Lámina hierro galbanizado # 26 lisa</t>
  </si>
  <si>
    <t>92008645</t>
  </si>
  <si>
    <t>Perfil estructural 50 x 75 mm, en 1,5 mm</t>
  </si>
  <si>
    <t>92017033</t>
  </si>
  <si>
    <t>Perfil estructural 50 x 100 mm, en 2,38 mm</t>
  </si>
  <si>
    <t>92030551</t>
  </si>
  <si>
    <t>Remache de aluminio 4,76 x 25,4 mm</t>
  </si>
  <si>
    <t>92007128</t>
  </si>
  <si>
    <t>Candado de seguridad 38 mm</t>
  </si>
  <si>
    <t xml:space="preserve"> Grapa de  acero galbanizada,  tamaño 31 ,75 mm  en 3,7 mm de calibre. Para cerca. Present 1  Kg..</t>
  </si>
  <si>
    <t>90032623</t>
  </si>
  <si>
    <t>Tornillo techo 50 mm</t>
  </si>
  <si>
    <t>92066715</t>
  </si>
  <si>
    <t>Soldadura 6011 de 0,31 cm</t>
  </si>
  <si>
    <t>90014654</t>
  </si>
  <si>
    <t>Cemento hidráulico gris, saco DE 50 KG</t>
  </si>
  <si>
    <t>92027450</t>
  </si>
  <si>
    <t>Piedra quebarada #4</t>
  </si>
  <si>
    <t>92012050</t>
  </si>
  <si>
    <t>Arena silícea</t>
  </si>
  <si>
    <t>92007045</t>
  </si>
  <si>
    <t>Madera aserrada 50 x 76 mm semidura en 3,34 mts</t>
  </si>
  <si>
    <t>90015796</t>
  </si>
  <si>
    <t>Madera 25,4 x 50,8 mm, semidura en 3,34 mts</t>
  </si>
  <si>
    <t>90015800</t>
  </si>
  <si>
    <t>Madera acerrada de 25 x 75 mm en 3,34 mts</t>
  </si>
  <si>
    <t>90029372</t>
  </si>
  <si>
    <t>Switches-Interruptor</t>
  </si>
  <si>
    <t>Cable THHN No.10 ROLLO 100 MTS</t>
  </si>
  <si>
    <t>Cable THHN No.12 ROLLO 100 MTS</t>
  </si>
  <si>
    <t>92006767</t>
  </si>
  <si>
    <t>Tomas de corriente (Enchufe)</t>
  </si>
  <si>
    <t>plafon de porcelana, tipo portalamparas, con rosca e27, forma cuadrada de 7 cm, (±1 cm), para instalar de parche, capacidad hasta 250 w.</t>
  </si>
  <si>
    <t>90002488</t>
  </si>
  <si>
    <t>Tomacorriente doble polarizado</t>
  </si>
  <si>
    <t>90002482</t>
  </si>
  <si>
    <t>Tape electrico 33/3M corriente</t>
  </si>
  <si>
    <t>920|8620</t>
  </si>
  <si>
    <t>Adaptador hembra pvc 12 mm</t>
  </si>
  <si>
    <t>Adaptador macho pvc 12,7 mm</t>
  </si>
  <si>
    <t>Adaptador hembra pvc 25,4 mm</t>
  </si>
  <si>
    <t>Adaptador macho pvc 25,4 mm</t>
  </si>
  <si>
    <t>Tee pvc 25,4 mm</t>
  </si>
  <si>
    <t>Tee lisa pvc de 12 mm</t>
  </si>
  <si>
    <t>92009231</t>
  </si>
  <si>
    <t>Tubo pvc cañería 12,7 mm</t>
  </si>
  <si>
    <t>92018181</t>
  </si>
  <si>
    <t>Tubo para agua en 18 mm</t>
  </si>
  <si>
    <t>92010424</t>
  </si>
  <si>
    <t>Tubo p/agua en una pulgada</t>
  </si>
  <si>
    <t>92009226</t>
  </si>
  <si>
    <t>tubo pvc cañería de 50,8 mm</t>
  </si>
  <si>
    <t>Unión lisa pvc 12 mm</t>
  </si>
  <si>
    <t>Unión pvc de 25,4 mm</t>
  </si>
  <si>
    <t>Unión pvc, conector de cinta de riego (conector 10 mm)</t>
  </si>
  <si>
    <t xml:space="preserve"> Plástico negro liso (Polipropileno) uso en la construcción. 4 mts ancho calibre  mínimo 6 milésimas de pulgada . (Present. Rollo continuo  de 20 mts mínimo)</t>
  </si>
  <si>
    <t xml:space="preserve"> Léase correctamente kilogramos de Plástico Transparente para techo de invernadero (Calibre 2 mm, de 4 a 6  mts ancho). Presentación rollo continuo mínimo de 25 kg </t>
  </si>
  <si>
    <t>Plastico polietileno  transparente tipo tomatero</t>
  </si>
  <si>
    <t>Plástico uso agrícola tipo agritela</t>
  </si>
  <si>
    <t>Manguera de caucho reforzafda de 12,7 mm, para jardín. , (Present.  de 12 mts con sus respectivos acoples).</t>
  </si>
  <si>
    <t xml:space="preserve"> Manguera poliducto de 12,7 mm  de diámtero. (Presentación rollo de 90 mts, presión mínima 14 kg/cm2, calibre 2 mm)</t>
  </si>
  <si>
    <t>Manguera poliducto 25 mm</t>
  </si>
  <si>
    <t>Cinta goteo 16 mm, para riego agrícola</t>
  </si>
  <si>
    <t>Bebedero avicola de niple</t>
  </si>
  <si>
    <t xml:space="preserve">Bandeja para germinación de semillas , plástica, color negro  (Tamaño  32 x 48 cm) . Con 96 espacios de 40x40x40 mm. Apilable,  </t>
  </si>
  <si>
    <t>Microaspersor para riego hortícola. Con estaca, capacidad  30 Lts (+- 5) por hora. Radio de mojado 2,5 a 3 mts. Aspersión giro de 360 grados.</t>
  </si>
  <si>
    <t>92005764</t>
  </si>
  <si>
    <t>Llave de paso 12 mm</t>
  </si>
  <si>
    <t>92038510</t>
  </si>
  <si>
    <t>Llave de paso 25 mm pvc</t>
  </si>
  <si>
    <t>92016686</t>
  </si>
  <si>
    <t>Llave paso 2" PVC</t>
  </si>
  <si>
    <t>92121419</t>
  </si>
  <si>
    <t>Llave chorro 1,27 cm</t>
  </si>
  <si>
    <t>Pala carrilera cabo corto</t>
  </si>
  <si>
    <t>Pla de acero tipo cafetalera</t>
  </si>
  <si>
    <t xml:space="preserve">Pala carrilera hoja de acero de 210 mm ancho y 240 mm de largo, con palo de madera de 1000 mm largo, </t>
  </si>
  <si>
    <t>92044724</t>
  </si>
  <si>
    <t>Palin 16 ", en Y</t>
  </si>
  <si>
    <t>Alicate Diablillo para alambre púas, tamaño 20 a 25 cm largo.</t>
  </si>
  <si>
    <t>Cinta métrica de 5 m</t>
  </si>
  <si>
    <t>Cuchillo labores de agricultura</t>
  </si>
  <si>
    <t>Regadera manual, plástica , para uso en riego. Capacidad vólumen 8 a 12 litros. Con agarradera, con cuello disponiendo de terminal con multiples agujeros.</t>
  </si>
  <si>
    <t>Comedero avícola de 10 Kg ) ,material plástico, colgante, con pestaña en borde del plato.</t>
  </si>
  <si>
    <t>Bebedero avícola automático, estilo campana,  colgante, plastico. Diámetro  33 cm ( +- 5 cm)</t>
  </si>
  <si>
    <t>Bebedero avícola, plastico manual</t>
  </si>
  <si>
    <t>92047568</t>
  </si>
  <si>
    <t>Lima para afilar machetes</t>
  </si>
  <si>
    <t>Termometro ambiental</t>
  </si>
  <si>
    <t>Rastrillo metalico 16 Dientes</t>
  </si>
  <si>
    <t>Carretillo</t>
  </si>
  <si>
    <t>Silla para montar equinos</t>
  </si>
  <si>
    <t>Piedra Mollejón . De forma cuadrada o rectangular. De 10 a 12 kg.</t>
  </si>
  <si>
    <t>92072629</t>
  </si>
  <si>
    <t>Remachadora Manual</t>
  </si>
  <si>
    <t>Cuchilla metalico Despicadora de gallinas</t>
  </si>
  <si>
    <t>Piedra para afilar herramientas, tamaño 7x18 cm . Una cara con granulometría para afilado y la otra cara con granulometría para pulido.</t>
  </si>
  <si>
    <t>Bastón chuzo electrico</t>
  </si>
  <si>
    <t>Caja Plástica apilable.( descripción: medida 50x32x27 cm, largo  xancho x alto, ventilada en los cuatro laterales , fondo sellado (Sin orificios). Capacidad min. 20 Kgs, todas en un solo color a escoger.</t>
  </si>
  <si>
    <t>Caja Plástica apilable.( descripción: medida 73x43x36  cm, largo  xancho x alto, ventilada en los cuatro laterales , fondo sellado (Sin orificios). Capacidad min. 40 Kgs, todas en un solo color a escoger.</t>
  </si>
  <si>
    <t>Cartón para huevo</t>
  </si>
  <si>
    <t>Bolsa negra en polietileno, p/vivero 15x15 cm ancho por largo, con fuelle o sentadera. (Present.  1 Kg).</t>
  </si>
  <si>
    <t>AGUJA DESCARTABLE 100 unds</t>
  </si>
  <si>
    <t>Jeringa Descartable 10 Cc</t>
  </si>
  <si>
    <t>GUANTE PARA CIRUGÍA (par)</t>
  </si>
  <si>
    <t>Guante para palpación de bovinos</t>
  </si>
  <si>
    <t>92030207</t>
  </si>
  <si>
    <t>Bota de hule, PAR</t>
  </si>
  <si>
    <t xml:space="preserve">Cuerda de nylon  para albañilería, No.27 de peso 460 Gramos </t>
  </si>
  <si>
    <t>Léase correctamente metros Cuerda de Nylon (mecate) de 6 mm. (tipo Trenzado), Presentación rollo mínimo de 100 mts y máximo 1000 mts.</t>
  </si>
  <si>
    <t xml:space="preserve"> Mecate bananero Piola, rollo de 1 kilogramo. (polipropileno de 2 mm). </t>
  </si>
  <si>
    <t>Capa 2 piezas (pantalon y Yacket), de nylon ahulado. Fooro en pantalón y elástico en la cintura</t>
  </si>
  <si>
    <t>cortina para galpones avicolas, en tela laminada de polipropileno, uso avicultura, para control ambiental, ancho 2,05 m, calibre 4 mm (±    1,5 mm).</t>
  </si>
  <si>
    <t>Traje de seguridad desechable para uso en fumigación agrícola. Con gorro, Protección tipo 5 y 6, protección contra quimicos, textura confortable.Talla a escoger (Tipo kimono)</t>
  </si>
  <si>
    <t>Mallas de polipropileno para empaque, tamaño 50x90. Capacidad 35 kg (Tipo para cebolla)</t>
  </si>
  <si>
    <t>Sombrero de lona (típico costarrisence), con tapa nuca,  impermeable, (talla a escoger)</t>
  </si>
  <si>
    <t>Sarán protección de viveros 50/50</t>
  </si>
  <si>
    <t>Sarán protección de viveros antiafido</t>
  </si>
  <si>
    <t>Apero metalico 16 Cincha</t>
  </si>
  <si>
    <t>Coyunda para uso equino</t>
  </si>
  <si>
    <t>Grupera para equino</t>
  </si>
  <si>
    <t>Mantilla textil para montura equina</t>
  </si>
  <si>
    <t>92095826</t>
  </si>
  <si>
    <t>Solución desinfectante de yodo</t>
  </si>
  <si>
    <t>Desinfectante limpiador veterinario</t>
  </si>
  <si>
    <t>90041265</t>
  </si>
  <si>
    <t>Desinfectante veterinario</t>
  </si>
  <si>
    <t>92038906</t>
  </si>
  <si>
    <t>Esponja Lavaplatos</t>
  </si>
  <si>
    <t>90041334</t>
  </si>
  <si>
    <t>Detergente industrial</t>
  </si>
  <si>
    <t>Guante de hule grandes</t>
  </si>
  <si>
    <t>Cloro liquido en 3,78 l</t>
  </si>
  <si>
    <t>Gafa (Monogafa) transparente de ventilación indirecta, de policarbonato, (uso en aplicación agroquímicos, sujeción a través de tira elástica)</t>
  </si>
  <si>
    <t>Guante de cuero y lona (par)</t>
  </si>
  <si>
    <t xml:space="preserve">Mascarilla desechable contra polvo no tóxico, (cubriendo boca y nariz, sujeción con cordon, material papel blando) </t>
  </si>
  <si>
    <t>Mascara tipo media cara con respiarador contra gases y vapores, con cartucho de dos filtros. ( Para aplicación agroquímicos)</t>
  </si>
  <si>
    <t>Pegamento de contacto pvc, 0,48 L</t>
  </si>
  <si>
    <t>Cuerda para motoguadaña</t>
  </si>
  <si>
    <t>Bomba centrífuga eléctrica, 1,5 HP, 110-220 V,3400 rpm,  monofásica, succión y descarga 3,17 cm (1.25 pulgadas)</t>
  </si>
  <si>
    <t>Motosierra  manual, combustión, potencia 2,8 HP ,  Cilindrada  45 a 50 cc, espada de 50 cm.  Incluye set de herramientas (al menos cubo, lima, destornillador plano y Philips).</t>
  </si>
  <si>
    <t>Despicadora de aves</t>
  </si>
  <si>
    <t>Arado agrícola de tres discos</t>
  </si>
  <si>
    <t>Bomba Insufladora</t>
  </si>
  <si>
    <t xml:space="preserve"> Bomba  de fumigación, tanque plástico de 18 litros. , lanza de 50 cm, correas ajustables. (bomba manual de Uso agrícola)</t>
  </si>
  <si>
    <t>Bomba de espalda con   motor , potencia 2,6  Kw, cilindrada 56,5 cm 3 , alcance 11,5 mts, Peso máximo 11,1 kgs, 56,5 cm3. (Uso agrícola, Capacidad Tanque 12 a 14 litros,)</t>
  </si>
  <si>
    <t xml:space="preserve">Reflector infrarrojo, potencia 250 W, voltaje 120 V, rosca E27, para calentamiento ambiental (No luminario).  </t>
  </si>
  <si>
    <t xml:space="preserve">Lámpara de emergencia con dos lentes . 120 V, 60 HZ,  Batería capacidad de 90 minutos. </t>
  </si>
  <si>
    <t>Cortadora de cesped, Motoguadaña</t>
  </si>
  <si>
    <t>Pollita de postura de un día</t>
  </si>
  <si>
    <t>Pollas De Postura 14 Semanas</t>
  </si>
  <si>
    <t>Diésel</t>
  </si>
  <si>
    <t>Aceite vegetal</t>
  </si>
  <si>
    <t>Azúcar</t>
  </si>
  <si>
    <t>Sal industrial</t>
  </si>
  <si>
    <t xml:space="preserve">Harina para panificación </t>
  </si>
  <si>
    <t>Manteca</t>
  </si>
  <si>
    <t>Levadura seca roja</t>
  </si>
  <si>
    <t>Levadura seca café</t>
  </si>
  <si>
    <t>Mejorante de harina</t>
  </si>
  <si>
    <t xml:space="preserve">Acondicionador de harina </t>
  </si>
  <si>
    <t xml:space="preserve">Mascarillas </t>
  </si>
  <si>
    <t>Caja plástica apilable</t>
  </si>
  <si>
    <t>Gorras o redecillas</t>
  </si>
  <si>
    <t>Gabachas</t>
  </si>
  <si>
    <t>Delantales</t>
  </si>
  <si>
    <t>Cinturón lumbar</t>
  </si>
  <si>
    <t>Bandejas para horno</t>
  </si>
  <si>
    <t xml:space="preserve">Romana electrónica </t>
  </si>
  <si>
    <t>Amasadora para panadería</t>
  </si>
  <si>
    <t>Utensilios para hornos industriales (carros)</t>
  </si>
  <si>
    <t>Grasa apara lubricar</t>
  </si>
  <si>
    <t xml:space="preserve"> FUNGICIDA Propineb 70 WP , de contacto y acción protectora Presentación de 0,50 a  1 kilogramo.</t>
  </si>
  <si>
    <t>Semilla de repollo</t>
  </si>
  <si>
    <t>Semilla de vainica</t>
  </si>
  <si>
    <t>Arandelas</t>
  </si>
  <si>
    <t>Apagador de placa</t>
  </si>
  <si>
    <t>Interruptores</t>
  </si>
  <si>
    <t>Enchufe de hule polarizado</t>
  </si>
  <si>
    <t>Extensiones eléctricas</t>
  </si>
  <si>
    <t>Tomacorriente trifásico</t>
  </si>
  <si>
    <t>Botoneras</t>
  </si>
  <si>
    <t>Lija para madera no 80 en 36 " ancho respaldo en tela.</t>
  </si>
  <si>
    <t>Remache galvanizado</t>
  </si>
  <si>
    <t>Arrancadores magnéticos</t>
  </si>
  <si>
    <t>AGUJA DESCARTABLE 100 unids</t>
  </si>
  <si>
    <t>001</t>
  </si>
  <si>
    <t>280</t>
  </si>
  <si>
    <t>214-78900</t>
  </si>
  <si>
    <t>I,II, III, IV  2020</t>
  </si>
  <si>
    <t>Servicio de Agua y Alcantarillado</t>
  </si>
  <si>
    <t>Servicio de Energía Eléctrica</t>
  </si>
  <si>
    <t>Servicios de Tecnología de Información</t>
  </si>
  <si>
    <t>Alquiler de Edificios, Locales y terrenos</t>
  </si>
  <si>
    <t>Und</t>
  </si>
  <si>
    <t>Unid</t>
  </si>
  <si>
    <t>Seguros</t>
  </si>
  <si>
    <t>Actividades de Capacitación</t>
  </si>
  <si>
    <t>000001</t>
  </si>
  <si>
    <t>Servicios de Regulación</t>
  </si>
  <si>
    <t>Intereses Moratorios y Multas</t>
  </si>
  <si>
    <t>I, IV  2020</t>
  </si>
  <si>
    <t>Servicio de Telecomunicaciones</t>
  </si>
  <si>
    <t>Otros Servicios Básicos</t>
  </si>
  <si>
    <t>i, II, lll, lV  2020</t>
  </si>
  <si>
    <t>unit</t>
  </si>
  <si>
    <t>Alimentos y Bebidas</t>
  </si>
  <si>
    <t>l, ll, lll, lV 2020</t>
  </si>
  <si>
    <t>l,ll,lll,lV 2020</t>
  </si>
  <si>
    <t>Mantenimiento y Reparación de Maquinaria y Equipo de Producción</t>
  </si>
  <si>
    <t>789-04</t>
  </si>
  <si>
    <t>Servicios Médicos y de Laboratorio</t>
  </si>
  <si>
    <t>Mantenimiento Preventivo y correctivo de extintores</t>
  </si>
  <si>
    <t>Otros Servicios de Gestión y Apoyo</t>
  </si>
  <si>
    <t>Mantenimiento y reparación de otros equipos</t>
  </si>
  <si>
    <t>Combustibles y Lubricantes</t>
  </si>
  <si>
    <t>Productos Veterinarios</t>
  </si>
  <si>
    <t>Lt</t>
  </si>
  <si>
    <t>Herbicida glifosato  35,6 SL , present. lts</t>
  </si>
  <si>
    <t>Léase correctamente kilos fungicida captan  50 WP, acción por contaco protector y erradicante.  Presentación de 0,5 a 1 Kg.</t>
  </si>
  <si>
    <t xml:space="preserve"> Insecticida Nematicida  forato 10 G  Presentación de 15 kg.</t>
  </si>
  <si>
    <t xml:space="preserve"> Insecticida metamidofos 60 SL,  con efecto insecticida acaricida, acccontacto e ingestión.ión Presentación de  0,5 a 1 L</t>
  </si>
  <si>
    <t xml:space="preserve"> Insecticida  agrícola Benfurocarb 20% EC, acción insecticida nematicida con acción contacto y estomacal.  Presentación de 0,50 a 1 L.</t>
  </si>
  <si>
    <t xml:space="preserve"> Insecticida cypermetrina 25 Ec, uso agrícola</t>
  </si>
  <si>
    <t xml:space="preserve">  Insecticida  Lorsban uso agrícola presentación de litro . (clorpirifos 48 EC)</t>
  </si>
  <si>
    <t xml:space="preserve"> Insecticida  nematicida  ethoprofos 10 a 15 G, de aplicación al suelo, acción contacto e ingestión, Presentación 1 4,5 a 15 kg</t>
  </si>
  <si>
    <t>m3</t>
  </si>
  <si>
    <t>Semilla de zanahoria</t>
  </si>
  <si>
    <t>Semilla de ayote, El Naranjo</t>
  </si>
  <si>
    <t>Cedazo malla no. 12, 18 mm EN 0,90 M</t>
  </si>
  <si>
    <t>Tornillo todo tipo</t>
  </si>
  <si>
    <t>Soldadura E-6013 en 2,38 mm (3/32")</t>
  </si>
  <si>
    <t>Soldadura  60/13 punto rojo</t>
  </si>
  <si>
    <t>Switches</t>
  </si>
  <si>
    <t>Cable porta electrodo -welding- no. 2</t>
  </si>
  <si>
    <t>Cable TSJ DE 3 lineas</t>
  </si>
  <si>
    <t>Plafon</t>
  </si>
  <si>
    <t>Breaker 15 AMP</t>
  </si>
  <si>
    <t>Breaker 20 AMP</t>
  </si>
  <si>
    <t>Breaker DE 30 AMP</t>
  </si>
  <si>
    <t>Breaker DE 40 AMP</t>
  </si>
  <si>
    <t>Breaker DE 50 AMP</t>
  </si>
  <si>
    <t>Contactores</t>
  </si>
  <si>
    <t>Tomacorriente polarizado</t>
  </si>
  <si>
    <t>Porta electrodos 500 amp.</t>
  </si>
  <si>
    <t>Carrucha de teflón</t>
  </si>
  <si>
    <t>Prensa para tierra (máquina de soldar)</t>
  </si>
  <si>
    <t>Otros materiales específicos-Vidrio</t>
  </si>
  <si>
    <t>Vidrio transparante rectangular para màscara de soldar</t>
  </si>
  <si>
    <t>Vidrio oscuro rectangular para màscara de soldar</t>
  </si>
  <si>
    <t>Unión pvc, conector de cinta de riego</t>
  </si>
  <si>
    <t xml:space="preserve"> Léase correctamente metros de Manguera poliducto de 50,8 mm de diámetro. (Rollo continuo de 45 o 90 m)</t>
  </si>
  <si>
    <t>Lija para madera no 220</t>
  </si>
  <si>
    <t>Broca de 6,35 MM</t>
  </si>
  <si>
    <t>Disco abrasivo para esmerilar de 4 1/2" x 7/8" x 1/4""</t>
  </si>
  <si>
    <t>Protector auditivo</t>
  </si>
  <si>
    <t>Brocas DE  7,62 cm</t>
  </si>
  <si>
    <t>Rastrillo metalico 4 Dientes, angulo 90 grados</t>
  </si>
  <si>
    <t>Azada mango de madera</t>
  </si>
  <si>
    <t>Rodamiento</t>
  </si>
  <si>
    <t>Condensador</t>
  </si>
  <si>
    <t>Retenedor de roles</t>
  </si>
  <si>
    <t>Bobina</t>
  </si>
  <si>
    <t>Faja industrial</t>
  </si>
  <si>
    <t>Capacitador todo tipo</t>
  </si>
  <si>
    <t>Capacitador para motores</t>
  </si>
  <si>
    <t>Fusible</t>
  </si>
  <si>
    <t>Cartucho fusible 250 v, de 30 a 600 amp.</t>
  </si>
  <si>
    <t>rol</t>
  </si>
  <si>
    <t>Empaque de hule</t>
  </si>
  <si>
    <t>Hoja para segueta</t>
  </si>
  <si>
    <t>Resorte</t>
  </si>
  <si>
    <t>Arandela</t>
  </si>
  <si>
    <t>Guante para aseo par (Hule)</t>
  </si>
  <si>
    <t>Monogafas de seguridad</t>
  </si>
  <si>
    <t>Gafas claras para esmerilar (caretas)</t>
  </si>
  <si>
    <t>Mascarilla contra el polvo</t>
  </si>
  <si>
    <t>Mangas de cuero para soldador</t>
  </si>
  <si>
    <t>Delantal de cuero</t>
  </si>
  <si>
    <t>Guantes para soldar</t>
  </si>
  <si>
    <t>Polainas de cuero para soldar</t>
  </si>
  <si>
    <t>Guantes de hule</t>
  </si>
  <si>
    <t>Pegamento de contacto 5000</t>
  </si>
  <si>
    <t>Pegamento cola blanca 850.</t>
  </si>
  <si>
    <t>Lijadora eléctrica manual</t>
  </si>
  <si>
    <t>Esmeriladora angular 115 mm</t>
  </si>
  <si>
    <t>Compresor de aire</t>
  </si>
  <si>
    <t>Taladro eléctrico manual, tipo pistola, con reversa y con velocidades (taladro de mano o empuje)</t>
  </si>
  <si>
    <t>Pistola para pintar, alta presión</t>
  </si>
  <si>
    <t xml:space="preserve">Romana electrónica  </t>
  </si>
  <si>
    <t>Carretilla hidráulica para uso pesado carretilla para tarimas o paletas</t>
  </si>
  <si>
    <t xml:space="preserve">Motor eléctrico motor (monofásico ac) </t>
  </si>
  <si>
    <t>Maquina tronzadora o cortadora de metal  (sierra para metales).</t>
  </si>
  <si>
    <t>Extractores de aire</t>
  </si>
  <si>
    <t>789-05</t>
  </si>
  <si>
    <t>Servicio de agua y alcantarillado</t>
  </si>
  <si>
    <t>789-06</t>
  </si>
  <si>
    <t>Otros Alquileres</t>
  </si>
  <si>
    <t>80101504</t>
  </si>
  <si>
    <t xml:space="preserve">	10171701</t>
  </si>
  <si>
    <t xml:space="preserve">		10171702</t>
  </si>
  <si>
    <t xml:space="preserve"> Procloraz</t>
  </si>
  <si>
    <t xml:space="preserve">		10171505</t>
  </si>
  <si>
    <t>10171605/50111515/50111513/	50131606/50131701/50221001</t>
  </si>
  <si>
    <t>83111501/83111603</t>
  </si>
  <si>
    <t xml:space="preserve">		78181591</t>
  </si>
  <si>
    <t>15121501/15101506</t>
  </si>
  <si>
    <t xml:space="preserve">		40151517</t>
  </si>
  <si>
    <t>MINISTERIO DE JUSTICIA Y PAZ                                                                Plan Anual de Compras Programa 78900 Atención de Personas Adscritas al Sistema Penitenciario Nacional                                     Período 01 Enero 2020 al 31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</si>
</sst>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₡&quot;#,##0.00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  <font>
      <sz val="9"/>
      <color rgb="FF000000"/>
      <name val="Tahoma"/>
      <family val="2"/>
    </font>
    <font>
      <sz val="9"/>
      <color indexed="8"/>
      <name val="Tahoma"/>
      <family val="2"/>
    </font>
    <font>
      <sz val="9"/>
      <color theme="1"/>
      <name val="Tahoma"/>
      <family val="2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/>
    <xf numFmtId="0" fontId="0" fillId="2" borderId="1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0" xfId="0" applyNumberFormat="1" applyFill="1" applyBorder="1"/>
    <xf numFmtId="49" fontId="0" fillId="2" borderId="2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165" fontId="0" fillId="2" borderId="0" xfId="2" applyNumberFormat="1" applyFont="1" applyFill="1" applyBorder="1" applyAlignment="1">
      <alignment horizontal="center" vertical="center"/>
    </xf>
    <xf numFmtId="165" fontId="0" fillId="2" borderId="1" xfId="2" applyNumberFormat="1" applyFont="1" applyFill="1" applyBorder="1" applyAlignment="1">
      <alignment horizontal="center" vertical="center"/>
    </xf>
    <xf numFmtId="165" fontId="0" fillId="2" borderId="1" xfId="2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5" fontId="0" fillId="2" borderId="12" xfId="2" applyNumberFormat="1" applyFon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65" fontId="0" fillId="2" borderId="14" xfId="2" applyNumberFormat="1" applyFon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43" fontId="0" fillId="2" borderId="2" xfId="2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2" fontId="6" fillId="0" borderId="1" xfId="3" applyNumberFormat="1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2" fontId="6" fillId="0" borderId="1" xfId="3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4" xfId="0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left" vertical="center" wrapText="1"/>
    </xf>
    <xf numFmtId="2" fontId="6" fillId="0" borderId="0" xfId="3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2" fontId="6" fillId="0" borderId="1" xfId="2" applyNumberFormat="1" applyFont="1" applyBorder="1" applyAlignment="1">
      <alignment horizontal="center" vertical="center" wrapText="1"/>
    </xf>
    <xf numFmtId="43" fontId="6" fillId="0" borderId="15" xfId="2" applyFont="1" applyFill="1" applyBorder="1" applyAlignment="1">
      <alignment horizontal="center" vertical="center" wrapText="1"/>
    </xf>
    <xf numFmtId="43" fontId="6" fillId="0" borderId="1" xfId="2" applyFont="1" applyFill="1" applyBorder="1" applyAlignment="1">
      <alignment horizontal="center" vertical="center" wrapText="1"/>
    </xf>
    <xf numFmtId="43" fontId="0" fillId="2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8" xfId="0" applyNumberFormat="1" applyFill="1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43" fontId="0" fillId="2" borderId="20" xfId="2" applyFont="1" applyFill="1" applyBorder="1" applyAlignment="1">
      <alignment horizontal="center" vertical="center"/>
    </xf>
    <xf numFmtId="0" fontId="0" fillId="2" borderId="21" xfId="0" applyNumberForma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22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left" vertical="center"/>
    </xf>
    <xf numFmtId="0" fontId="14" fillId="2" borderId="27" xfId="0" applyFont="1" applyFill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1" xr:uid="{00000000-0005-0000-0000-000001000000}"/>
    <cellStyle name="Normal 2 2" xfId="3" xr:uid="{E7BA8E88-A984-4F14-A165-6340AFAFEBCE}"/>
  </cellStyles>
  <dxfs count="95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95250</xdr:rowOff>
    </xdr:from>
    <xdr:to>
      <xdr:col>9</xdr:col>
      <xdr:colOff>657225</xdr:colOff>
      <xdr:row>6</xdr:row>
      <xdr:rowOff>246490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95250"/>
          <a:ext cx="1400175" cy="1103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985837</xdr:colOff>
      <xdr:row>0</xdr:row>
      <xdr:rowOff>111919</xdr:rowOff>
    </xdr:from>
    <xdr:to>
      <xdr:col>9</xdr:col>
      <xdr:colOff>1225328</xdr:colOff>
      <xdr:row>6</xdr:row>
      <xdr:rowOff>181769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1400" y="111919"/>
          <a:ext cx="1477741" cy="1121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8"/>
  <sheetViews>
    <sheetView tabSelected="1" topLeftCell="B9" workbookViewId="0">
      <pane ySplit="2" topLeftCell="A86" activePane="bottomLeft" state="frozen"/>
      <selection activeCell="B9" sqref="B9"/>
      <selection pane="bottomLeft" activeCell="E91" sqref="E91"/>
    </sheetView>
  </sheetViews>
  <sheetFormatPr baseColWidth="10" defaultColWidth="11.42578125" defaultRowHeight="15" x14ac:dyDescent="0.25"/>
  <cols>
    <col min="1" max="1" width="17.28515625" style="22" hidden="1" customWidth="1"/>
    <col min="2" max="2" width="20.7109375" style="22" customWidth="1"/>
    <col min="3" max="4" width="17.28515625" style="22" customWidth="1"/>
    <col min="5" max="5" width="40.140625" style="22" customWidth="1"/>
    <col min="6" max="10" width="17.28515625" style="22" customWidth="1"/>
    <col min="11" max="16384" width="11.42578125" style="22"/>
  </cols>
  <sheetData>
    <row r="1" spans="1:10" ht="28.5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21" x14ac:dyDescent="0.25">
      <c r="A2" s="89" t="s">
        <v>14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3.75" customHeight="1" x14ac:dyDescent="0.25">
      <c r="A3" s="15"/>
      <c r="B3" s="12"/>
      <c r="C3" s="12"/>
      <c r="D3" s="8"/>
      <c r="E3" s="5"/>
      <c r="F3" s="5"/>
      <c r="G3" s="5"/>
      <c r="H3" s="5"/>
      <c r="I3" s="5"/>
      <c r="J3" s="5"/>
    </row>
    <row r="4" spans="1:10" x14ac:dyDescent="0.25">
      <c r="A4" s="16"/>
      <c r="B4" s="30" t="s">
        <v>15</v>
      </c>
      <c r="C4" s="32" t="s">
        <v>26</v>
      </c>
      <c r="D4" s="31"/>
      <c r="E4" s="5"/>
      <c r="F4" s="5"/>
      <c r="G4" s="5"/>
      <c r="H4" s="5"/>
      <c r="I4" s="5"/>
      <c r="J4" s="5"/>
    </row>
    <row r="5" spans="1:10" ht="3" customHeight="1" x14ac:dyDescent="0.25">
      <c r="A5" s="17"/>
      <c r="B5" s="13"/>
      <c r="C5" s="13"/>
      <c r="D5" s="9"/>
      <c r="E5" s="5"/>
      <c r="F5" s="5"/>
      <c r="G5" s="5"/>
      <c r="H5" s="5"/>
      <c r="I5" s="5"/>
      <c r="J5" s="5"/>
    </row>
    <row r="6" spans="1:10" ht="3.75" customHeight="1" x14ac:dyDescent="0.25">
      <c r="A6" s="5"/>
      <c r="B6" s="10"/>
      <c r="C6" s="10"/>
      <c r="D6" s="10"/>
      <c r="E6" s="5"/>
      <c r="F6" s="5"/>
      <c r="G6" s="5"/>
      <c r="H6" s="5"/>
      <c r="I6" s="5"/>
      <c r="J6" s="5"/>
    </row>
    <row r="7" spans="1:10" ht="30" customHeight="1" x14ac:dyDescent="0.25">
      <c r="A7" s="18"/>
      <c r="B7" s="33" t="s">
        <v>3</v>
      </c>
      <c r="C7" s="34" t="s">
        <v>1127</v>
      </c>
      <c r="D7" s="34"/>
      <c r="E7" s="34"/>
      <c r="F7" s="5"/>
      <c r="G7" s="5"/>
      <c r="H7" s="5"/>
      <c r="I7" s="5"/>
      <c r="J7" s="5"/>
    </row>
    <row r="8" spans="1:10" ht="3" customHeight="1" thickBot="1" x14ac:dyDescent="0.3">
      <c r="A8" s="3"/>
      <c r="B8" s="99"/>
      <c r="C8" s="44"/>
      <c r="D8" s="44"/>
      <c r="E8" s="44"/>
      <c r="F8" s="44"/>
      <c r="G8" s="44"/>
      <c r="H8" s="44"/>
      <c r="I8" s="44"/>
      <c r="J8" s="44"/>
    </row>
    <row r="9" spans="1:10" ht="96" customHeight="1" thickBot="1" x14ac:dyDescent="0.3">
      <c r="A9" s="90"/>
      <c r="B9" s="104"/>
      <c r="C9" s="107"/>
      <c r="D9" s="105"/>
      <c r="E9" s="108" t="s">
        <v>1247</v>
      </c>
      <c r="F9" s="105"/>
      <c r="G9" s="105"/>
      <c r="H9" s="105"/>
      <c r="I9" s="105"/>
      <c r="J9" s="106"/>
    </row>
    <row r="10" spans="1:10" ht="45.75" thickBot="1" x14ac:dyDescent="0.3">
      <c r="A10" s="90" t="s">
        <v>4</v>
      </c>
      <c r="B10" s="101" t="s">
        <v>5</v>
      </c>
      <c r="C10" s="102" t="s">
        <v>6</v>
      </c>
      <c r="D10" s="102" t="s">
        <v>7</v>
      </c>
      <c r="E10" s="102" t="s">
        <v>8</v>
      </c>
      <c r="F10" s="102" t="s">
        <v>9</v>
      </c>
      <c r="G10" s="102" t="s">
        <v>10</v>
      </c>
      <c r="H10" s="102" t="s">
        <v>11</v>
      </c>
      <c r="I10" s="102" t="s">
        <v>12</v>
      </c>
      <c r="J10" s="103" t="s">
        <v>13</v>
      </c>
    </row>
    <row r="11" spans="1:10" s="2" customFormat="1" ht="33" customHeight="1" x14ac:dyDescent="0.25">
      <c r="A11" s="20"/>
      <c r="B11" s="100" t="str">
        <f>'PAA Preliminar'!B11</f>
        <v>789-00</v>
      </c>
      <c r="C11" s="23">
        <f>'PAA Preliminar'!C11</f>
        <v>80131502</v>
      </c>
      <c r="D11" s="23">
        <f>'PAA Preliminar'!D11</f>
        <v>10101</v>
      </c>
      <c r="E11" s="24" t="str">
        <f>'PAA Preliminar'!E11</f>
        <v>Alquiler de Edificios, Locales y terrenos</v>
      </c>
      <c r="F11" s="23">
        <f>'PAA Preliminar'!F11</f>
        <v>12</v>
      </c>
      <c r="G11" s="23" t="str">
        <f>'PAA Preliminar'!G11</f>
        <v>Und</v>
      </c>
      <c r="H11" s="49">
        <f>'PAA Preliminar'!H11</f>
        <v>540000000</v>
      </c>
      <c r="I11" s="23">
        <f>'PAA Preliminar'!I11</f>
        <v>1</v>
      </c>
      <c r="J11" s="93" t="str">
        <f>'PAA Preliminar'!J11</f>
        <v>I,II, III, IV  2020</v>
      </c>
    </row>
    <row r="12" spans="1:10" ht="30" x14ac:dyDescent="0.25">
      <c r="A12" s="91">
        <f>'PAA Preliminar'!A12</f>
        <v>177</v>
      </c>
      <c r="B12" s="92" t="str">
        <f>'PAA Preliminar'!B12</f>
        <v>789-00</v>
      </c>
      <c r="C12" s="29">
        <f>'PAA Preliminar'!C12</f>
        <v>73159994</v>
      </c>
      <c r="D12" s="29">
        <f>'PAA Preliminar'!D12</f>
        <v>10103</v>
      </c>
      <c r="E12" s="3" t="str">
        <f>'PAA Preliminar'!E12</f>
        <v xml:space="preserve">Alquiler de equipo informático de impresoras </v>
      </c>
      <c r="F12" s="29">
        <f>'PAA Preliminar'!F12</f>
        <v>12</v>
      </c>
      <c r="G12" s="29" t="str">
        <f>'PAA Preliminar'!G12</f>
        <v>unid</v>
      </c>
      <c r="H12" s="81">
        <f>'PAA Preliminar'!H12</f>
        <v>347979424.76352012</v>
      </c>
      <c r="I12" s="29" t="str">
        <f>'PAA Preliminar'!I12</f>
        <v>001</v>
      </c>
      <c r="J12" s="93" t="str">
        <f>'PAA Preliminar'!J12</f>
        <v>I,II, III, IV  2020</v>
      </c>
    </row>
    <row r="13" spans="1:10" ht="30" x14ac:dyDescent="0.25">
      <c r="A13" s="91">
        <f>'PAA Preliminar'!A13</f>
        <v>178</v>
      </c>
      <c r="B13" s="92" t="str">
        <f>'PAA Preliminar'!B13</f>
        <v>789-00</v>
      </c>
      <c r="C13" s="29">
        <f>'PAA Preliminar'!C13</f>
        <v>73159994</v>
      </c>
      <c r="D13" s="29">
        <f>'PAA Preliminar'!D13</f>
        <v>10103</v>
      </c>
      <c r="E13" s="3" t="str">
        <f>'PAA Preliminar'!E13</f>
        <v>Alquiler de equipo informático de computadoras</v>
      </c>
      <c r="F13" s="29">
        <f>'PAA Preliminar'!F13</f>
        <v>12</v>
      </c>
      <c r="G13" s="29" t="str">
        <f>'PAA Preliminar'!G13</f>
        <v>unid</v>
      </c>
      <c r="H13" s="81">
        <f>'PAA Preliminar'!H13</f>
        <v>576045823.49424005</v>
      </c>
      <c r="I13" s="29" t="str">
        <f>'PAA Preliminar'!I13</f>
        <v>001</v>
      </c>
      <c r="J13" s="93" t="str">
        <f>'PAA Preliminar'!J13</f>
        <v>I,II, III, IV  2020</v>
      </c>
    </row>
    <row r="14" spans="1:10" ht="30" x14ac:dyDescent="0.25">
      <c r="A14" s="91">
        <f>'PAA Preliminar'!A14</f>
        <v>179</v>
      </c>
      <c r="B14" s="92" t="str">
        <f>'PAA Preliminar'!B14</f>
        <v>789-00</v>
      </c>
      <c r="C14" s="29">
        <f>'PAA Preliminar'!C14</f>
        <v>73159994</v>
      </c>
      <c r="D14" s="29">
        <f>'PAA Preliminar'!D14</f>
        <v>10103</v>
      </c>
      <c r="E14" s="3" t="str">
        <f>'PAA Preliminar'!E14</f>
        <v>Alquiler de equipo informático de computadoras</v>
      </c>
      <c r="F14" s="29">
        <f>'PAA Preliminar'!F14</f>
        <v>12</v>
      </c>
      <c r="G14" s="29" t="str">
        <f>'PAA Preliminar'!G14</f>
        <v>unid</v>
      </c>
      <c r="H14" s="81">
        <f>'PAA Preliminar'!H14</f>
        <v>50569885.571040012</v>
      </c>
      <c r="I14" s="29" t="str">
        <f>'PAA Preliminar'!I14</f>
        <v>001</v>
      </c>
      <c r="J14" s="93" t="str">
        <f>'PAA Preliminar'!J14</f>
        <v>I,II, III, IV  2020</v>
      </c>
    </row>
    <row r="15" spans="1:10" ht="30" x14ac:dyDescent="0.25">
      <c r="A15" s="91">
        <f>'PAA Preliminar'!A15</f>
        <v>1</v>
      </c>
      <c r="B15" s="92" t="str">
        <f>'PAA Preliminar'!B15</f>
        <v>789-00</v>
      </c>
      <c r="C15" s="29" t="str">
        <f>'PAA Preliminar'!C15</f>
        <v>73159992</v>
      </c>
      <c r="D15" s="29">
        <f>'PAA Preliminar'!D15</f>
        <v>10104</v>
      </c>
      <c r="E15" s="3" t="str">
        <f>'PAA Preliminar'!E15</f>
        <v>Alquiler de frecuencia para los radios troncalizados</v>
      </c>
      <c r="F15" s="29">
        <f>'PAA Preliminar'!F15</f>
        <v>500</v>
      </c>
      <c r="G15" s="29" t="str">
        <f>'PAA Preliminar'!G15</f>
        <v>und</v>
      </c>
      <c r="H15" s="81">
        <f>'PAA Preliminar'!H15</f>
        <v>114061860</v>
      </c>
      <c r="I15" s="29" t="str">
        <f>'PAA Preliminar'!I15</f>
        <v>001</v>
      </c>
      <c r="J15" s="93" t="str">
        <f>'PAA Preliminar'!J15</f>
        <v>I,II, III, IV  2020</v>
      </c>
    </row>
    <row r="16" spans="1:10" ht="30" x14ac:dyDescent="0.25">
      <c r="A16" s="91">
        <f>'PAA Preliminar'!A16</f>
        <v>2</v>
      </c>
      <c r="B16" s="92" t="str">
        <f>'PAA Preliminar'!B16</f>
        <v>789-00</v>
      </c>
      <c r="C16" s="29" t="str">
        <f>'PAA Preliminar'!C16</f>
        <v>73159994</v>
      </c>
      <c r="D16" s="29">
        <f>'PAA Preliminar'!D16</f>
        <v>10199</v>
      </c>
      <c r="E16" s="3" t="str">
        <f>'PAA Preliminar'!E16</f>
        <v>Alquiler de servidor de red (Calle Real, Liberia y Zurquí)</v>
      </c>
      <c r="F16" s="29">
        <f>'PAA Preliminar'!F16</f>
        <v>1</v>
      </c>
      <c r="G16" s="29" t="str">
        <f>'PAA Preliminar'!G16</f>
        <v>und</v>
      </c>
      <c r="H16" s="81">
        <f>'PAA Preliminar'!H16</f>
        <v>93690240</v>
      </c>
      <c r="I16" s="29" t="str">
        <f>'PAA Preliminar'!I16</f>
        <v>001</v>
      </c>
      <c r="J16" s="93" t="str">
        <f>'PAA Preliminar'!J16</f>
        <v>I,II, III, IV  2020</v>
      </c>
    </row>
    <row r="17" spans="1:10" ht="45" x14ac:dyDescent="0.25">
      <c r="A17" s="91">
        <f>'PAA Preliminar'!A17</f>
        <v>3</v>
      </c>
      <c r="B17" s="92" t="str">
        <f>'PAA Preliminar'!B17</f>
        <v>789-00</v>
      </c>
      <c r="C17" s="29" t="str">
        <f>'PAA Preliminar'!C17</f>
        <v>7315994</v>
      </c>
      <c r="D17" s="29">
        <f>'PAA Preliminar'!D17</f>
        <v>10199</v>
      </c>
      <c r="E17" s="3" t="str">
        <f>'PAA Preliminar'!E17</f>
        <v>Alquiler de servidor de red (Vilma Curling, Marcus Garvey y Antonio Bastida)</v>
      </c>
      <c r="F17" s="29">
        <f>'PAA Preliminar'!F17</f>
        <v>1</v>
      </c>
      <c r="G17" s="29" t="str">
        <f>'PAA Preliminar'!G17</f>
        <v>und</v>
      </c>
      <c r="H17" s="81">
        <f>'PAA Preliminar'!H17</f>
        <v>230387832</v>
      </c>
      <c r="I17" s="29" t="str">
        <f>'PAA Preliminar'!I17</f>
        <v>001</v>
      </c>
      <c r="J17" s="93" t="str">
        <f>'PAA Preliminar'!J17</f>
        <v>I,II, III, IV  2020</v>
      </c>
    </row>
    <row r="18" spans="1:10" ht="30" x14ac:dyDescent="0.25">
      <c r="A18" s="91">
        <f>'PAA Preliminar'!A18</f>
        <v>180</v>
      </c>
      <c r="B18" s="92" t="str">
        <f>'PAA Preliminar'!B18</f>
        <v>789-00</v>
      </c>
      <c r="C18" s="29" t="str">
        <f>'PAA Preliminar'!C18</f>
        <v>81112001</v>
      </c>
      <c r="D18" s="29">
        <f>'PAA Preliminar'!D18</f>
        <v>10199</v>
      </c>
      <c r="E18" s="3" t="str">
        <f>'PAA Preliminar'!E18</f>
        <v>Alquiler de data center en la nube (RACSA)</v>
      </c>
      <c r="F18" s="29">
        <f>'PAA Preliminar'!F18</f>
        <v>12</v>
      </c>
      <c r="G18" s="29" t="str">
        <f>'PAA Preliminar'!G18</f>
        <v>unid</v>
      </c>
      <c r="H18" s="81">
        <f>'PAA Preliminar'!H18</f>
        <v>608149314</v>
      </c>
      <c r="I18" s="29" t="str">
        <f>'PAA Preliminar'!I18</f>
        <v>001</v>
      </c>
      <c r="J18" s="93" t="str">
        <f>'PAA Preliminar'!J18</f>
        <v>I,II, III, IV  2020</v>
      </c>
    </row>
    <row r="19" spans="1:10" ht="30" x14ac:dyDescent="0.25">
      <c r="A19" s="91">
        <f>'PAA Preliminar'!A19</f>
        <v>181</v>
      </c>
      <c r="B19" s="92" t="str">
        <f>'PAA Preliminar'!B19</f>
        <v>789-00</v>
      </c>
      <c r="C19" s="29" t="str">
        <f>'PAA Preliminar'!C19</f>
        <v>81112001</v>
      </c>
      <c r="D19" s="29">
        <f>'PAA Preliminar'!D19</f>
        <v>10199</v>
      </c>
      <c r="E19" s="3" t="str">
        <f>'PAA Preliminar'!E19</f>
        <v>Alquiler de data center en la nube (ESPH)</v>
      </c>
      <c r="F19" s="29">
        <f>'PAA Preliminar'!F19</f>
        <v>12</v>
      </c>
      <c r="G19" s="29" t="str">
        <f>'PAA Preliminar'!G19</f>
        <v>unid</v>
      </c>
      <c r="H19" s="81">
        <f>'PAA Preliminar'!H19</f>
        <v>427948680</v>
      </c>
      <c r="I19" s="29" t="str">
        <f>'PAA Preliminar'!I19</f>
        <v>001</v>
      </c>
      <c r="J19" s="93" t="str">
        <f>'PAA Preliminar'!J19</f>
        <v>I,II, III, IV  2020</v>
      </c>
    </row>
    <row r="20" spans="1:10" ht="60" x14ac:dyDescent="0.25">
      <c r="A20" s="91">
        <f>'PAA Preliminar'!A20</f>
        <v>182</v>
      </c>
      <c r="B20" s="92" t="str">
        <f>'PAA Preliminar'!B20</f>
        <v>789-00</v>
      </c>
      <c r="C20" s="29" t="str">
        <f>'PAA Preliminar'!C20</f>
        <v>72151701</v>
      </c>
      <c r="D20" s="29">
        <f>'PAA Preliminar'!D20</f>
        <v>10199</v>
      </c>
      <c r="E20" s="3" t="str">
        <f>'PAA Preliminar'!E20</f>
        <v>Servicio de Alquiler de Plataforma de Control de Acceso al Centro de Datos del Departamento de Tecnología de Información</v>
      </c>
      <c r="F20" s="29">
        <f>'PAA Preliminar'!F20</f>
        <v>12</v>
      </c>
      <c r="G20" s="29" t="str">
        <f>'PAA Preliminar'!G20</f>
        <v>unid</v>
      </c>
      <c r="H20" s="81">
        <f>'PAA Preliminar'!H20</f>
        <v>14060716.560000002</v>
      </c>
      <c r="I20" s="29" t="str">
        <f>'PAA Preliminar'!I20</f>
        <v>001</v>
      </c>
      <c r="J20" s="93" t="str">
        <f>'PAA Preliminar'!J20</f>
        <v>I,II, III, IV  2020</v>
      </c>
    </row>
    <row r="21" spans="1:10" x14ac:dyDescent="0.25">
      <c r="A21" s="91">
        <f>'PAA Preliminar'!A21</f>
        <v>0</v>
      </c>
      <c r="B21" s="92" t="str">
        <f>'PAA Preliminar'!B21</f>
        <v>789-00</v>
      </c>
      <c r="C21" s="29" t="str">
        <f>'PAA Preliminar'!C21</f>
        <v>000001</v>
      </c>
      <c r="D21" s="29">
        <f>'PAA Preliminar'!D21</f>
        <v>10201</v>
      </c>
      <c r="E21" s="3" t="str">
        <f>'PAA Preliminar'!E21</f>
        <v>Servicio de Agua y Alcantarillado</v>
      </c>
      <c r="F21" s="29">
        <f>'PAA Preliminar'!F21</f>
        <v>12</v>
      </c>
      <c r="G21" s="29" t="str">
        <f>'PAA Preliminar'!G21</f>
        <v>unid</v>
      </c>
      <c r="H21" s="81">
        <f>'PAA Preliminar'!H21</f>
        <v>180001000</v>
      </c>
      <c r="I21" s="29" t="str">
        <f>'PAA Preliminar'!I21</f>
        <v>001</v>
      </c>
      <c r="J21" s="93" t="str">
        <f>'PAA Preliminar'!J21</f>
        <v>I,II, III, IV  2020</v>
      </c>
    </row>
    <row r="22" spans="1:10" x14ac:dyDescent="0.25">
      <c r="A22" s="91">
        <f>'PAA Preliminar'!A22</f>
        <v>0</v>
      </c>
      <c r="B22" s="92" t="str">
        <f>'PAA Preliminar'!B22</f>
        <v>789-00</v>
      </c>
      <c r="C22" s="29" t="str">
        <f>'PAA Preliminar'!C22</f>
        <v>000001</v>
      </c>
      <c r="D22" s="29">
        <f>'PAA Preliminar'!D22</f>
        <v>10202</v>
      </c>
      <c r="E22" s="3" t="str">
        <f>'PAA Preliminar'!E22</f>
        <v>Servicio de Energía Eléctrica</v>
      </c>
      <c r="F22" s="29">
        <f>'PAA Preliminar'!F22</f>
        <v>12</v>
      </c>
      <c r="G22" s="29" t="str">
        <f>'PAA Preliminar'!G22</f>
        <v>unid</v>
      </c>
      <c r="H22" s="81">
        <f>'PAA Preliminar'!H22</f>
        <v>244470000</v>
      </c>
      <c r="I22" s="29" t="str">
        <f>'PAA Preliminar'!I22</f>
        <v>001</v>
      </c>
      <c r="J22" s="93" t="str">
        <f>'PAA Preliminar'!J22</f>
        <v>I,II, III, IV  2020</v>
      </c>
    </row>
    <row r="23" spans="1:10" x14ac:dyDescent="0.25">
      <c r="A23" s="91">
        <f>'PAA Preliminar'!A23</f>
        <v>535</v>
      </c>
      <c r="B23" s="92" t="str">
        <f>'PAA Preliminar'!B23</f>
        <v>789-00</v>
      </c>
      <c r="C23" s="29">
        <f>'PAA Preliminar'!C23</f>
        <v>78102206</v>
      </c>
      <c r="D23" s="29">
        <f>'PAA Preliminar'!D23</f>
        <v>10203</v>
      </c>
      <c r="E23" s="3" t="str">
        <f>'PAA Preliminar'!E23</f>
        <v>Servicio de correo (Contrato Marco)</v>
      </c>
      <c r="F23" s="29">
        <f>'PAA Preliminar'!F23</f>
        <v>12</v>
      </c>
      <c r="G23" s="29" t="str">
        <f>'PAA Preliminar'!G23</f>
        <v>unid</v>
      </c>
      <c r="H23" s="81">
        <f>'PAA Preliminar'!H23</f>
        <v>6000000</v>
      </c>
      <c r="I23" s="29" t="str">
        <f>'PAA Preliminar'!I23</f>
        <v>001</v>
      </c>
      <c r="J23" s="93" t="str">
        <f>'PAA Preliminar'!J23</f>
        <v>I,II, III, IV  2020</v>
      </c>
    </row>
    <row r="24" spans="1:10" ht="45" x14ac:dyDescent="0.25">
      <c r="A24" s="91">
        <f>'PAA Preliminar'!A24</f>
        <v>4</v>
      </c>
      <c r="B24" s="92" t="str">
        <f>'PAA Preliminar'!B24</f>
        <v>789-00</v>
      </c>
      <c r="C24" s="29" t="str">
        <f>'PAA Preliminar'!C24</f>
        <v>83112301</v>
      </c>
      <c r="D24" s="29">
        <f>'PAA Preliminar'!D24</f>
        <v>10204</v>
      </c>
      <c r="E24" s="3" t="str">
        <f>'PAA Preliminar'!E24</f>
        <v>Enlace de fibra óptica entre el centro principal de control y la sede con sistema de video vigilancia.</v>
      </c>
      <c r="F24" s="29">
        <f>'PAA Preliminar'!F24</f>
        <v>12</v>
      </c>
      <c r="G24" s="29" t="str">
        <f>'PAA Preliminar'!G24</f>
        <v>und</v>
      </c>
      <c r="H24" s="81">
        <f>'PAA Preliminar'!H24</f>
        <v>48155566</v>
      </c>
      <c r="I24" s="29" t="str">
        <f>'PAA Preliminar'!I24</f>
        <v>001</v>
      </c>
      <c r="J24" s="93" t="str">
        <f>'PAA Preliminar'!J24</f>
        <v>I,II, III, IV  2020</v>
      </c>
    </row>
    <row r="25" spans="1:10" ht="45" x14ac:dyDescent="0.25">
      <c r="A25" s="91">
        <f>'PAA Preliminar'!A25</f>
        <v>183</v>
      </c>
      <c r="B25" s="92" t="str">
        <f>'PAA Preliminar'!B25</f>
        <v>789-00</v>
      </c>
      <c r="C25" s="29" t="str">
        <f>'PAA Preliminar'!C25</f>
        <v>83112203</v>
      </c>
      <c r="D25" s="29">
        <f>'PAA Preliminar'!D25</f>
        <v>10204</v>
      </c>
      <c r="E25" s="3" t="str">
        <f>'PAA Preliminar'!E25</f>
        <v>Contratación de VPN con RACSA para acceso a base de datos del Tribunal Supremo de Elecciones.</v>
      </c>
      <c r="F25" s="29">
        <f>'PAA Preliminar'!F25</f>
        <v>1</v>
      </c>
      <c r="G25" s="29" t="str">
        <f>'PAA Preliminar'!G25</f>
        <v>unid</v>
      </c>
      <c r="H25" s="81">
        <f>'PAA Preliminar'!H25</f>
        <v>668609.88480000012</v>
      </c>
      <c r="I25" s="29" t="str">
        <f>'PAA Preliminar'!I25</f>
        <v>001</v>
      </c>
      <c r="J25" s="93" t="str">
        <f>'PAA Preliminar'!J25</f>
        <v>I,II, III, IV  2020</v>
      </c>
    </row>
    <row r="26" spans="1:10" ht="45" x14ac:dyDescent="0.25">
      <c r="A26" s="91">
        <f>'PAA Preliminar'!A26</f>
        <v>184</v>
      </c>
      <c r="B26" s="92" t="str">
        <f>'PAA Preliminar'!B26</f>
        <v>789-00</v>
      </c>
      <c r="C26" s="29" t="str">
        <f>'PAA Preliminar'!C26</f>
        <v>83112403</v>
      </c>
      <c r="D26" s="29">
        <f>'PAA Preliminar'!D26</f>
        <v>10204</v>
      </c>
      <c r="E26" s="3" t="str">
        <f>'PAA Preliminar'!E26</f>
        <v>Contrato servicio de telecomunicaciones (conectividad MJP-RACSA)</v>
      </c>
      <c r="F26" s="29">
        <f>'PAA Preliminar'!F26</f>
        <v>1</v>
      </c>
      <c r="G26" s="29" t="str">
        <f>'PAA Preliminar'!G26</f>
        <v>unid</v>
      </c>
      <c r="H26" s="81">
        <f>'PAA Preliminar'!H26</f>
        <v>363114203.10000002</v>
      </c>
      <c r="I26" s="29" t="str">
        <f>'PAA Preliminar'!I26</f>
        <v>001</v>
      </c>
      <c r="J26" s="93" t="str">
        <f>'PAA Preliminar'!J26</f>
        <v>I,II, III, IV  2020</v>
      </c>
    </row>
    <row r="27" spans="1:10" x14ac:dyDescent="0.25">
      <c r="A27" s="91">
        <f>'PAA Preliminar'!A27</f>
        <v>305</v>
      </c>
      <c r="B27" s="92" t="str">
        <f>'PAA Preliminar'!B27</f>
        <v>789-00</v>
      </c>
      <c r="C27" s="29">
        <f>'PAA Preliminar'!C27</f>
        <v>76121901</v>
      </c>
      <c r="D27" s="29">
        <f>'PAA Preliminar'!D27</f>
        <v>10299</v>
      </c>
      <c r="E27" s="3" t="str">
        <f>'PAA Preliminar'!E27</f>
        <v>Contrato Recolección de Basura</v>
      </c>
      <c r="F27" s="29">
        <f>'PAA Preliminar'!F27</f>
        <v>1</v>
      </c>
      <c r="G27" s="29" t="str">
        <f>'PAA Preliminar'!G27</f>
        <v>unid</v>
      </c>
      <c r="H27" s="81">
        <f>'PAA Preliminar'!H27</f>
        <v>64961485</v>
      </c>
      <c r="I27" s="29" t="str">
        <f>'PAA Preliminar'!I27</f>
        <v>001</v>
      </c>
      <c r="J27" s="93" t="str">
        <f>'PAA Preliminar'!J27</f>
        <v>I,II, III, IV  2020</v>
      </c>
    </row>
    <row r="28" spans="1:10" x14ac:dyDescent="0.25">
      <c r="A28" s="91">
        <f>'PAA Preliminar'!A28</f>
        <v>306</v>
      </c>
      <c r="B28" s="92" t="str">
        <f>'PAA Preliminar'!B28</f>
        <v>789-00</v>
      </c>
      <c r="C28" s="29">
        <f>'PAA Preliminar'!C28</f>
        <v>76121501</v>
      </c>
      <c r="D28" s="29">
        <f>'PAA Preliminar'!D28</f>
        <v>10299</v>
      </c>
      <c r="E28" s="3" t="str">
        <f>'PAA Preliminar'!E28</f>
        <v>Servicio de reciclaje</v>
      </c>
      <c r="F28" s="29">
        <f>'PAA Preliminar'!F28</f>
        <v>1</v>
      </c>
      <c r="G28" s="29" t="str">
        <f>'PAA Preliminar'!G28</f>
        <v>unid</v>
      </c>
      <c r="H28" s="81">
        <f>'PAA Preliminar'!H28</f>
        <v>1000000</v>
      </c>
      <c r="I28" s="29" t="str">
        <f>'PAA Preliminar'!I28</f>
        <v>001</v>
      </c>
      <c r="J28" s="93" t="str">
        <f>'PAA Preliminar'!J28</f>
        <v>I,II, III, IV  2020</v>
      </c>
    </row>
    <row r="29" spans="1:10" ht="30" x14ac:dyDescent="0.25">
      <c r="A29" s="91">
        <f>'PAA Preliminar'!A29</f>
        <v>556</v>
      </c>
      <c r="B29" s="92" t="str">
        <f>'PAA Preliminar'!B29</f>
        <v>789-00</v>
      </c>
      <c r="C29" s="29">
        <f>'PAA Preliminar'!C29</f>
        <v>76121901</v>
      </c>
      <c r="D29" s="29">
        <f>'PAA Preliminar'!D29</f>
        <v>10299</v>
      </c>
      <c r="E29" s="3" t="str">
        <f>'PAA Preliminar'!E29</f>
        <v>Recolección de desechos bio-infecciosos.</v>
      </c>
      <c r="F29" s="29">
        <f>'PAA Preliminar'!F29</f>
        <v>1</v>
      </c>
      <c r="G29" s="29" t="str">
        <f>'PAA Preliminar'!G29</f>
        <v>unid</v>
      </c>
      <c r="H29" s="81">
        <f>'PAA Preliminar'!H29</f>
        <v>11680200</v>
      </c>
      <c r="I29" s="29" t="str">
        <f>'PAA Preliminar'!I29</f>
        <v>001</v>
      </c>
      <c r="J29" s="93" t="str">
        <f>'PAA Preliminar'!J29</f>
        <v>I,II, III, IV  2020</v>
      </c>
    </row>
    <row r="30" spans="1:10" ht="75" x14ac:dyDescent="0.25">
      <c r="A30" s="91">
        <f>'PAA Preliminar'!A30</f>
        <v>5</v>
      </c>
      <c r="B30" s="92" t="str">
        <f>'PAA Preliminar'!B30</f>
        <v>789-00</v>
      </c>
      <c r="C30" s="29" t="str">
        <f>'PAA Preliminar'!C30</f>
        <v>82101802</v>
      </c>
      <c r="D30" s="29">
        <f>'PAA Preliminar'!D30</f>
        <v>10301</v>
      </c>
      <c r="E30" s="3" t="str">
        <f>'PAA Preliminar'!E30</f>
        <v>Producción y edición de video sin fines comerciales. Producción de video informativo sobre el ingreso de productos no permitidos a los centros penales.</v>
      </c>
      <c r="F30" s="29">
        <f>'PAA Preliminar'!F30</f>
        <v>1</v>
      </c>
      <c r="G30" s="29" t="str">
        <f>'PAA Preliminar'!G30</f>
        <v>und</v>
      </c>
      <c r="H30" s="81">
        <f>'PAA Preliminar'!H30</f>
        <v>5513760</v>
      </c>
      <c r="I30" s="29" t="str">
        <f>'PAA Preliminar'!I30</f>
        <v>001</v>
      </c>
      <c r="J30" s="93" t="str">
        <f>'PAA Preliminar'!J30</f>
        <v>I,II, III, IV  2020</v>
      </c>
    </row>
    <row r="31" spans="1:10" x14ac:dyDescent="0.25">
      <c r="A31" s="91">
        <f>'PAA Preliminar'!A31</f>
        <v>307</v>
      </c>
      <c r="B31" s="92" t="str">
        <f>'PAA Preliminar'!B31</f>
        <v>789-00</v>
      </c>
      <c r="C31" s="29">
        <f>'PAA Preliminar'!C31</f>
        <v>60101604</v>
      </c>
      <c r="D31" s="29">
        <f>'PAA Preliminar'!D31</f>
        <v>10303</v>
      </c>
      <c r="E31" s="3" t="str">
        <f>'PAA Preliminar'!E31</f>
        <v>Empaste</v>
      </c>
      <c r="F31" s="29">
        <f>'PAA Preliminar'!F31</f>
        <v>1</v>
      </c>
      <c r="G31" s="29" t="str">
        <f>'PAA Preliminar'!G31</f>
        <v>unid</v>
      </c>
      <c r="H31" s="81">
        <f>'PAA Preliminar'!H31</f>
        <v>500000</v>
      </c>
      <c r="I31" s="29" t="str">
        <f>'PAA Preliminar'!I31</f>
        <v>001</v>
      </c>
      <c r="J31" s="93" t="str">
        <f>'PAA Preliminar'!J31</f>
        <v>I,II, III, IV  2020</v>
      </c>
    </row>
    <row r="32" spans="1:10" ht="30" x14ac:dyDescent="0.25">
      <c r="A32" s="91">
        <f>'PAA Preliminar'!A32</f>
        <v>308</v>
      </c>
      <c r="B32" s="92" t="str">
        <f>'PAA Preliminar'!B32</f>
        <v>789-00</v>
      </c>
      <c r="C32" s="29">
        <f>'PAA Preliminar'!C32</f>
        <v>82121507</v>
      </c>
      <c r="D32" s="29">
        <f>'PAA Preliminar'!D32</f>
        <v>10303</v>
      </c>
      <c r="E32" s="3" t="str">
        <f>'PAA Preliminar'!E32</f>
        <v>Impresión reserva para la imprenta nacional</v>
      </c>
      <c r="F32" s="29">
        <f>'PAA Preliminar'!F32</f>
        <v>3000</v>
      </c>
      <c r="G32" s="29" t="str">
        <f>'PAA Preliminar'!G32</f>
        <v>block</v>
      </c>
      <c r="H32" s="81">
        <f>'PAA Preliminar'!H32</f>
        <v>2120000</v>
      </c>
      <c r="I32" s="29" t="str">
        <f>'PAA Preliminar'!I32</f>
        <v>001</v>
      </c>
      <c r="J32" s="93" t="str">
        <f>'PAA Preliminar'!J32</f>
        <v>I,II, III, IV  2020</v>
      </c>
    </row>
    <row r="33" spans="1:10" x14ac:dyDescent="0.25">
      <c r="A33" s="91">
        <f>'PAA Preliminar'!A33</f>
        <v>0</v>
      </c>
      <c r="B33" s="92" t="str">
        <f>'PAA Preliminar'!B33</f>
        <v>789-00</v>
      </c>
      <c r="C33" s="29" t="str">
        <f>'PAA Preliminar'!C33</f>
        <v>80101504</v>
      </c>
      <c r="D33" s="29">
        <f>'PAA Preliminar'!D33</f>
        <v>10307</v>
      </c>
      <c r="E33" s="3" t="str">
        <f>'PAA Preliminar'!E33</f>
        <v>Servicios de Tecnología de Información</v>
      </c>
      <c r="F33" s="29">
        <f>'PAA Preliminar'!F33</f>
        <v>150</v>
      </c>
      <c r="G33" s="29" t="str">
        <f>'PAA Preliminar'!G33</f>
        <v>Unid</v>
      </c>
      <c r="H33" s="81">
        <f>'PAA Preliminar'!H33</f>
        <v>1500000</v>
      </c>
      <c r="I33" s="29" t="str">
        <f>'PAA Preliminar'!I33</f>
        <v>001</v>
      </c>
      <c r="J33" s="93" t="str">
        <f>'PAA Preliminar'!J33</f>
        <v>I,II, III, IV  2020</v>
      </c>
    </row>
    <row r="34" spans="1:10" ht="60" x14ac:dyDescent="0.25">
      <c r="A34" s="91">
        <f>'PAA Preliminar'!A34</f>
        <v>6</v>
      </c>
      <c r="B34" s="92" t="str">
        <f>'PAA Preliminar'!B34</f>
        <v>789-00</v>
      </c>
      <c r="C34" s="29" t="str">
        <f>'PAA Preliminar'!C34</f>
        <v>70122009</v>
      </c>
      <c r="D34" s="29">
        <f>'PAA Preliminar'!D34</f>
        <v>10401</v>
      </c>
      <c r="E34" s="3" t="str">
        <f>'PAA Preliminar'!E34</f>
        <v>Servicio de hospital veterinario para animales diversos (servicios veterinarios para canes unid canina). continuidad de contrato</v>
      </c>
      <c r="F34" s="29">
        <f>'PAA Preliminar'!F34</f>
        <v>1</v>
      </c>
      <c r="G34" s="29" t="str">
        <f>'PAA Preliminar'!G34</f>
        <v>und</v>
      </c>
      <c r="H34" s="81">
        <f>'PAA Preliminar'!H34</f>
        <v>4000000</v>
      </c>
      <c r="I34" s="29" t="str">
        <f>'PAA Preliminar'!I34</f>
        <v>001</v>
      </c>
      <c r="J34" s="93" t="str">
        <f>'PAA Preliminar'!J34</f>
        <v>I,II, III, IV  2020</v>
      </c>
    </row>
    <row r="35" spans="1:10" ht="30" x14ac:dyDescent="0.25">
      <c r="A35" s="91">
        <f>'PAA Preliminar'!A35</f>
        <v>483</v>
      </c>
      <c r="B35" s="92" t="str">
        <f>'PAA Preliminar'!B35</f>
        <v>789-00</v>
      </c>
      <c r="C35" s="29">
        <f>'PAA Preliminar'!C35</f>
        <v>85121810</v>
      </c>
      <c r="D35" s="29">
        <f>'PAA Preliminar'!D35</f>
        <v>10401</v>
      </c>
      <c r="E35" s="3" t="str">
        <f>'PAA Preliminar'!E35</f>
        <v>Servicio de detección de drogas o alcohol (pruebas toxicológicas) en orina</v>
      </c>
      <c r="F35" s="29">
        <f>'PAA Preliminar'!F35</f>
        <v>341</v>
      </c>
      <c r="G35" s="29" t="str">
        <f>'PAA Preliminar'!G35</f>
        <v>unid</v>
      </c>
      <c r="H35" s="81">
        <f>'PAA Preliminar'!H35</f>
        <v>29901608</v>
      </c>
      <c r="I35" s="29" t="str">
        <f>'PAA Preliminar'!I35</f>
        <v>001</v>
      </c>
      <c r="J35" s="93" t="str">
        <f>'PAA Preliminar'!J35</f>
        <v>I,II, III, IV  2020</v>
      </c>
    </row>
    <row r="36" spans="1:10" ht="45" x14ac:dyDescent="0.25">
      <c r="A36" s="91">
        <f>'PAA Preliminar'!A36</f>
        <v>484</v>
      </c>
      <c r="B36" s="92" t="str">
        <f>'PAA Preliminar'!B36</f>
        <v>789-00</v>
      </c>
      <c r="C36" s="29">
        <f>'PAA Preliminar'!C36</f>
        <v>85121810</v>
      </c>
      <c r="D36" s="29">
        <f>'PAA Preliminar'!D36</f>
        <v>10401</v>
      </c>
      <c r="E36" s="3" t="str">
        <f>'PAA Preliminar'!E36</f>
        <v>Servicio de detección de drogas o alcohol (pruebas toxicológicas) en sangre. Continuidad de Contrato</v>
      </c>
      <c r="F36" s="29">
        <f>'PAA Preliminar'!F36</f>
        <v>5</v>
      </c>
      <c r="G36" s="29" t="str">
        <f>'PAA Preliminar'!G36</f>
        <v>unid</v>
      </c>
      <c r="H36" s="81">
        <f>'PAA Preliminar'!H36</f>
        <v>100000</v>
      </c>
      <c r="I36" s="29" t="str">
        <f>'PAA Preliminar'!I36</f>
        <v>001</v>
      </c>
      <c r="J36" s="93" t="str">
        <f>'PAA Preliminar'!J36</f>
        <v>I,II, III, IV  2020</v>
      </c>
    </row>
    <row r="37" spans="1:10" ht="45" x14ac:dyDescent="0.25">
      <c r="A37" s="91">
        <f>'PAA Preliminar'!A37</f>
        <v>147</v>
      </c>
      <c r="B37" s="92" t="str">
        <f>'PAA Preliminar'!B37</f>
        <v>789-00</v>
      </c>
      <c r="C37" s="29">
        <f>'PAA Preliminar'!C37</f>
        <v>77101504</v>
      </c>
      <c r="D37" s="29">
        <f>'PAA Preliminar'!D37</f>
        <v>10403</v>
      </c>
      <c r="E37" s="3" t="str">
        <f>'PAA Preliminar'!E37</f>
        <v>Regencia ambiental de las plantas de tratamiento de aguas residuales del sistema penitenciario</v>
      </c>
      <c r="F37" s="29">
        <f>'PAA Preliminar'!F37</f>
        <v>1</v>
      </c>
      <c r="G37" s="29" t="str">
        <f>'PAA Preliminar'!G37</f>
        <v>unid</v>
      </c>
      <c r="H37" s="81">
        <f>'PAA Preliminar'!H37</f>
        <v>50000000</v>
      </c>
      <c r="I37" s="29" t="str">
        <f>'PAA Preliminar'!I37</f>
        <v>001</v>
      </c>
      <c r="J37" s="93" t="str">
        <f>'PAA Preliminar'!J37</f>
        <v>I,II, III, IV  2020</v>
      </c>
    </row>
    <row r="38" spans="1:10" ht="45" x14ac:dyDescent="0.25">
      <c r="A38" s="91">
        <f>'PAA Preliminar'!A38</f>
        <v>148</v>
      </c>
      <c r="B38" s="92" t="str">
        <f>'PAA Preliminar'!B38</f>
        <v>789-00</v>
      </c>
      <c r="C38" s="29">
        <f>'PAA Preliminar'!C38</f>
        <v>81101505</v>
      </c>
      <c r="D38" s="29">
        <f>'PAA Preliminar'!D38</f>
        <v>10403</v>
      </c>
      <c r="E38" s="3" t="str">
        <f>'PAA Preliminar'!E38</f>
        <v xml:space="preserve">Suscrpción de un nuevo contrato por Servicios Profesionales de Ingeniería ya que el actual vence el  5-11-2019 </v>
      </c>
      <c r="F38" s="29">
        <f>'PAA Preliminar'!F38</f>
        <v>1</v>
      </c>
      <c r="G38" s="29" t="str">
        <f>'PAA Preliminar'!G38</f>
        <v>unid</v>
      </c>
      <c r="H38" s="81">
        <f>'PAA Preliminar'!H38</f>
        <v>45000000</v>
      </c>
      <c r="I38" s="29" t="str">
        <f>'PAA Preliminar'!I38</f>
        <v>001</v>
      </c>
      <c r="J38" s="93" t="str">
        <f>'PAA Preliminar'!J38</f>
        <v>I,II, III, IV  2020</v>
      </c>
    </row>
    <row r="39" spans="1:10" x14ac:dyDescent="0.25">
      <c r="A39" s="91">
        <f>'PAA Preliminar'!A39</f>
        <v>536</v>
      </c>
      <c r="B39" s="92" t="str">
        <f>'PAA Preliminar'!B39</f>
        <v>789-00</v>
      </c>
      <c r="C39" s="29">
        <f>'PAA Preliminar'!C39</f>
        <v>76111501</v>
      </c>
      <c r="D39" s="29">
        <f>'PAA Preliminar'!D39</f>
        <v>10406</v>
      </c>
      <c r="E39" s="3" t="str">
        <f>'PAA Preliminar'!E39</f>
        <v xml:space="preserve">Servicio de limpieza (Contrato Marco) </v>
      </c>
      <c r="F39" s="29">
        <f>'PAA Preliminar'!F39</f>
        <v>12</v>
      </c>
      <c r="G39" s="29" t="str">
        <f>'PAA Preliminar'!G39</f>
        <v>unid</v>
      </c>
      <c r="H39" s="81">
        <f>'PAA Preliminar'!H39</f>
        <v>80700000</v>
      </c>
      <c r="I39" s="29" t="str">
        <f>'PAA Preliminar'!I39</f>
        <v>001</v>
      </c>
      <c r="J39" s="93" t="str">
        <f>'PAA Preliminar'!J39</f>
        <v>I,II, III, IV  2020</v>
      </c>
    </row>
    <row r="40" spans="1:10" ht="30" x14ac:dyDescent="0.25">
      <c r="A40" s="91">
        <f>'PAA Preliminar'!A40</f>
        <v>309</v>
      </c>
      <c r="B40" s="92" t="str">
        <f>'PAA Preliminar'!B40</f>
        <v>789-00</v>
      </c>
      <c r="C40" s="29">
        <f>'PAA Preliminar'!C40</f>
        <v>81101706</v>
      </c>
      <c r="D40" s="29">
        <f>'PAA Preliminar'!D40</f>
        <v>10406</v>
      </c>
      <c r="E40" s="3" t="str">
        <f>'PAA Preliminar'!E40</f>
        <v>Reparación y  mantenimiento preventivo y correctivo - balanza</v>
      </c>
      <c r="F40" s="29">
        <f>'PAA Preliminar'!F40</f>
        <v>10</v>
      </c>
      <c r="G40" s="29" t="str">
        <f>'PAA Preliminar'!G40</f>
        <v>unid</v>
      </c>
      <c r="H40" s="81">
        <f>'PAA Preliminar'!H40</f>
        <v>2500000</v>
      </c>
      <c r="I40" s="29" t="str">
        <f>'PAA Preliminar'!I40</f>
        <v>001</v>
      </c>
      <c r="J40" s="93" t="str">
        <f>'PAA Preliminar'!J40</f>
        <v>I,II, III, IV  2020</v>
      </c>
    </row>
    <row r="41" spans="1:10" ht="45" x14ac:dyDescent="0.25">
      <c r="A41" s="91">
        <f>'PAA Preliminar'!A41</f>
        <v>310</v>
      </c>
      <c r="B41" s="92" t="str">
        <f>'PAA Preliminar'!B41</f>
        <v>789-00</v>
      </c>
      <c r="C41" s="29">
        <f>'PAA Preliminar'!C41</f>
        <v>72151604</v>
      </c>
      <c r="D41" s="29">
        <f>'PAA Preliminar'!D41</f>
        <v>10406</v>
      </c>
      <c r="E41" s="3" t="str">
        <f>'PAA Preliminar'!E41</f>
        <v>Reparación y  mantenimiento preventivo y correctivo - extintores contrato</v>
      </c>
      <c r="F41" s="29">
        <f>'PAA Preliminar'!F41</f>
        <v>1</v>
      </c>
      <c r="G41" s="29" t="str">
        <f>'PAA Preliminar'!G41</f>
        <v>unid</v>
      </c>
      <c r="H41" s="81">
        <f>'PAA Preliminar'!H41</f>
        <v>8000000</v>
      </c>
      <c r="I41" s="29" t="str">
        <f>'PAA Preliminar'!I41</f>
        <v>001</v>
      </c>
      <c r="J41" s="93" t="str">
        <f>'PAA Preliminar'!J41</f>
        <v>I,II, III, IV  2020</v>
      </c>
    </row>
    <row r="42" spans="1:10" x14ac:dyDescent="0.25">
      <c r="A42" s="91">
        <f>'PAA Preliminar'!A42</f>
        <v>311</v>
      </c>
      <c r="B42" s="92" t="str">
        <f>'PAA Preliminar'!B42</f>
        <v>789-00</v>
      </c>
      <c r="C42" s="29">
        <f>'PAA Preliminar'!C42</f>
        <v>72154055</v>
      </c>
      <c r="D42" s="29">
        <f>'PAA Preliminar'!D42</f>
        <v>10406</v>
      </c>
      <c r="E42" s="3" t="str">
        <f>'PAA Preliminar'!E42</f>
        <v xml:space="preserve">Servicio de limpieza de tanque séptico </v>
      </c>
      <c r="F42" s="29">
        <f>'PAA Preliminar'!F42</f>
        <v>2</v>
      </c>
      <c r="G42" s="29" t="str">
        <f>'PAA Preliminar'!G42</f>
        <v>unid</v>
      </c>
      <c r="H42" s="81">
        <f>'PAA Preliminar'!H42</f>
        <v>40000000</v>
      </c>
      <c r="I42" s="29" t="str">
        <f>'PAA Preliminar'!I42</f>
        <v>001</v>
      </c>
      <c r="J42" s="93" t="str">
        <f>'PAA Preliminar'!J42</f>
        <v>I,II, III, IV  2020</v>
      </c>
    </row>
    <row r="43" spans="1:10" ht="30" x14ac:dyDescent="0.25">
      <c r="A43" s="91">
        <f>'PAA Preliminar'!A43</f>
        <v>185</v>
      </c>
      <c r="B43" s="92" t="str">
        <f>'PAA Preliminar'!B43</f>
        <v>789-00</v>
      </c>
      <c r="C43" s="29" t="str">
        <f>'PAA Preliminar'!C43</f>
        <v>81111898</v>
      </c>
      <c r="D43" s="29">
        <f>'PAA Preliminar'!D43</f>
        <v>10499</v>
      </c>
      <c r="E43" s="3" t="str">
        <f>'PAA Preliminar'!E43</f>
        <v>Servicio de Monitoreo de la Red Institucional</v>
      </c>
      <c r="F43" s="29">
        <f>'PAA Preliminar'!F43</f>
        <v>12</v>
      </c>
      <c r="G43" s="29" t="str">
        <f>'PAA Preliminar'!G43</f>
        <v>unid</v>
      </c>
      <c r="H43" s="81">
        <f>'PAA Preliminar'!H43</f>
        <v>19950639</v>
      </c>
      <c r="I43" s="29" t="str">
        <f>'PAA Preliminar'!I43</f>
        <v>001</v>
      </c>
      <c r="J43" s="93" t="str">
        <f>'PAA Preliminar'!J43</f>
        <v>I,II, III, IV  2020</v>
      </c>
    </row>
    <row r="44" spans="1:10" x14ac:dyDescent="0.25">
      <c r="A44" s="91">
        <f>'PAA Preliminar'!A44</f>
        <v>312</v>
      </c>
      <c r="B44" s="92" t="str">
        <f>'PAA Preliminar'!B44</f>
        <v>789-00</v>
      </c>
      <c r="C44" s="29">
        <f>'PAA Preliminar'!C44</f>
        <v>72102103</v>
      </c>
      <c r="D44" s="29">
        <f>'PAA Preliminar'!D44</f>
        <v>10499</v>
      </c>
      <c r="E44" s="3" t="str">
        <f>'PAA Preliminar'!E44</f>
        <v>Servicio de fumigación contrato</v>
      </c>
      <c r="F44" s="29">
        <f>'PAA Preliminar'!F44</f>
        <v>4</v>
      </c>
      <c r="G44" s="29" t="str">
        <f>'PAA Preliminar'!G44</f>
        <v>unid</v>
      </c>
      <c r="H44" s="81">
        <f>'PAA Preliminar'!H44</f>
        <v>26106096</v>
      </c>
      <c r="I44" s="29" t="str">
        <f>'PAA Preliminar'!I44</f>
        <v>001</v>
      </c>
      <c r="J44" s="93" t="str">
        <f>'PAA Preliminar'!J44</f>
        <v>I,II, III, IV  2020</v>
      </c>
    </row>
    <row r="45" spans="1:10" x14ac:dyDescent="0.25">
      <c r="A45" s="91">
        <f>'PAA Preliminar'!A45</f>
        <v>537</v>
      </c>
      <c r="B45" s="92" t="str">
        <f>'PAA Preliminar'!B45</f>
        <v>789-00</v>
      </c>
      <c r="C45" s="29" t="str">
        <f>'PAA Preliminar'!C45</f>
        <v>83111602</v>
      </c>
      <c r="D45" s="29">
        <f>'PAA Preliminar'!D45</f>
        <v>10499</v>
      </c>
      <c r="E45" s="3" t="str">
        <f>'PAA Preliminar'!E45</f>
        <v>Revisión técnica vehícular obligatoria</v>
      </c>
      <c r="F45" s="29">
        <f>'PAA Preliminar'!F45</f>
        <v>350</v>
      </c>
      <c r="G45" s="29" t="str">
        <f>'PAA Preliminar'!G45</f>
        <v>unid</v>
      </c>
      <c r="H45" s="81">
        <f>'PAA Preliminar'!H45</f>
        <v>6300000</v>
      </c>
      <c r="I45" s="29" t="str">
        <f>'PAA Preliminar'!I45</f>
        <v>001</v>
      </c>
      <c r="J45" s="93" t="str">
        <f>'PAA Preliminar'!J45</f>
        <v>I,II, III, IV  2020</v>
      </c>
    </row>
    <row r="46" spans="1:10" x14ac:dyDescent="0.25">
      <c r="A46" s="91">
        <f>'PAA Preliminar'!A46</f>
        <v>0</v>
      </c>
      <c r="B46" s="92" t="str">
        <f>'PAA Preliminar'!B46</f>
        <v>789-00</v>
      </c>
      <c r="C46" s="29">
        <f>'PAA Preliminar'!C46</f>
        <v>20111709</v>
      </c>
      <c r="D46" s="29">
        <f>'PAA Preliminar'!D46</f>
        <v>10601</v>
      </c>
      <c r="E46" s="3" t="str">
        <f>'PAA Preliminar'!E46</f>
        <v>Seguros</v>
      </c>
      <c r="F46" s="29">
        <f>'PAA Preliminar'!F46</f>
        <v>1</v>
      </c>
      <c r="G46" s="29" t="str">
        <f>'PAA Preliminar'!G46</f>
        <v>unid</v>
      </c>
      <c r="H46" s="81">
        <f>'PAA Preliminar'!H46</f>
        <v>1300000000</v>
      </c>
      <c r="I46" s="29" t="str">
        <f>'PAA Preliminar'!I46</f>
        <v>001</v>
      </c>
      <c r="J46" s="93" t="str">
        <f>'PAA Preliminar'!J46</f>
        <v>I,II, III, IV  2020</v>
      </c>
    </row>
    <row r="47" spans="1:10" x14ac:dyDescent="0.25">
      <c r="A47" s="91">
        <f>'PAA Preliminar'!A47</f>
        <v>0</v>
      </c>
      <c r="B47" s="92" t="str">
        <f>'PAA Preliminar'!B47</f>
        <v>789-00</v>
      </c>
      <c r="C47" s="29">
        <f>'PAA Preliminar'!C47</f>
        <v>90101603</v>
      </c>
      <c r="D47" s="29">
        <f>'PAA Preliminar'!D47</f>
        <v>10701</v>
      </c>
      <c r="E47" s="3" t="str">
        <f>'PAA Preliminar'!E47</f>
        <v>Actividades de Capacitación</v>
      </c>
      <c r="F47" s="29">
        <f>'PAA Preliminar'!F47</f>
        <v>25</v>
      </c>
      <c r="G47" s="29" t="str">
        <f>'PAA Preliminar'!G47</f>
        <v>unid</v>
      </c>
      <c r="H47" s="81">
        <f>'PAA Preliminar'!H47</f>
        <v>5000000</v>
      </c>
      <c r="I47" s="29" t="str">
        <f>'PAA Preliminar'!I47</f>
        <v>001</v>
      </c>
      <c r="J47" s="93" t="str">
        <f>'PAA Preliminar'!J47</f>
        <v>I,II, III, IV  2020</v>
      </c>
    </row>
    <row r="48" spans="1:10" ht="60" x14ac:dyDescent="0.25">
      <c r="A48" s="91">
        <f>'PAA Preliminar'!A48</f>
        <v>149</v>
      </c>
      <c r="B48" s="92" t="str">
        <f>'PAA Preliminar'!B48</f>
        <v>789-00</v>
      </c>
      <c r="C48" s="29">
        <f>'PAA Preliminar'!C48</f>
        <v>72154109</v>
      </c>
      <c r="D48" s="29">
        <f>'PAA Preliminar'!D48</f>
        <v>10801</v>
      </c>
      <c r="E48" s="3" t="str">
        <f>'PAA Preliminar'!E48</f>
        <v xml:space="preserve">Mantenimiento preventivo y correctivo de sistemas de detección, supresión y alarma contra incendios en los centros penales. </v>
      </c>
      <c r="F48" s="29">
        <f>'PAA Preliminar'!F48</f>
        <v>1</v>
      </c>
      <c r="G48" s="29" t="str">
        <f>'PAA Preliminar'!G48</f>
        <v>unid</v>
      </c>
      <c r="H48" s="81">
        <f>'PAA Preliminar'!H48</f>
        <v>99000000</v>
      </c>
      <c r="I48" s="29" t="str">
        <f>'PAA Preliminar'!I48</f>
        <v>001</v>
      </c>
      <c r="J48" s="93" t="str">
        <f>'PAA Preliminar'!J48</f>
        <v>I,II, III, IV  2020</v>
      </c>
    </row>
    <row r="49" spans="1:10" ht="60" x14ac:dyDescent="0.25">
      <c r="A49" s="91">
        <f>'PAA Preliminar'!A49</f>
        <v>150</v>
      </c>
      <c r="B49" s="92" t="str">
        <f>'PAA Preliminar'!B49</f>
        <v>789-00</v>
      </c>
      <c r="C49" s="29">
        <f>'PAA Preliminar'!C49</f>
        <v>72101506</v>
      </c>
      <c r="D49" s="29">
        <f>'PAA Preliminar'!D49</f>
        <v>10801</v>
      </c>
      <c r="E49" s="3" t="str">
        <f>'PAA Preliminar'!E49</f>
        <v>Contar con un contrato para  el mantenimiento preventivo y correctivo de los elevadores del CAI SAN SEBASTIAN</v>
      </c>
      <c r="F49" s="29">
        <f>'PAA Preliminar'!F49</f>
        <v>1</v>
      </c>
      <c r="G49" s="29" t="str">
        <f>'PAA Preliminar'!G49</f>
        <v>unid</v>
      </c>
      <c r="H49" s="81">
        <f>'PAA Preliminar'!H49</f>
        <v>7656000</v>
      </c>
      <c r="I49" s="29" t="str">
        <f>'PAA Preliminar'!I49</f>
        <v>001</v>
      </c>
      <c r="J49" s="93" t="str">
        <f>'PAA Preliminar'!J49</f>
        <v>I,II, III, IV  2020</v>
      </c>
    </row>
    <row r="50" spans="1:10" ht="60" x14ac:dyDescent="0.25">
      <c r="A50" s="91">
        <f>'PAA Preliminar'!A50</f>
        <v>151</v>
      </c>
      <c r="B50" s="92" t="str">
        <f>'PAA Preliminar'!B50</f>
        <v>789-00</v>
      </c>
      <c r="C50" s="29" t="str">
        <f>'PAA Preliminar'!C50</f>
        <v>72154109</v>
      </c>
      <c r="D50" s="29">
        <f>'PAA Preliminar'!D50</f>
        <v>10801</v>
      </c>
      <c r="E50" s="3" t="str">
        <f>'PAA Preliminar'!E50</f>
        <v>Diseño, compra e instalación de sistemas de detección y alarma contra incendios para las clínicas de los centros penales</v>
      </c>
      <c r="F50" s="29">
        <f>'PAA Preliminar'!F50</f>
        <v>1</v>
      </c>
      <c r="G50" s="29" t="str">
        <f>'PAA Preliminar'!G50</f>
        <v>unid</v>
      </c>
      <c r="H50" s="81">
        <f>'PAA Preliminar'!H50</f>
        <v>5000000</v>
      </c>
      <c r="I50" s="29" t="str">
        <f>'PAA Preliminar'!I50</f>
        <v>001</v>
      </c>
      <c r="J50" s="93" t="str">
        <f>'PAA Preliminar'!J50</f>
        <v>I,II, III, IV  2020</v>
      </c>
    </row>
    <row r="51" spans="1:10" ht="60" x14ac:dyDescent="0.25">
      <c r="A51" s="91">
        <f>'PAA Preliminar'!A51</f>
        <v>152</v>
      </c>
      <c r="B51" s="92" t="str">
        <f>'PAA Preliminar'!B51</f>
        <v>789-00</v>
      </c>
      <c r="C51" s="29">
        <f>'PAA Preliminar'!C51</f>
        <v>72101507</v>
      </c>
      <c r="D51" s="29">
        <f>'PAA Preliminar'!D51</f>
        <v>10801</v>
      </c>
      <c r="E51" s="3" t="str">
        <f>'PAA Preliminar'!E51</f>
        <v xml:space="preserve">Contratar los servicios profesionales para realizar los trabajos de enchapes y re-enchape de las paredes de las cocinas y los baños de los centros penitenciarios </v>
      </c>
      <c r="F51" s="29">
        <f>'PAA Preliminar'!F51</f>
        <v>1</v>
      </c>
      <c r="G51" s="29" t="str">
        <f>'PAA Preliminar'!G51</f>
        <v>unid</v>
      </c>
      <c r="H51" s="81">
        <f>'PAA Preliminar'!H51</f>
        <v>9000000</v>
      </c>
      <c r="I51" s="29" t="str">
        <f>'PAA Preliminar'!I51</f>
        <v>001</v>
      </c>
      <c r="J51" s="93" t="str">
        <f>'PAA Preliminar'!J51</f>
        <v>I,II, III, IV  2020</v>
      </c>
    </row>
    <row r="52" spans="1:10" ht="45" x14ac:dyDescent="0.25">
      <c r="A52" s="91">
        <f>'PAA Preliminar'!A52</f>
        <v>153</v>
      </c>
      <c r="B52" s="92" t="str">
        <f>'PAA Preliminar'!B52</f>
        <v>789-00</v>
      </c>
      <c r="C52" s="29">
        <f>'PAA Preliminar'!C52</f>
        <v>72154109</v>
      </c>
      <c r="D52" s="29">
        <f>'PAA Preliminar'!D52</f>
        <v>10804</v>
      </c>
      <c r="E52" s="3" t="str">
        <f>'PAA Preliminar'!E52</f>
        <v>Monto destinado para el nuevo Contrato  para el  mantenimiento preventivo y correctivo de Sistema de Bombeo</v>
      </c>
      <c r="F52" s="29">
        <f>'PAA Preliminar'!F52</f>
        <v>1</v>
      </c>
      <c r="G52" s="29" t="str">
        <f>'PAA Preliminar'!G52</f>
        <v>unid</v>
      </c>
      <c r="H52" s="81">
        <f>'PAA Preliminar'!H52</f>
        <v>100000000</v>
      </c>
      <c r="I52" s="29" t="str">
        <f>'PAA Preliminar'!I52</f>
        <v>001</v>
      </c>
      <c r="J52" s="93" t="str">
        <f>'PAA Preliminar'!J52</f>
        <v>I,II, III, IV  2020</v>
      </c>
    </row>
    <row r="53" spans="1:10" ht="60" x14ac:dyDescent="0.25">
      <c r="A53" s="91">
        <f>'PAA Preliminar'!A53</f>
        <v>154</v>
      </c>
      <c r="B53" s="92" t="str">
        <f>'PAA Preliminar'!B53</f>
        <v>789-00</v>
      </c>
      <c r="C53" s="29">
        <f>'PAA Preliminar'!C53</f>
        <v>81101701</v>
      </c>
      <c r="D53" s="29">
        <f>'PAA Preliminar'!D53</f>
        <v>10804</v>
      </c>
      <c r="E53" s="3" t="str">
        <f>'PAA Preliminar'!E53</f>
        <v xml:space="preserve">Contar con contenido para el nuevo contrato por el  "Mantenimiento preventivo y correctivo de plantas electricas" </v>
      </c>
      <c r="F53" s="29">
        <f>'PAA Preliminar'!F53</f>
        <v>1</v>
      </c>
      <c r="G53" s="29" t="str">
        <f>'PAA Preliminar'!G53</f>
        <v>unid</v>
      </c>
      <c r="H53" s="81">
        <f>'PAA Preliminar'!H53</f>
        <v>100000000</v>
      </c>
      <c r="I53" s="29" t="str">
        <f>'PAA Preliminar'!I53</f>
        <v>001</v>
      </c>
      <c r="J53" s="93" t="str">
        <f>'PAA Preliminar'!J53</f>
        <v>I,II, III, IV  2020</v>
      </c>
    </row>
    <row r="54" spans="1:10" ht="30" x14ac:dyDescent="0.25">
      <c r="A54" s="91">
        <f>'PAA Preliminar'!A54</f>
        <v>155</v>
      </c>
      <c r="B54" s="92" t="str">
        <f>'PAA Preliminar'!B54</f>
        <v>789-00</v>
      </c>
      <c r="C54" s="29">
        <f>'PAA Preliminar'!C54</f>
        <v>72121505</v>
      </c>
      <c r="D54" s="29">
        <f>'PAA Preliminar'!D54</f>
        <v>10804</v>
      </c>
      <c r="E54" s="3" t="str">
        <f>'PAA Preliminar'!E54</f>
        <v>Mantenimiento de plantas de aguas negras</v>
      </c>
      <c r="F54" s="29">
        <f>'PAA Preliminar'!F54</f>
        <v>1</v>
      </c>
      <c r="G54" s="29" t="str">
        <f>'PAA Preliminar'!G54</f>
        <v>unid</v>
      </c>
      <c r="H54" s="81">
        <f>'PAA Preliminar'!H54</f>
        <v>304520000</v>
      </c>
      <c r="I54" s="29" t="str">
        <f>'PAA Preliminar'!I54</f>
        <v>001</v>
      </c>
      <c r="J54" s="93" t="str">
        <f>'PAA Preliminar'!J54</f>
        <v>I,II, III, IV  2020</v>
      </c>
    </row>
    <row r="55" spans="1:10" x14ac:dyDescent="0.25">
      <c r="A55" s="91">
        <f>'PAA Preliminar'!A55</f>
        <v>540</v>
      </c>
      <c r="B55" s="92" t="str">
        <f>'PAA Preliminar'!B55</f>
        <v>789-00</v>
      </c>
      <c r="C55" s="29">
        <f>'PAA Preliminar'!C55</f>
        <v>78181507</v>
      </c>
      <c r="D55" s="29">
        <f>'PAA Preliminar'!D55</f>
        <v>10805</v>
      </c>
      <c r="E55" s="3" t="str">
        <f>'PAA Preliminar'!E55</f>
        <v>Balanceo de Llantas</v>
      </c>
      <c r="F55" s="29">
        <f>'PAA Preliminar'!F55</f>
        <v>300</v>
      </c>
      <c r="G55" s="29" t="str">
        <f>'PAA Preliminar'!G55</f>
        <v>unid</v>
      </c>
      <c r="H55" s="81">
        <f>'PAA Preliminar'!H55</f>
        <v>762000</v>
      </c>
      <c r="I55" s="29" t="str">
        <f>'PAA Preliminar'!I55</f>
        <v>001</v>
      </c>
      <c r="J55" s="93" t="str">
        <f>'PAA Preliminar'!J55</f>
        <v>I,II, III, IV  2020</v>
      </c>
    </row>
    <row r="56" spans="1:10" x14ac:dyDescent="0.25">
      <c r="A56" s="91">
        <f>'PAA Preliminar'!A56</f>
        <v>541</v>
      </c>
      <c r="B56" s="92" t="str">
        <f>'PAA Preliminar'!B56</f>
        <v>789-00</v>
      </c>
      <c r="C56" s="29">
        <f>'PAA Preliminar'!C56</f>
        <v>78181507</v>
      </c>
      <c r="D56" s="29">
        <f>'PAA Preliminar'!D56</f>
        <v>10805</v>
      </c>
      <c r="E56" s="3" t="str">
        <f>'PAA Preliminar'!E56</f>
        <v xml:space="preserve">Alineamiento de Vehículos </v>
      </c>
      <c r="F56" s="29">
        <f>'PAA Preliminar'!F56</f>
        <v>500</v>
      </c>
      <c r="G56" s="29" t="str">
        <f>'PAA Preliminar'!G56</f>
        <v>unid</v>
      </c>
      <c r="H56" s="81">
        <f>'PAA Preliminar'!H56</f>
        <v>4000000</v>
      </c>
      <c r="I56" s="29" t="str">
        <f>'PAA Preliminar'!I56</f>
        <v>001</v>
      </c>
      <c r="J56" s="93" t="str">
        <f>'PAA Preliminar'!J56</f>
        <v>I,II, III, IV  2020</v>
      </c>
    </row>
    <row r="57" spans="1:10" ht="30" x14ac:dyDescent="0.25">
      <c r="A57" s="91">
        <f>'PAA Preliminar'!A57</f>
        <v>539</v>
      </c>
      <c r="B57" s="92" t="str">
        <f>'PAA Preliminar'!B57</f>
        <v>789-00</v>
      </c>
      <c r="C57" s="29">
        <f>'PAA Preliminar'!C57</f>
        <v>78180108</v>
      </c>
      <c r="D57" s="29">
        <f>'PAA Preliminar'!D57</f>
        <v>10805</v>
      </c>
      <c r="E57" s="3" t="str">
        <f>'PAA Preliminar'!E57</f>
        <v>Mantenimiento Preventivo y Correctivo de Vehículos</v>
      </c>
      <c r="F57" s="29">
        <f>'PAA Preliminar'!F57</f>
        <v>1</v>
      </c>
      <c r="G57" s="29" t="str">
        <f>'PAA Preliminar'!G57</f>
        <v>unid</v>
      </c>
      <c r="H57" s="81">
        <f>'PAA Preliminar'!H57</f>
        <v>75028648</v>
      </c>
      <c r="I57" s="29" t="str">
        <f>'PAA Preliminar'!I57</f>
        <v>001</v>
      </c>
      <c r="J57" s="93" t="str">
        <f>'PAA Preliminar'!J57</f>
        <v>I,II, III, IV  2020</v>
      </c>
    </row>
    <row r="58" spans="1:10" x14ac:dyDescent="0.25">
      <c r="A58" s="91">
        <f>'PAA Preliminar'!A58</f>
        <v>542</v>
      </c>
      <c r="B58" s="92" t="str">
        <f>'PAA Preliminar'!B58</f>
        <v>789-00</v>
      </c>
      <c r="C58" s="29">
        <f>'PAA Preliminar'!C58</f>
        <v>78181507</v>
      </c>
      <c r="D58" s="29">
        <f>'PAA Preliminar'!D58</f>
        <v>10805</v>
      </c>
      <c r="E58" s="3" t="str">
        <f>'PAA Preliminar'!E58</f>
        <v>Reparación y cambio de llantas</v>
      </c>
      <c r="F58" s="29">
        <f>'PAA Preliminar'!F58</f>
        <v>980</v>
      </c>
      <c r="G58" s="29" t="str">
        <f>'PAA Preliminar'!G58</f>
        <v>unid</v>
      </c>
      <c r="H58" s="81">
        <f>'PAA Preliminar'!H58</f>
        <v>1960000</v>
      </c>
      <c r="I58" s="29" t="str">
        <f>'PAA Preliminar'!I58</f>
        <v>001</v>
      </c>
      <c r="J58" s="93" t="str">
        <f>'PAA Preliminar'!J58</f>
        <v>I,II, III, IV  2020</v>
      </c>
    </row>
    <row r="59" spans="1:10" ht="60" x14ac:dyDescent="0.25">
      <c r="A59" s="91">
        <f>'PAA Preliminar'!A59</f>
        <v>543</v>
      </c>
      <c r="B59" s="92" t="str">
        <f>'PAA Preliminar'!B59</f>
        <v>789-00</v>
      </c>
      <c r="C59" s="29">
        <f>'PAA Preliminar'!C59</f>
        <v>78181507</v>
      </c>
      <c r="D59" s="29">
        <f>'PAA Preliminar'!D59</f>
        <v>10805</v>
      </c>
      <c r="E59" s="3" t="str">
        <f>'PAA Preliminar'!E59</f>
        <v>Contrato mantenimiento y reparación maquinara y equipo de transportes (motocicletas, cuadraciclos, carros de golf marca Yamaha)</v>
      </c>
      <c r="F59" s="29">
        <f>'PAA Preliminar'!F59</f>
        <v>1</v>
      </c>
      <c r="G59" s="29" t="str">
        <f>'PAA Preliminar'!G59</f>
        <v>unid</v>
      </c>
      <c r="H59" s="81">
        <f>'PAA Preliminar'!H59</f>
        <v>20000000</v>
      </c>
      <c r="I59" s="29" t="str">
        <f>'PAA Preliminar'!I59</f>
        <v>001</v>
      </c>
      <c r="J59" s="93" t="str">
        <f>'PAA Preliminar'!J59</f>
        <v>I,II, III, IV  2020</v>
      </c>
    </row>
    <row r="60" spans="1:10" ht="45" x14ac:dyDescent="0.25">
      <c r="A60" s="91">
        <f>'PAA Preliminar'!A60</f>
        <v>544</v>
      </c>
      <c r="B60" s="92" t="str">
        <f>'PAA Preliminar'!B60</f>
        <v>789-00</v>
      </c>
      <c r="C60" s="29">
        <f>'PAA Preliminar'!C60</f>
        <v>78181507</v>
      </c>
      <c r="D60" s="29">
        <f>'PAA Preliminar'!D60</f>
        <v>10805</v>
      </c>
      <c r="E60" s="3" t="str">
        <f>'PAA Preliminar'!E60</f>
        <v>Contrato mantenimiento y reparación maquinara y equipo de transportes (motocicletas marca Honda)</v>
      </c>
      <c r="F60" s="29">
        <f>'PAA Preliminar'!F60</f>
        <v>1</v>
      </c>
      <c r="G60" s="29" t="str">
        <f>'PAA Preliminar'!G60</f>
        <v>unid</v>
      </c>
      <c r="H60" s="81">
        <f>'PAA Preliminar'!H60</f>
        <v>10000000</v>
      </c>
      <c r="I60" s="29" t="str">
        <f>'PAA Preliminar'!I60</f>
        <v>001</v>
      </c>
      <c r="J60" s="93" t="str">
        <f>'PAA Preliminar'!J60</f>
        <v>I,II, III, IV  2020</v>
      </c>
    </row>
    <row r="61" spans="1:10" ht="45" x14ac:dyDescent="0.25">
      <c r="A61" s="91">
        <f>'PAA Preliminar'!A61</f>
        <v>545</v>
      </c>
      <c r="B61" s="92" t="str">
        <f>'PAA Preliminar'!B61</f>
        <v>789-00</v>
      </c>
      <c r="C61" s="29">
        <f>'PAA Preliminar'!C61</f>
        <v>78181507</v>
      </c>
      <c r="D61" s="29">
        <f>'PAA Preliminar'!D61</f>
        <v>10805</v>
      </c>
      <c r="E61" s="3" t="str">
        <f>'PAA Preliminar'!E61</f>
        <v>Contrato mantenimiento y reparación maquinara y equipo de transportes (vehículos pesados)</v>
      </c>
      <c r="F61" s="29">
        <f>'PAA Preliminar'!F61</f>
        <v>1</v>
      </c>
      <c r="G61" s="29" t="str">
        <f>'PAA Preliminar'!G61</f>
        <v>unid</v>
      </c>
      <c r="H61" s="81">
        <f>'PAA Preliminar'!H61</f>
        <v>33080806</v>
      </c>
      <c r="I61" s="29" t="str">
        <f>'PAA Preliminar'!I61</f>
        <v>001</v>
      </c>
      <c r="J61" s="93" t="str">
        <f>'PAA Preliminar'!J61</f>
        <v>I,II, III, IV  2020</v>
      </c>
    </row>
    <row r="62" spans="1:10" ht="30" x14ac:dyDescent="0.25">
      <c r="A62" s="91">
        <f>'PAA Preliminar'!A62</f>
        <v>8</v>
      </c>
      <c r="B62" s="92" t="str">
        <f>'PAA Preliminar'!B62</f>
        <v>789-00</v>
      </c>
      <c r="C62" s="29" t="str">
        <f>'PAA Preliminar'!C62</f>
        <v>83111999</v>
      </c>
      <c r="D62" s="29">
        <f>'PAA Preliminar'!D62</f>
        <v>10806</v>
      </c>
      <c r="E62" s="3" t="str">
        <f>'PAA Preliminar'!E62</f>
        <v>Reparación de equipos de radiocomunicación</v>
      </c>
      <c r="F62" s="29">
        <f>'PAA Preliminar'!F62</f>
        <v>30</v>
      </c>
      <c r="G62" s="29" t="str">
        <f>'PAA Preliminar'!G62</f>
        <v>und</v>
      </c>
      <c r="H62" s="81">
        <f>'PAA Preliminar'!H62</f>
        <v>3000000</v>
      </c>
      <c r="I62" s="29" t="str">
        <f>'PAA Preliminar'!I62</f>
        <v>001</v>
      </c>
      <c r="J62" s="93" t="str">
        <f>'PAA Preliminar'!J62</f>
        <v>I,II, III, IV  2020</v>
      </c>
    </row>
    <row r="63" spans="1:10" ht="45" x14ac:dyDescent="0.25">
      <c r="A63" s="91">
        <f>'PAA Preliminar'!A63</f>
        <v>9</v>
      </c>
      <c r="B63" s="92" t="str">
        <f>'PAA Preliminar'!B63</f>
        <v>789-00</v>
      </c>
      <c r="C63" s="29" t="str">
        <f>'PAA Preliminar'!C63</f>
        <v>81101707</v>
      </c>
      <c r="D63" s="29">
        <f>'PAA Preliminar'!D63</f>
        <v>10807</v>
      </c>
      <c r="E63" s="3" t="str">
        <f>'PAA Preliminar'!E63</f>
        <v>Servicio de mantenimiento preventivo para equipo de impresión. continuidad de contrato</v>
      </c>
      <c r="F63" s="29">
        <f>'PAA Preliminar'!F63</f>
        <v>1</v>
      </c>
      <c r="G63" s="29" t="str">
        <f>'PAA Preliminar'!G63</f>
        <v>und</v>
      </c>
      <c r="H63" s="81">
        <f>'PAA Preliminar'!H63</f>
        <v>452727</v>
      </c>
      <c r="I63" s="29" t="str">
        <f>'PAA Preliminar'!I63</f>
        <v>001</v>
      </c>
      <c r="J63" s="93" t="str">
        <f>'PAA Preliminar'!J63</f>
        <v>I,II, III, IV  2020</v>
      </c>
    </row>
    <row r="64" spans="1:10" ht="45" x14ac:dyDescent="0.25">
      <c r="A64" s="91">
        <f>'PAA Preliminar'!A64</f>
        <v>10</v>
      </c>
      <c r="B64" s="92" t="str">
        <f>'PAA Preliminar'!B64</f>
        <v>789-00</v>
      </c>
      <c r="C64" s="29" t="str">
        <f>'PAA Preliminar'!C64</f>
        <v>81101707</v>
      </c>
      <c r="D64" s="29">
        <f>'PAA Preliminar'!D64</f>
        <v>10807</v>
      </c>
      <c r="E64" s="3" t="str">
        <f>'PAA Preliminar'!E64</f>
        <v>Servicio de mantenimiento correctivo para equipo de impresión. continuidad de contrato</v>
      </c>
      <c r="F64" s="29">
        <f>'PAA Preliminar'!F64</f>
        <v>1</v>
      </c>
      <c r="G64" s="29" t="str">
        <f>'PAA Preliminar'!G64</f>
        <v>und</v>
      </c>
      <c r="H64" s="81">
        <f>'PAA Preliminar'!H64</f>
        <v>724365</v>
      </c>
      <c r="I64" s="29" t="str">
        <f>'PAA Preliminar'!I64</f>
        <v>001</v>
      </c>
      <c r="J64" s="93" t="str">
        <f>'PAA Preliminar'!J64</f>
        <v>I,II, III, IV  2020</v>
      </c>
    </row>
    <row r="65" spans="1:10" ht="30" x14ac:dyDescent="0.25">
      <c r="A65" s="91">
        <f>'PAA Preliminar'!A65</f>
        <v>186</v>
      </c>
      <c r="B65" s="92" t="str">
        <f>'PAA Preliminar'!B65</f>
        <v>789-00</v>
      </c>
      <c r="C65" s="29">
        <f>'PAA Preliminar'!C65</f>
        <v>72101511</v>
      </c>
      <c r="D65" s="29">
        <f>'PAA Preliminar'!D65</f>
        <v>10807</v>
      </c>
      <c r="E65" s="3" t="str">
        <f>'PAA Preliminar'!E65</f>
        <v>Mantenimiento de aire acondicionado de precisión</v>
      </c>
      <c r="F65" s="29">
        <f>'PAA Preliminar'!F65</f>
        <v>1</v>
      </c>
      <c r="G65" s="29" t="str">
        <f>'PAA Preliminar'!G65</f>
        <v>unid</v>
      </c>
      <c r="H65" s="81">
        <f>'PAA Preliminar'!H65</f>
        <v>6187760</v>
      </c>
      <c r="I65" s="29" t="str">
        <f>'PAA Preliminar'!I65</f>
        <v>001</v>
      </c>
      <c r="J65" s="93" t="str">
        <f>'PAA Preliminar'!J65</f>
        <v>I,II, III, IV  2020</v>
      </c>
    </row>
    <row r="66" spans="1:10" ht="30" x14ac:dyDescent="0.25">
      <c r="A66" s="91">
        <f>'PAA Preliminar'!A66</f>
        <v>313</v>
      </c>
      <c r="B66" s="92" t="str">
        <f>'PAA Preliminar'!B66</f>
        <v>789-00</v>
      </c>
      <c r="C66" s="29">
        <f>'PAA Preliminar'!C66</f>
        <v>72101511</v>
      </c>
      <c r="D66" s="29">
        <f>'PAA Preliminar'!D66</f>
        <v>10807</v>
      </c>
      <c r="E66" s="3" t="str">
        <f>'PAA Preliminar'!E66</f>
        <v>Mantenimiento preventivo y correctivo - aires acondionados piso cielo</v>
      </c>
      <c r="F66" s="29">
        <f>'PAA Preliminar'!F66</f>
        <v>1</v>
      </c>
      <c r="G66" s="29" t="str">
        <f>'PAA Preliminar'!G66</f>
        <v>unid</v>
      </c>
      <c r="H66" s="81">
        <f>'PAA Preliminar'!H66</f>
        <v>3000000</v>
      </c>
      <c r="I66" s="29" t="str">
        <f>'PAA Preliminar'!I66</f>
        <v>001</v>
      </c>
      <c r="J66" s="93" t="str">
        <f>'PAA Preliminar'!J66</f>
        <v>I,II, III, IV  2020</v>
      </c>
    </row>
    <row r="67" spans="1:10" ht="30" x14ac:dyDescent="0.25">
      <c r="A67" s="91">
        <f>'PAA Preliminar'!A67</f>
        <v>314</v>
      </c>
      <c r="B67" s="92" t="str">
        <f>'PAA Preliminar'!B67</f>
        <v>789-00</v>
      </c>
      <c r="C67" s="29">
        <f>'PAA Preliminar'!C67</f>
        <v>72101511</v>
      </c>
      <c r="D67" s="29">
        <f>'PAA Preliminar'!D67</f>
        <v>10807</v>
      </c>
      <c r="E67" s="3" t="str">
        <f>'PAA Preliminar'!E67</f>
        <v>Reparación aire acondicionado portátiles</v>
      </c>
      <c r="F67" s="29">
        <f>'PAA Preliminar'!F67</f>
        <v>1</v>
      </c>
      <c r="G67" s="29" t="str">
        <f>'PAA Preliminar'!G67</f>
        <v>unid</v>
      </c>
      <c r="H67" s="81">
        <f>'PAA Preliminar'!H67</f>
        <v>6500000</v>
      </c>
      <c r="I67" s="29" t="str">
        <f>'PAA Preliminar'!I67</f>
        <v>001</v>
      </c>
      <c r="J67" s="93" t="str">
        <f>'PAA Preliminar'!J67</f>
        <v>I,II, III, IV  2020</v>
      </c>
    </row>
    <row r="68" spans="1:10" ht="30" x14ac:dyDescent="0.25">
      <c r="A68" s="91">
        <f>'PAA Preliminar'!A68</f>
        <v>187</v>
      </c>
      <c r="B68" s="92" t="str">
        <f>'PAA Preliminar'!B68</f>
        <v>789-00</v>
      </c>
      <c r="C68" s="29">
        <f>'PAA Preliminar'!C68</f>
        <v>81112307</v>
      </c>
      <c r="D68" s="29">
        <f>'PAA Preliminar'!D68</f>
        <v>10808</v>
      </c>
      <c r="E68" s="3" t="str">
        <f>'PAA Preliminar'!E68</f>
        <v>Mantenimiento Preventivo de estación de trabajo o notebook o PC</v>
      </c>
      <c r="F68" s="29">
        <f>'PAA Preliminar'!F68</f>
        <v>2</v>
      </c>
      <c r="G68" s="29" t="str">
        <f>'PAA Preliminar'!G68</f>
        <v>unid</v>
      </c>
      <c r="H68" s="81">
        <f>'PAA Preliminar'!H68</f>
        <v>1601472</v>
      </c>
      <c r="I68" s="29" t="str">
        <f>'PAA Preliminar'!I68</f>
        <v>001</v>
      </c>
      <c r="J68" s="93" t="str">
        <f>'PAA Preliminar'!J68</f>
        <v>I,II, III, IV  2020</v>
      </c>
    </row>
    <row r="69" spans="1:10" ht="30" x14ac:dyDescent="0.25">
      <c r="A69" s="91">
        <f>'PAA Preliminar'!A69</f>
        <v>188</v>
      </c>
      <c r="B69" s="92" t="str">
        <f>'PAA Preliminar'!B69</f>
        <v>789-00</v>
      </c>
      <c r="C69" s="29">
        <f>'PAA Preliminar'!C69</f>
        <v>81112307</v>
      </c>
      <c r="D69" s="29">
        <f>'PAA Preliminar'!D69</f>
        <v>10808</v>
      </c>
      <c r="E69" s="3" t="str">
        <f>'PAA Preliminar'!E69</f>
        <v>Mantenimiento Correctivo de estación de trabajo o notebook o PC</v>
      </c>
      <c r="F69" s="29">
        <f>'PAA Preliminar'!F69</f>
        <v>1</v>
      </c>
      <c r="G69" s="29" t="str">
        <f>'PAA Preliminar'!G69</f>
        <v>unid</v>
      </c>
      <c r="H69" s="81">
        <f>'PAA Preliminar'!H69</f>
        <v>500000</v>
      </c>
      <c r="I69" s="29" t="str">
        <f>'PAA Preliminar'!I69</f>
        <v>001</v>
      </c>
      <c r="J69" s="93" t="str">
        <f>'PAA Preliminar'!J69</f>
        <v>I,II, III, IV  2020</v>
      </c>
    </row>
    <row r="70" spans="1:10" ht="30" x14ac:dyDescent="0.25">
      <c r="A70" s="91">
        <f>'PAA Preliminar'!A70</f>
        <v>189</v>
      </c>
      <c r="B70" s="92" t="str">
        <f>'PAA Preliminar'!B70</f>
        <v>789-00</v>
      </c>
      <c r="C70" s="29">
        <f>'PAA Preliminar'!C70</f>
        <v>81112205</v>
      </c>
      <c r="D70" s="29">
        <f>'PAA Preliminar'!D70</f>
        <v>10808</v>
      </c>
      <c r="E70" s="3" t="str">
        <f>'PAA Preliminar'!E70</f>
        <v xml:space="preserve">Mantenimiento correctivo del software de los servidores de red </v>
      </c>
      <c r="F70" s="29">
        <f>'PAA Preliminar'!F70</f>
        <v>600</v>
      </c>
      <c r="G70" s="29" t="str">
        <f>'PAA Preliminar'!G70</f>
        <v>unid</v>
      </c>
      <c r="H70" s="81">
        <f>'PAA Preliminar'!H70</f>
        <v>38460528</v>
      </c>
      <c r="I70" s="29" t="str">
        <f>'PAA Preliminar'!I70</f>
        <v>001</v>
      </c>
      <c r="J70" s="93" t="str">
        <f>'PAA Preliminar'!J70</f>
        <v>I,II, III, IV  2020</v>
      </c>
    </row>
    <row r="71" spans="1:10" ht="45" x14ac:dyDescent="0.25">
      <c r="A71" s="91">
        <f>'PAA Preliminar'!A71</f>
        <v>11</v>
      </c>
      <c r="B71" s="92" t="str">
        <f>'PAA Preliminar'!B71</f>
        <v>789-00</v>
      </c>
      <c r="C71" s="29" t="str">
        <f>'PAA Preliminar'!C71</f>
        <v>72151701</v>
      </c>
      <c r="D71" s="29">
        <f>'PAA Preliminar'!D71</f>
        <v>10899</v>
      </c>
      <c r="E71" s="3" t="str">
        <f>'PAA Preliminar'!E71</f>
        <v>Mantenimiento preventivo de equipo de rayos x, para equipaje. continuidad de contrato</v>
      </c>
      <c r="F71" s="29">
        <f>'PAA Preliminar'!F71</f>
        <v>1</v>
      </c>
      <c r="G71" s="29" t="str">
        <f>'PAA Preliminar'!G71</f>
        <v>und</v>
      </c>
      <c r="H71" s="81">
        <f>'PAA Preliminar'!H71</f>
        <v>8546784</v>
      </c>
      <c r="I71" s="29" t="str">
        <f>'PAA Preliminar'!I71</f>
        <v>001</v>
      </c>
      <c r="J71" s="93" t="str">
        <f>'PAA Preliminar'!J71</f>
        <v>I,II, III, IV  2020</v>
      </c>
    </row>
    <row r="72" spans="1:10" ht="45" x14ac:dyDescent="0.25">
      <c r="A72" s="91">
        <f>'PAA Preliminar'!A72</f>
        <v>12</v>
      </c>
      <c r="B72" s="92" t="str">
        <f>'PAA Preliminar'!B72</f>
        <v>789-00</v>
      </c>
      <c r="C72" s="29" t="str">
        <f>'PAA Preliminar'!C72</f>
        <v>72151701</v>
      </c>
      <c r="D72" s="29">
        <f>'PAA Preliminar'!D72</f>
        <v>10899</v>
      </c>
      <c r="E72" s="3" t="str">
        <f>'PAA Preliminar'!E72</f>
        <v>Mantenimiento correctivo de equipo de rayos x, para equipaje. continuidad de contrato</v>
      </c>
      <c r="F72" s="29">
        <f>'PAA Preliminar'!F72</f>
        <v>1</v>
      </c>
      <c r="G72" s="29" t="str">
        <f>'PAA Preliminar'!G72</f>
        <v>und</v>
      </c>
      <c r="H72" s="81">
        <f>'PAA Preliminar'!H72</f>
        <v>12568800.000000002</v>
      </c>
      <c r="I72" s="29" t="str">
        <f>'PAA Preliminar'!I72</f>
        <v>001</v>
      </c>
      <c r="J72" s="93" t="str">
        <f>'PAA Preliminar'!J72</f>
        <v>I,II, III, IV  2020</v>
      </c>
    </row>
    <row r="73" spans="1:10" ht="45" x14ac:dyDescent="0.25">
      <c r="A73" s="91">
        <f>'PAA Preliminar'!A73</f>
        <v>13</v>
      </c>
      <c r="B73" s="92" t="str">
        <f>'PAA Preliminar'!B73</f>
        <v>789-00</v>
      </c>
      <c r="C73" s="29" t="str">
        <f>'PAA Preliminar'!C73</f>
        <v>72151701</v>
      </c>
      <c r="D73" s="29">
        <f>'PAA Preliminar'!D73</f>
        <v>10899</v>
      </c>
      <c r="E73" s="3" t="str">
        <f>'PAA Preliminar'!E73</f>
        <v>Mantenimiento preventivo de equipo de rayos x para cuerpo completo (body scaner). continuidad de contrato</v>
      </c>
      <c r="F73" s="29">
        <f>'PAA Preliminar'!F73</f>
        <v>1</v>
      </c>
      <c r="G73" s="29" t="str">
        <f>'PAA Preliminar'!G73</f>
        <v>und</v>
      </c>
      <c r="H73" s="81">
        <f>'PAA Preliminar'!H73</f>
        <v>6033024.0000000009</v>
      </c>
      <c r="I73" s="29" t="str">
        <f>'PAA Preliminar'!I73</f>
        <v>001</v>
      </c>
      <c r="J73" s="93" t="str">
        <f>'PAA Preliminar'!J73</f>
        <v>I,II, III, IV  2020</v>
      </c>
    </row>
    <row r="74" spans="1:10" ht="45" x14ac:dyDescent="0.25">
      <c r="A74" s="91">
        <f>'PAA Preliminar'!A74</f>
        <v>14</v>
      </c>
      <c r="B74" s="92" t="str">
        <f>'PAA Preliminar'!B74</f>
        <v>789-00</v>
      </c>
      <c r="C74" s="29" t="str">
        <f>'PAA Preliminar'!C74</f>
        <v>72151701</v>
      </c>
      <c r="D74" s="29">
        <f>'PAA Preliminar'!D74</f>
        <v>10899</v>
      </c>
      <c r="E74" s="3" t="str">
        <f>'PAA Preliminar'!E74</f>
        <v>Mantenimiento correctivo de equipo de rayos x para cuerpo completo (body scaner). continuidad de contrato</v>
      </c>
      <c r="F74" s="29">
        <f>'PAA Preliminar'!F74</f>
        <v>1</v>
      </c>
      <c r="G74" s="29" t="str">
        <f>'PAA Preliminar'!G74</f>
        <v>und</v>
      </c>
      <c r="H74" s="81">
        <f>'PAA Preliminar'!H74</f>
        <v>6284400.0000000009</v>
      </c>
      <c r="I74" s="29" t="str">
        <f>'PAA Preliminar'!I74</f>
        <v>001</v>
      </c>
      <c r="J74" s="93" t="str">
        <f>'PAA Preliminar'!J74</f>
        <v>I,II, III, IV  2020</v>
      </c>
    </row>
    <row r="75" spans="1:10" ht="45" x14ac:dyDescent="0.25">
      <c r="A75" s="91">
        <f>'PAA Preliminar'!A75</f>
        <v>15</v>
      </c>
      <c r="B75" s="92" t="str">
        <f>'PAA Preliminar'!B75</f>
        <v>789-00</v>
      </c>
      <c r="C75" s="29" t="str">
        <f>'PAA Preliminar'!C75</f>
        <v>72151701</v>
      </c>
      <c r="D75" s="29">
        <f>'PAA Preliminar'!D75</f>
        <v>10899</v>
      </c>
      <c r="E75" s="3" t="str">
        <f>'PAA Preliminar'!E75</f>
        <v>Mantenimiento preventivo de arco detector de metales. continuidad contrato</v>
      </c>
      <c r="F75" s="29">
        <f>'PAA Preliminar'!F75</f>
        <v>1</v>
      </c>
      <c r="G75" s="29" t="str">
        <f>'PAA Preliminar'!G75</f>
        <v>und</v>
      </c>
      <c r="H75" s="81">
        <f>'PAA Preliminar'!H75</f>
        <v>1005504.0000000001</v>
      </c>
      <c r="I75" s="29" t="str">
        <f>'PAA Preliminar'!I75</f>
        <v>001</v>
      </c>
      <c r="J75" s="93" t="str">
        <f>'PAA Preliminar'!J75</f>
        <v>I,II, III, IV  2020</v>
      </c>
    </row>
    <row r="76" spans="1:10" ht="45" x14ac:dyDescent="0.25">
      <c r="A76" s="91">
        <f>'PAA Preliminar'!A76</f>
        <v>16</v>
      </c>
      <c r="B76" s="92" t="str">
        <f>'PAA Preliminar'!B76</f>
        <v>789-00</v>
      </c>
      <c r="C76" s="29" t="str">
        <f>'PAA Preliminar'!C76</f>
        <v>72151701</v>
      </c>
      <c r="D76" s="29">
        <f>'PAA Preliminar'!D76</f>
        <v>10899</v>
      </c>
      <c r="E76" s="3" t="str">
        <f>'PAA Preliminar'!E76</f>
        <v>Mantenimiento correctivo de arco detector de metales. continuidad contrato</v>
      </c>
      <c r="F76" s="29">
        <f>'PAA Preliminar'!F76</f>
        <v>1</v>
      </c>
      <c r="G76" s="29" t="str">
        <f>'PAA Preliminar'!G76</f>
        <v>und</v>
      </c>
      <c r="H76" s="81">
        <f>'PAA Preliminar'!H76</f>
        <v>3142200.0000000005</v>
      </c>
      <c r="I76" s="29" t="str">
        <f>'PAA Preliminar'!I76</f>
        <v>001</v>
      </c>
      <c r="J76" s="93" t="str">
        <f>'PAA Preliminar'!J76</f>
        <v>I,II, III, IV  2020</v>
      </c>
    </row>
    <row r="77" spans="1:10" ht="45" x14ac:dyDescent="0.25">
      <c r="A77" s="91">
        <f>'PAA Preliminar'!A77</f>
        <v>17</v>
      </c>
      <c r="B77" s="92" t="str">
        <f>'PAA Preliminar'!B77</f>
        <v>789-00</v>
      </c>
      <c r="C77" s="29" t="str">
        <f>'PAA Preliminar'!C77</f>
        <v>81101706</v>
      </c>
      <c r="D77" s="29">
        <f>'PAA Preliminar'!D77</f>
        <v>10899</v>
      </c>
      <c r="E77" s="3" t="str">
        <f>'PAA Preliminar'!E77</f>
        <v>Mantenimiento preventivo de equipo de trazas fijo y portátil. continuidad de contrato</v>
      </c>
      <c r="F77" s="29">
        <f>'PAA Preliminar'!F77</f>
        <v>1</v>
      </c>
      <c r="G77" s="29" t="str">
        <f>'PAA Preliminar'!G77</f>
        <v>und</v>
      </c>
      <c r="H77" s="81">
        <f>'PAA Preliminar'!H77</f>
        <v>9049536</v>
      </c>
      <c r="I77" s="29" t="str">
        <f>'PAA Preliminar'!I77</f>
        <v>001</v>
      </c>
      <c r="J77" s="93" t="str">
        <f>'PAA Preliminar'!J77</f>
        <v>I,II, III, IV  2020</v>
      </c>
    </row>
    <row r="78" spans="1:10" ht="45" x14ac:dyDescent="0.25">
      <c r="A78" s="91">
        <f>'PAA Preliminar'!A78</f>
        <v>18</v>
      </c>
      <c r="B78" s="92" t="str">
        <f>'PAA Preliminar'!B78</f>
        <v>789-00</v>
      </c>
      <c r="C78" s="29" t="str">
        <f>'PAA Preliminar'!C78</f>
        <v>81101706</v>
      </c>
      <c r="D78" s="29">
        <f>'PAA Preliminar'!D78</f>
        <v>10899</v>
      </c>
      <c r="E78" s="3" t="str">
        <f>'PAA Preliminar'!E78</f>
        <v>Mantenimiento correctivo de equipo de trazas fijo y portátil. Continuidad de contrato.</v>
      </c>
      <c r="F78" s="29">
        <f>'PAA Preliminar'!F78</f>
        <v>1</v>
      </c>
      <c r="G78" s="29" t="str">
        <f>'PAA Preliminar'!G78</f>
        <v>und</v>
      </c>
      <c r="H78" s="81">
        <f>'PAA Preliminar'!H78</f>
        <v>7855500.0000000009</v>
      </c>
      <c r="I78" s="29" t="str">
        <f>'PAA Preliminar'!I78</f>
        <v>001</v>
      </c>
      <c r="J78" s="93" t="str">
        <f>'PAA Preliminar'!J78</f>
        <v>I,II, III, IV  2020</v>
      </c>
    </row>
    <row r="79" spans="1:10" ht="30" x14ac:dyDescent="0.25">
      <c r="A79" s="91">
        <f>'PAA Preliminar'!A79</f>
        <v>212</v>
      </c>
      <c r="B79" s="92" t="str">
        <f>'PAA Preliminar'!B79</f>
        <v>789-00</v>
      </c>
      <c r="C79" s="29" t="str">
        <f>'PAA Preliminar'!C79</f>
        <v>72153609</v>
      </c>
      <c r="D79" s="29">
        <f>'PAA Preliminar'!D79</f>
        <v>10899</v>
      </c>
      <c r="E79" s="3" t="str">
        <f>'PAA Preliminar'!E79</f>
        <v>Servicio de mantenimiento preventivo y correctivo para equipos de cocina</v>
      </c>
      <c r="F79" s="29">
        <f>'PAA Preliminar'!F79</f>
        <v>1</v>
      </c>
      <c r="G79" s="29" t="str">
        <f>'PAA Preliminar'!G79</f>
        <v xml:space="preserve">unid </v>
      </c>
      <c r="H79" s="81">
        <f>'PAA Preliminar'!H79</f>
        <v>35000000</v>
      </c>
      <c r="I79" s="29" t="str">
        <f>'PAA Preliminar'!I79</f>
        <v>001</v>
      </c>
      <c r="J79" s="93" t="str">
        <f>'PAA Preliminar'!J79</f>
        <v>I,II, III, IV  2020</v>
      </c>
    </row>
    <row r="80" spans="1:10" ht="30" x14ac:dyDescent="0.25">
      <c r="A80" s="91">
        <f>'PAA Preliminar'!A80</f>
        <v>213</v>
      </c>
      <c r="B80" s="92" t="str">
        <f>'PAA Preliminar'!B80</f>
        <v>789-00</v>
      </c>
      <c r="C80" s="29" t="str">
        <f>'PAA Preliminar'!C80</f>
        <v>72153609</v>
      </c>
      <c r="D80" s="29">
        <f>'PAA Preliminar'!D80</f>
        <v>10899</v>
      </c>
      <c r="E80" s="3" t="str">
        <f>'PAA Preliminar'!E80</f>
        <v>Servicio de mantenimiento preventivo y correctivo para equipos de cocina</v>
      </c>
      <c r="F80" s="29">
        <f>'PAA Preliminar'!F80</f>
        <v>1</v>
      </c>
      <c r="G80" s="29" t="str">
        <f>'PAA Preliminar'!G80</f>
        <v xml:space="preserve">unid </v>
      </c>
      <c r="H80" s="81">
        <f>'PAA Preliminar'!H80</f>
        <v>35000000</v>
      </c>
      <c r="I80" s="29" t="str">
        <f>'PAA Preliminar'!I80</f>
        <v>001</v>
      </c>
      <c r="J80" s="93" t="str">
        <f>'PAA Preliminar'!J80</f>
        <v>I,II, III, IV  2020</v>
      </c>
    </row>
    <row r="81" spans="1:10" x14ac:dyDescent="0.25">
      <c r="A81" s="91">
        <f>'PAA Preliminar'!A81</f>
        <v>557</v>
      </c>
      <c r="B81" s="92" t="str">
        <f>'PAA Preliminar'!B81</f>
        <v>789-00</v>
      </c>
      <c r="C81" s="29">
        <f>'PAA Preliminar'!C81</f>
        <v>85161501</v>
      </c>
      <c r="D81" s="29">
        <f>'PAA Preliminar'!D81</f>
        <v>10899</v>
      </c>
      <c r="E81" s="3" t="str">
        <f>'PAA Preliminar'!E81</f>
        <v xml:space="preserve">Mantenimiento equipo Médico </v>
      </c>
      <c r="F81" s="29">
        <f>'PAA Preliminar'!F81</f>
        <v>1</v>
      </c>
      <c r="G81" s="29" t="str">
        <f>'PAA Preliminar'!G81</f>
        <v>unid</v>
      </c>
      <c r="H81" s="81">
        <f>'PAA Preliminar'!H81</f>
        <v>6200000</v>
      </c>
      <c r="I81" s="29" t="str">
        <f>'PAA Preliminar'!I81</f>
        <v>001</v>
      </c>
      <c r="J81" s="93" t="str">
        <f>'PAA Preliminar'!J81</f>
        <v>I,II, III, IV  2020</v>
      </c>
    </row>
    <row r="82" spans="1:10" ht="30" x14ac:dyDescent="0.25">
      <c r="A82" s="91">
        <f>'PAA Preliminar'!A82</f>
        <v>558</v>
      </c>
      <c r="B82" s="92" t="str">
        <f>'PAA Preliminar'!B82</f>
        <v>789-00</v>
      </c>
      <c r="C82" s="29">
        <f>'PAA Preliminar'!C82</f>
        <v>81101706</v>
      </c>
      <c r="D82" s="29">
        <f>'PAA Preliminar'!D82</f>
        <v>10899</v>
      </c>
      <c r="E82" s="3" t="str">
        <f>'PAA Preliminar'!E82</f>
        <v xml:space="preserve">Mantenimiento y reparación de Rayos X dental </v>
      </c>
      <c r="F82" s="29">
        <f>'PAA Preliminar'!F82</f>
        <v>1</v>
      </c>
      <c r="G82" s="29" t="str">
        <f>'PAA Preliminar'!G82</f>
        <v>unid</v>
      </c>
      <c r="H82" s="81">
        <f>'PAA Preliminar'!H82</f>
        <v>6000000</v>
      </c>
      <c r="I82" s="29" t="str">
        <f>'PAA Preliminar'!I82</f>
        <v>001</v>
      </c>
      <c r="J82" s="93" t="str">
        <f>'PAA Preliminar'!J82</f>
        <v>I,II, III, IV  2020</v>
      </c>
    </row>
    <row r="83" spans="1:10" ht="30" x14ac:dyDescent="0.25">
      <c r="A83" s="91">
        <f>'PAA Preliminar'!A83</f>
        <v>559</v>
      </c>
      <c r="B83" s="92" t="str">
        <f>'PAA Preliminar'!B83</f>
        <v>789-00</v>
      </c>
      <c r="C83" s="29">
        <f>'PAA Preliminar'!C83</f>
        <v>85161501</v>
      </c>
      <c r="D83" s="29">
        <f>'PAA Preliminar'!D83</f>
        <v>10899</v>
      </c>
      <c r="E83" s="3" t="str">
        <f>'PAA Preliminar'!E83</f>
        <v>Mantenimiento y / o reparación de equipo odontológico</v>
      </c>
      <c r="F83" s="29">
        <f>'PAA Preliminar'!F83</f>
        <v>1</v>
      </c>
      <c r="G83" s="29" t="str">
        <f>'PAA Preliminar'!G83</f>
        <v>unid</v>
      </c>
      <c r="H83" s="81">
        <f>'PAA Preliminar'!H83</f>
        <v>14946760</v>
      </c>
      <c r="I83" s="29" t="str">
        <f>'PAA Preliminar'!I83</f>
        <v>001</v>
      </c>
      <c r="J83" s="93" t="str">
        <f>'PAA Preliminar'!J83</f>
        <v>I,II, III, IV  2020</v>
      </c>
    </row>
    <row r="84" spans="1:10" ht="30" x14ac:dyDescent="0.25">
      <c r="A84" s="91">
        <f>'PAA Preliminar'!A84</f>
        <v>546</v>
      </c>
      <c r="B84" s="92" t="str">
        <f>'PAA Preliminar'!B84</f>
        <v>789-00</v>
      </c>
      <c r="C84" s="29" t="str">
        <f>'PAA Preliminar'!C84</f>
        <v>00000001</v>
      </c>
      <c r="D84" s="29">
        <f>'PAA Preliminar'!D84</f>
        <v>10999</v>
      </c>
      <c r="E84" s="3" t="str">
        <f>'PAA Preliminar'!E84</f>
        <v>Pago de marchamo - derecho de circulación</v>
      </c>
      <c r="F84" s="29">
        <f>'PAA Preliminar'!F84</f>
        <v>300</v>
      </c>
      <c r="G84" s="29" t="str">
        <f>'PAA Preliminar'!G84</f>
        <v>unid</v>
      </c>
      <c r="H84" s="81">
        <f>'PAA Preliminar'!H84</f>
        <v>18000000</v>
      </c>
      <c r="I84" s="29" t="str">
        <f>'PAA Preliminar'!I84</f>
        <v>001</v>
      </c>
      <c r="J84" s="93" t="str">
        <f>'PAA Preliminar'!J84</f>
        <v>I, IV  2020</v>
      </c>
    </row>
    <row r="85" spans="1:10" x14ac:dyDescent="0.25">
      <c r="A85" s="91">
        <f>'PAA Preliminar'!A85</f>
        <v>0</v>
      </c>
      <c r="B85" s="92" t="str">
        <f>'PAA Preliminar'!B85</f>
        <v>789-00</v>
      </c>
      <c r="C85" s="29" t="str">
        <f>'PAA Preliminar'!C85</f>
        <v>00000001</v>
      </c>
      <c r="D85" s="29">
        <f>'PAA Preliminar'!D85</f>
        <v>19901</v>
      </c>
      <c r="E85" s="3" t="str">
        <f>'PAA Preliminar'!E85</f>
        <v>Servicios de Regulación</v>
      </c>
      <c r="F85" s="29">
        <f>'PAA Preliminar'!F85</f>
        <v>1</v>
      </c>
      <c r="G85" s="29" t="str">
        <f>'PAA Preliminar'!G85</f>
        <v>unid</v>
      </c>
      <c r="H85" s="81">
        <f>'PAA Preliminar'!H85</f>
        <v>3000000</v>
      </c>
      <c r="I85" s="29" t="str">
        <f>'PAA Preliminar'!I85</f>
        <v>001</v>
      </c>
      <c r="J85" s="93" t="str">
        <f>'PAA Preliminar'!J85</f>
        <v>I,II, III, IV  2020</v>
      </c>
    </row>
    <row r="86" spans="1:10" x14ac:dyDescent="0.25">
      <c r="A86" s="91">
        <f>'PAA Preliminar'!A86</f>
        <v>0</v>
      </c>
      <c r="B86" s="92" t="str">
        <f>'PAA Preliminar'!B86</f>
        <v>789-00</v>
      </c>
      <c r="C86" s="29" t="str">
        <f>'PAA Preliminar'!C86</f>
        <v>00000001</v>
      </c>
      <c r="D86" s="29">
        <f>'PAA Preliminar'!D86</f>
        <v>19902</v>
      </c>
      <c r="E86" s="3" t="str">
        <f>'PAA Preliminar'!E86</f>
        <v>Intereses Moratorios y Multas</v>
      </c>
      <c r="F86" s="29">
        <f>'PAA Preliminar'!F86</f>
        <v>1</v>
      </c>
      <c r="G86" s="29" t="str">
        <f>'PAA Preliminar'!G86</f>
        <v>unid</v>
      </c>
      <c r="H86" s="81">
        <f>'PAA Preliminar'!H86</f>
        <v>19500000</v>
      </c>
      <c r="I86" s="29" t="str">
        <f>'PAA Preliminar'!I86</f>
        <v>001</v>
      </c>
      <c r="J86" s="93" t="str">
        <f>'PAA Preliminar'!J86</f>
        <v>I,II, III, IV  2020</v>
      </c>
    </row>
    <row r="87" spans="1:10" x14ac:dyDescent="0.25">
      <c r="A87" s="91">
        <f>'PAA Preliminar'!A87</f>
        <v>547</v>
      </c>
      <c r="B87" s="92" t="str">
        <f>'PAA Preliminar'!B87</f>
        <v>789-00</v>
      </c>
      <c r="C87" s="29" t="str">
        <f>'PAA Preliminar'!C87</f>
        <v>00000001</v>
      </c>
      <c r="D87" s="29">
        <f>'PAA Preliminar'!D87</f>
        <v>19905</v>
      </c>
      <c r="E87" s="3" t="str">
        <f>'PAA Preliminar'!E87</f>
        <v>Deducible de póliza de vehículo</v>
      </c>
      <c r="F87" s="29">
        <f>'PAA Preliminar'!F87</f>
        <v>1</v>
      </c>
      <c r="G87" s="29" t="str">
        <f>'PAA Preliminar'!G87</f>
        <v>unid</v>
      </c>
      <c r="H87" s="81">
        <f>'PAA Preliminar'!H87</f>
        <v>14390625</v>
      </c>
      <c r="I87" s="29" t="str">
        <f>'PAA Preliminar'!I87</f>
        <v>001</v>
      </c>
      <c r="J87" s="93" t="str">
        <f>'PAA Preliminar'!J87</f>
        <v>I,II, III, IV  2020</v>
      </c>
    </row>
    <row r="88" spans="1:10" x14ac:dyDescent="0.25">
      <c r="A88" s="91">
        <f>'PAA Preliminar'!A88</f>
        <v>214</v>
      </c>
      <c r="B88" s="92" t="str">
        <f>'PAA Preliminar'!B88</f>
        <v>789-00</v>
      </c>
      <c r="C88" s="29" t="str">
        <f>'PAA Preliminar'!C88</f>
        <v>15111510</v>
      </c>
      <c r="D88" s="29">
        <f>'PAA Preliminar'!D88</f>
        <v>20101</v>
      </c>
      <c r="E88" s="3" t="str">
        <f>'PAA Preliminar'!E88</f>
        <v>Gas propano / GLP / similar</v>
      </c>
      <c r="F88" s="29">
        <f>'PAA Preliminar'!F88</f>
        <v>1</v>
      </c>
      <c r="G88" s="29" t="str">
        <f>'PAA Preliminar'!G88</f>
        <v xml:space="preserve">unid </v>
      </c>
      <c r="H88" s="81">
        <f>'PAA Preliminar'!H88</f>
        <v>329750000</v>
      </c>
      <c r="I88" s="29" t="str">
        <f>'PAA Preliminar'!I88</f>
        <v>001</v>
      </c>
      <c r="J88" s="93" t="str">
        <f>'PAA Preliminar'!J88</f>
        <v>I,II, III, IV  2020</v>
      </c>
    </row>
    <row r="89" spans="1:10" x14ac:dyDescent="0.25">
      <c r="A89" s="91">
        <f>'PAA Preliminar'!A89</f>
        <v>548</v>
      </c>
      <c r="B89" s="92" t="str">
        <f>'PAA Preliminar'!B89</f>
        <v>789-00</v>
      </c>
      <c r="C89" s="29" t="str">
        <f>'PAA Preliminar'!C89</f>
        <v>00000001</v>
      </c>
      <c r="D89" s="29">
        <f>'PAA Preliminar'!D89</f>
        <v>20101</v>
      </c>
      <c r="E89" s="3" t="str">
        <f>'PAA Preliminar'!E89</f>
        <v>Contrato de tarjetas para diesel</v>
      </c>
      <c r="F89" s="29">
        <f>'PAA Preliminar'!F89</f>
        <v>750000</v>
      </c>
      <c r="G89" s="29" t="str">
        <f>'PAA Preliminar'!G89</f>
        <v>lt</v>
      </c>
      <c r="H89" s="81">
        <f>'PAA Preliminar'!H89</f>
        <v>387528133</v>
      </c>
      <c r="I89" s="29" t="str">
        <f>'PAA Preliminar'!I89</f>
        <v>001</v>
      </c>
      <c r="J89" s="93" t="str">
        <f>'PAA Preliminar'!J89</f>
        <v>I,II, III, IV  2020</v>
      </c>
    </row>
    <row r="90" spans="1:10" x14ac:dyDescent="0.25">
      <c r="A90" s="91">
        <f>'PAA Preliminar'!A90</f>
        <v>158</v>
      </c>
      <c r="B90" s="92" t="str">
        <f>'PAA Preliminar'!B90</f>
        <v>789-00</v>
      </c>
      <c r="C90" s="29">
        <f>'PAA Preliminar'!C90</f>
        <v>15121501</v>
      </c>
      <c r="D90" s="29">
        <f>'PAA Preliminar'!D90</f>
        <v>20101</v>
      </c>
      <c r="E90" s="3" t="str">
        <f>'PAA Preliminar'!E90</f>
        <v>Suministro de aceites</v>
      </c>
      <c r="F90" s="29">
        <f>'PAA Preliminar'!F90</f>
        <v>1</v>
      </c>
      <c r="G90" s="29" t="str">
        <f>'PAA Preliminar'!G90</f>
        <v>unid</v>
      </c>
      <c r="H90" s="81">
        <f>'PAA Preliminar'!H90</f>
        <v>500000</v>
      </c>
      <c r="I90" s="29" t="str">
        <f>'PAA Preliminar'!I90</f>
        <v>001</v>
      </c>
      <c r="J90" s="93" t="str">
        <f>'PAA Preliminar'!J90</f>
        <v>II  2020</v>
      </c>
    </row>
    <row r="91" spans="1:10" x14ac:dyDescent="0.25">
      <c r="A91" s="91">
        <f>'PAA Preliminar'!A91</f>
        <v>549</v>
      </c>
      <c r="B91" s="92" t="str">
        <f>'PAA Preliminar'!B91</f>
        <v>789-00</v>
      </c>
      <c r="C91" s="29" t="str">
        <f>'PAA Preliminar'!C91</f>
        <v>15121501</v>
      </c>
      <c r="D91" s="29">
        <f>'PAA Preliminar'!D91</f>
        <v>20101</v>
      </c>
      <c r="E91" s="3" t="str">
        <f>'PAA Preliminar'!E91</f>
        <v>Aceite Lubricante</v>
      </c>
      <c r="F91" s="29">
        <f>'PAA Preliminar'!F91</f>
        <v>5000</v>
      </c>
      <c r="G91" s="29" t="str">
        <f>'PAA Preliminar'!G91</f>
        <v>lt</v>
      </c>
      <c r="H91" s="81">
        <f>'PAA Preliminar'!H91</f>
        <v>18000000</v>
      </c>
      <c r="I91" s="29" t="str">
        <f>'PAA Preliminar'!I91</f>
        <v>001</v>
      </c>
      <c r="J91" s="93" t="str">
        <f>'PAA Preliminar'!J91</f>
        <v>II  2020</v>
      </c>
    </row>
    <row r="92" spans="1:10" x14ac:dyDescent="0.25">
      <c r="A92" s="91">
        <f>'PAA Preliminar'!A92</f>
        <v>19</v>
      </c>
      <c r="B92" s="92" t="str">
        <f>'PAA Preliminar'!B92</f>
        <v>789-00</v>
      </c>
      <c r="C92" s="29" t="str">
        <f>'PAA Preliminar'!C92</f>
        <v>51473016</v>
      </c>
      <c r="D92" s="29">
        <f>'PAA Preliminar'!D92</f>
        <v>20102</v>
      </c>
      <c r="E92" s="3" t="str">
        <f>'PAA Preliminar'!E92</f>
        <v>Alcohol de 70°</v>
      </c>
      <c r="F92" s="29">
        <f>'PAA Preliminar'!F92</f>
        <v>3</v>
      </c>
      <c r="G92" s="29" t="str">
        <f>'PAA Preliminar'!G92</f>
        <v>gal</v>
      </c>
      <c r="H92" s="81">
        <f>'PAA Preliminar'!H92</f>
        <v>45000</v>
      </c>
      <c r="I92" s="29" t="str">
        <f>'PAA Preliminar'!I92</f>
        <v>001</v>
      </c>
      <c r="J92" s="93" t="str">
        <f>'PAA Preliminar'!J92</f>
        <v>II  2020</v>
      </c>
    </row>
    <row r="93" spans="1:10" ht="60" x14ac:dyDescent="0.25">
      <c r="A93" s="91">
        <f>'PAA Preliminar'!A93</f>
        <v>20</v>
      </c>
      <c r="B93" s="92" t="str">
        <f>'PAA Preliminar'!B93</f>
        <v>789-00</v>
      </c>
      <c r="C93" s="29" t="str">
        <f>'PAA Preliminar'!C93</f>
        <v xml:space="preserve">51191602  </v>
      </c>
      <c r="D93" s="29">
        <f>'PAA Preliminar'!D93</f>
        <v>20102</v>
      </c>
      <c r="E93" s="3" t="str">
        <f>'PAA Preliminar'!E93</f>
        <v>Inyección de sodio cloruro al 0.9 %, bolsa o envase con 1000 ml. (Cloruro de Sodio a punto 0,9% solución fisiológica envase de 1000ml)</v>
      </c>
      <c r="F93" s="29">
        <f>'PAA Preliminar'!F93</f>
        <v>3</v>
      </c>
      <c r="G93" s="29" t="str">
        <f>'PAA Preliminar'!G93</f>
        <v>und</v>
      </c>
      <c r="H93" s="81">
        <f>'PAA Preliminar'!H93</f>
        <v>90000</v>
      </c>
      <c r="I93" s="29" t="str">
        <f>'PAA Preliminar'!I93</f>
        <v>001</v>
      </c>
      <c r="J93" s="93" t="str">
        <f>'PAA Preliminar'!J93</f>
        <v>II  2020</v>
      </c>
    </row>
    <row r="94" spans="1:10" x14ac:dyDescent="0.25">
      <c r="A94" s="91">
        <f>'PAA Preliminar'!A94</f>
        <v>21</v>
      </c>
      <c r="B94" s="92" t="str">
        <f>'PAA Preliminar'!B94</f>
        <v>789-00</v>
      </c>
      <c r="C94" s="29" t="str">
        <f>'PAA Preliminar'!C94</f>
        <v>41104213</v>
      </c>
      <c r="D94" s="29">
        <f>'PAA Preliminar'!D94</f>
        <v>20102</v>
      </c>
      <c r="E94" s="3" t="str">
        <f>'PAA Preliminar'!E94</f>
        <v>agua Bidestilada galón cj4</v>
      </c>
      <c r="F94" s="29">
        <f>'PAA Preliminar'!F94</f>
        <v>3</v>
      </c>
      <c r="G94" s="29" t="str">
        <f>'PAA Preliminar'!G94</f>
        <v>und</v>
      </c>
      <c r="H94" s="81">
        <f>'PAA Preliminar'!H94</f>
        <v>18000</v>
      </c>
      <c r="I94" s="29" t="str">
        <f>'PAA Preliminar'!I94</f>
        <v>001</v>
      </c>
      <c r="J94" s="93" t="str">
        <f>'PAA Preliminar'!J94</f>
        <v>II  2020</v>
      </c>
    </row>
    <row r="95" spans="1:10" ht="30" x14ac:dyDescent="0.25">
      <c r="A95" s="91">
        <f>'PAA Preliminar'!A95</f>
        <v>22</v>
      </c>
      <c r="B95" s="92" t="str">
        <f>'PAA Preliminar'!B95</f>
        <v>789-00</v>
      </c>
      <c r="C95" s="29" t="str">
        <f>'PAA Preliminar'!C95</f>
        <v>51272406</v>
      </c>
      <c r="D95" s="29">
        <f>'PAA Preliminar'!D95</f>
        <v>20102</v>
      </c>
      <c r="E95" s="3" t="str">
        <f>'PAA Preliminar'!E95</f>
        <v>botellas de isoflurano  de 100 ml  anestésico inhalatorio</v>
      </c>
      <c r="F95" s="29">
        <f>'PAA Preliminar'!F95</f>
        <v>2</v>
      </c>
      <c r="G95" s="29" t="str">
        <f>'PAA Preliminar'!G95</f>
        <v>und</v>
      </c>
      <c r="H95" s="81">
        <f>'PAA Preliminar'!H95</f>
        <v>50000</v>
      </c>
      <c r="I95" s="29" t="str">
        <f>'PAA Preliminar'!I95</f>
        <v>001</v>
      </c>
      <c r="J95" s="93" t="str">
        <f>'PAA Preliminar'!J95</f>
        <v>II  2020</v>
      </c>
    </row>
    <row r="96" spans="1:10" x14ac:dyDescent="0.25">
      <c r="A96" s="91">
        <f>'PAA Preliminar'!A96</f>
        <v>23</v>
      </c>
      <c r="B96" s="92" t="str">
        <f>'PAA Preliminar'!B96</f>
        <v>789-00</v>
      </c>
      <c r="C96" s="29" t="str">
        <f>'PAA Preliminar'!C96</f>
        <v>53131613</v>
      </c>
      <c r="D96" s="29">
        <f>'PAA Preliminar'!D96</f>
        <v>20102</v>
      </c>
      <c r="E96" s="3" t="str">
        <f>'PAA Preliminar'!E96</f>
        <v>Bloqueador solar</v>
      </c>
      <c r="F96" s="29">
        <f>'PAA Preliminar'!F96</f>
        <v>500</v>
      </c>
      <c r="G96" s="29" t="str">
        <f>'PAA Preliminar'!G96</f>
        <v>und</v>
      </c>
      <c r="H96" s="81">
        <f>'PAA Preliminar'!H96</f>
        <v>8000000</v>
      </c>
      <c r="I96" s="29" t="str">
        <f>'PAA Preliminar'!I96</f>
        <v>001</v>
      </c>
      <c r="J96" s="93" t="str">
        <f>'PAA Preliminar'!J96</f>
        <v>II  2020</v>
      </c>
    </row>
    <row r="97" spans="1:10" x14ac:dyDescent="0.25">
      <c r="A97" s="91">
        <f>'PAA Preliminar'!A97</f>
        <v>488</v>
      </c>
      <c r="B97" s="92" t="str">
        <f>'PAA Preliminar'!B97</f>
        <v>789-00</v>
      </c>
      <c r="C97" s="29">
        <f>'PAA Preliminar'!C97</f>
        <v>51191602</v>
      </c>
      <c r="D97" s="29">
        <f>'PAA Preliminar'!D97</f>
        <v>20102</v>
      </c>
      <c r="E97" s="3" t="str">
        <f>'PAA Preliminar'!E97</f>
        <v>Suero fisiológico</v>
      </c>
      <c r="F97" s="29">
        <f>'PAA Preliminar'!F97</f>
        <v>300</v>
      </c>
      <c r="G97" s="29" t="str">
        <f>'PAA Preliminar'!G97</f>
        <v>unid</v>
      </c>
      <c r="H97" s="81">
        <f>'PAA Preliminar'!H97</f>
        <v>450000</v>
      </c>
      <c r="I97" s="29" t="str">
        <f>'PAA Preliminar'!I97</f>
        <v>001</v>
      </c>
      <c r="J97" s="93" t="str">
        <f>'PAA Preliminar'!J97</f>
        <v>II  2020</v>
      </c>
    </row>
    <row r="98" spans="1:10" x14ac:dyDescent="0.25">
      <c r="A98" s="91">
        <f>'PAA Preliminar'!A98</f>
        <v>489</v>
      </c>
      <c r="B98" s="92" t="str">
        <f>'PAA Preliminar'!B98</f>
        <v>789-00</v>
      </c>
      <c r="C98" s="29">
        <f>'PAA Preliminar'!C98</f>
        <v>51191602</v>
      </c>
      <c r="D98" s="29">
        <f>'PAA Preliminar'!D98</f>
        <v>20102</v>
      </c>
      <c r="E98" s="3" t="str">
        <f>'PAA Preliminar'!E98</f>
        <v>Suero fisiológico</v>
      </c>
      <c r="F98" s="29">
        <f>'PAA Preliminar'!F98</f>
        <v>300</v>
      </c>
      <c r="G98" s="29" t="str">
        <f>'PAA Preliminar'!G98</f>
        <v>unid</v>
      </c>
      <c r="H98" s="81">
        <f>'PAA Preliminar'!H98</f>
        <v>450000</v>
      </c>
      <c r="I98" s="29" t="str">
        <f>'PAA Preliminar'!I98</f>
        <v>001</v>
      </c>
      <c r="J98" s="93" t="str">
        <f>'PAA Preliminar'!J98</f>
        <v>II  2020</v>
      </c>
    </row>
    <row r="99" spans="1:10" x14ac:dyDescent="0.25">
      <c r="A99" s="91">
        <f>'PAA Preliminar'!A99</f>
        <v>490</v>
      </c>
      <c r="B99" s="92" t="str">
        <f>'PAA Preliminar'!B99</f>
        <v>789-00</v>
      </c>
      <c r="C99" s="29">
        <f>'PAA Preliminar'!C99</f>
        <v>51191602</v>
      </c>
      <c r="D99" s="29">
        <f>'PAA Preliminar'!D99</f>
        <v>20102</v>
      </c>
      <c r="E99" s="3" t="str">
        <f>'PAA Preliminar'!E99</f>
        <v>Suero fisiológico</v>
      </c>
      <c r="F99" s="29">
        <f>'PAA Preliminar'!F99</f>
        <v>300</v>
      </c>
      <c r="G99" s="29" t="str">
        <f>'PAA Preliminar'!G99</f>
        <v>unid</v>
      </c>
      <c r="H99" s="81">
        <f>'PAA Preliminar'!H99</f>
        <v>450000</v>
      </c>
      <c r="I99" s="29" t="str">
        <f>'PAA Preliminar'!I99</f>
        <v>001</v>
      </c>
      <c r="J99" s="93" t="str">
        <f>'PAA Preliminar'!J99</f>
        <v>II  2020</v>
      </c>
    </row>
    <row r="100" spans="1:10" x14ac:dyDescent="0.25">
      <c r="A100" s="91">
        <f>'PAA Preliminar'!A100</f>
        <v>491</v>
      </c>
      <c r="B100" s="92" t="str">
        <f>'PAA Preliminar'!B100</f>
        <v>789-00</v>
      </c>
      <c r="C100" s="29">
        <f>'PAA Preliminar'!C100</f>
        <v>51191602</v>
      </c>
      <c r="D100" s="29">
        <f>'PAA Preliminar'!D100</f>
        <v>20102</v>
      </c>
      <c r="E100" s="3" t="str">
        <f>'PAA Preliminar'!E100</f>
        <v>Suero fisiológico</v>
      </c>
      <c r="F100" s="29">
        <f>'PAA Preliminar'!F100</f>
        <v>10</v>
      </c>
      <c r="G100" s="29" t="str">
        <f>'PAA Preliminar'!G100</f>
        <v>unid</v>
      </c>
      <c r="H100" s="81">
        <f>'PAA Preliminar'!H100</f>
        <v>15000</v>
      </c>
      <c r="I100" s="29" t="str">
        <f>'PAA Preliminar'!I100</f>
        <v>001</v>
      </c>
      <c r="J100" s="93" t="str">
        <f>'PAA Preliminar'!J100</f>
        <v>II  2020</v>
      </c>
    </row>
    <row r="101" spans="1:10" x14ac:dyDescent="0.25">
      <c r="A101" s="91">
        <f>'PAA Preliminar'!A101</f>
        <v>492</v>
      </c>
      <c r="B101" s="92" t="str">
        <f>'PAA Preliminar'!B101</f>
        <v>789-00</v>
      </c>
      <c r="C101" s="29">
        <f>'PAA Preliminar'!C101</f>
        <v>51191602</v>
      </c>
      <c r="D101" s="29">
        <f>'PAA Preliminar'!D101</f>
        <v>20102</v>
      </c>
      <c r="E101" s="3" t="str">
        <f>'PAA Preliminar'!E101</f>
        <v>Solución Glucosada - Suero</v>
      </c>
      <c r="F101" s="29">
        <f>'PAA Preliminar'!F101</f>
        <v>20</v>
      </c>
      <c r="G101" s="29" t="str">
        <f>'PAA Preliminar'!G101</f>
        <v>unid</v>
      </c>
      <c r="H101" s="81">
        <f>'PAA Preliminar'!H101</f>
        <v>30000</v>
      </c>
      <c r="I101" s="29" t="str">
        <f>'PAA Preliminar'!I101</f>
        <v>001</v>
      </c>
      <c r="J101" s="93" t="str">
        <f>'PAA Preliminar'!J101</f>
        <v>II  2020</v>
      </c>
    </row>
    <row r="102" spans="1:10" x14ac:dyDescent="0.25">
      <c r="A102" s="91">
        <f>'PAA Preliminar'!A102</f>
        <v>493</v>
      </c>
      <c r="B102" s="92" t="str">
        <f>'PAA Preliminar'!B102</f>
        <v>789-00</v>
      </c>
      <c r="C102" s="29">
        <f>'PAA Preliminar'!C102</f>
        <v>51191602</v>
      </c>
      <c r="D102" s="29">
        <f>'PAA Preliminar'!D102</f>
        <v>20102</v>
      </c>
      <c r="E102" s="3" t="str">
        <f>'PAA Preliminar'!E102</f>
        <v>Solución Glucosada - Suero</v>
      </c>
      <c r="F102" s="29">
        <f>'PAA Preliminar'!F102</f>
        <v>20</v>
      </c>
      <c r="G102" s="29" t="str">
        <f>'PAA Preliminar'!G102</f>
        <v>unid</v>
      </c>
      <c r="H102" s="81">
        <f>'PAA Preliminar'!H102</f>
        <v>30000</v>
      </c>
      <c r="I102" s="29" t="str">
        <f>'PAA Preliminar'!I102</f>
        <v>001</v>
      </c>
      <c r="J102" s="93" t="str">
        <f>'PAA Preliminar'!J102</f>
        <v>II  2020</v>
      </c>
    </row>
    <row r="103" spans="1:10" x14ac:dyDescent="0.25">
      <c r="A103" s="91">
        <f>'PAA Preliminar'!A103</f>
        <v>494</v>
      </c>
      <c r="B103" s="92" t="str">
        <f>'PAA Preliminar'!B103</f>
        <v>789-00</v>
      </c>
      <c r="C103" s="29">
        <f>'PAA Preliminar'!C103</f>
        <v>51191602</v>
      </c>
      <c r="D103" s="29">
        <f>'PAA Preliminar'!D103</f>
        <v>20102</v>
      </c>
      <c r="E103" s="3" t="str">
        <f>'PAA Preliminar'!E103</f>
        <v>Solución Glucosada - Suero</v>
      </c>
      <c r="F103" s="29">
        <f>'PAA Preliminar'!F103</f>
        <v>10</v>
      </c>
      <c r="G103" s="29" t="str">
        <f>'PAA Preliminar'!G103</f>
        <v>unid</v>
      </c>
      <c r="H103" s="81">
        <f>'PAA Preliminar'!H103</f>
        <v>15000</v>
      </c>
      <c r="I103" s="29" t="str">
        <f>'PAA Preliminar'!I103</f>
        <v>001</v>
      </c>
      <c r="J103" s="93" t="str">
        <f>'PAA Preliminar'!J103</f>
        <v>II  2020</v>
      </c>
    </row>
    <row r="104" spans="1:10" x14ac:dyDescent="0.25">
      <c r="A104" s="91">
        <f>'PAA Preliminar'!A104</f>
        <v>495</v>
      </c>
      <c r="B104" s="92" t="str">
        <f>'PAA Preliminar'!B104</f>
        <v>789-00</v>
      </c>
      <c r="C104" s="29">
        <f>'PAA Preliminar'!C104</f>
        <v>51201608</v>
      </c>
      <c r="D104" s="29">
        <f>'PAA Preliminar'!D104</f>
        <v>20102</v>
      </c>
      <c r="E104" s="3" t="str">
        <f>'PAA Preliminar'!E104</f>
        <v>Vacuna contra la influenza</v>
      </c>
      <c r="F104" s="29">
        <f>'PAA Preliminar'!F104</f>
        <v>600</v>
      </c>
      <c r="G104" s="29" t="str">
        <f>'PAA Preliminar'!G104</f>
        <v>unid</v>
      </c>
      <c r="H104" s="81">
        <f>'PAA Preliminar'!H104</f>
        <v>6000000</v>
      </c>
      <c r="I104" s="29" t="str">
        <f>'PAA Preliminar'!I104</f>
        <v>001</v>
      </c>
      <c r="J104" s="93" t="str">
        <f>'PAA Preliminar'!J104</f>
        <v>II  2020</v>
      </c>
    </row>
    <row r="105" spans="1:10" x14ac:dyDescent="0.25">
      <c r="A105" s="91">
        <f>'PAA Preliminar'!A105</f>
        <v>496</v>
      </c>
      <c r="B105" s="92" t="str">
        <f>'PAA Preliminar'!B105</f>
        <v>789-00</v>
      </c>
      <c r="C105" s="29">
        <f>'PAA Preliminar'!C105</f>
        <v>51472802</v>
      </c>
      <c r="D105" s="29">
        <f>'PAA Preliminar'!D105</f>
        <v>20102</v>
      </c>
      <c r="E105" s="3" t="str">
        <f>'PAA Preliminar'!E105</f>
        <v xml:space="preserve"> Clorexil</v>
      </c>
      <c r="F105" s="29">
        <f>'PAA Preliminar'!F105</f>
        <v>10</v>
      </c>
      <c r="G105" s="29" t="str">
        <f>'PAA Preliminar'!G105</f>
        <v>unid</v>
      </c>
      <c r="H105" s="81">
        <f>'PAA Preliminar'!H105</f>
        <v>31340</v>
      </c>
      <c r="I105" s="29" t="str">
        <f>'PAA Preliminar'!I105</f>
        <v>001</v>
      </c>
      <c r="J105" s="93" t="str">
        <f>'PAA Preliminar'!J105</f>
        <v>II  2020</v>
      </c>
    </row>
    <row r="106" spans="1:10" x14ac:dyDescent="0.25">
      <c r="A106" s="91">
        <f>'PAA Preliminar'!A106</f>
        <v>315</v>
      </c>
      <c r="B106" s="92" t="str">
        <f>'PAA Preliminar'!B106</f>
        <v>789-00</v>
      </c>
      <c r="C106" s="29">
        <f>'PAA Preliminar'!C106</f>
        <v>53131502</v>
      </c>
      <c r="D106" s="29">
        <f>'PAA Preliminar'!D106</f>
        <v>20102</v>
      </c>
      <c r="E106" s="3" t="str">
        <f>'PAA Preliminar'!E106</f>
        <v>Pasta dental</v>
      </c>
      <c r="F106" s="29">
        <f>'PAA Preliminar'!F106</f>
        <v>190000</v>
      </c>
      <c r="G106" s="29" t="str">
        <f>'PAA Preliminar'!G106</f>
        <v>unid</v>
      </c>
      <c r="H106" s="81">
        <f>'PAA Preliminar'!H106</f>
        <v>209156200</v>
      </c>
      <c r="I106" s="29" t="str">
        <f>'PAA Preliminar'!I106</f>
        <v>001</v>
      </c>
      <c r="J106" s="93" t="str">
        <f>'PAA Preliminar'!J106</f>
        <v>II  2020</v>
      </c>
    </row>
    <row r="107" spans="1:10" ht="120" x14ac:dyDescent="0.25">
      <c r="A107" s="91">
        <f>'PAA Preliminar'!A107</f>
        <v>24</v>
      </c>
      <c r="B107" s="92" t="str">
        <f>'PAA Preliminar'!B107</f>
        <v>789-00</v>
      </c>
      <c r="C107" s="29" t="str">
        <f>'PAA Preliminar'!C107</f>
        <v>51281702</v>
      </c>
      <c r="D107" s="29">
        <f>'PAA Preliminar'!D107</f>
        <v>20103</v>
      </c>
      <c r="E107" s="3" t="str">
        <f>'PAA Preliminar'!E107</f>
        <v>Antibiótico para animales en pastillas de 250grms (para perros de 20 k, base de 250mgr amoxicilina y 50 mgr de ácido clavulonico por tableta), similar o superior a Clavamox de 250mg. formula: antibiótico oral para perros de 20 kg a base de 250 mg   Amoxicilina y 50 mg de Ácido Clavulonico por tableta.</v>
      </c>
      <c r="F107" s="29">
        <f>'PAA Preliminar'!F107</f>
        <v>600</v>
      </c>
      <c r="G107" s="29" t="str">
        <f>'PAA Preliminar'!G107</f>
        <v>und</v>
      </c>
      <c r="H107" s="81">
        <f>'PAA Preliminar'!H107</f>
        <v>360000</v>
      </c>
      <c r="I107" s="29" t="str">
        <f>'PAA Preliminar'!I107</f>
        <v>001</v>
      </c>
      <c r="J107" s="93" t="str">
        <f>'PAA Preliminar'!J107</f>
        <v>II  2020</v>
      </c>
    </row>
    <row r="108" spans="1:10" ht="90" x14ac:dyDescent="0.25">
      <c r="A108" s="91">
        <f>'PAA Preliminar'!A108</f>
        <v>25</v>
      </c>
      <c r="B108" s="92" t="str">
        <f>'PAA Preliminar'!B108</f>
        <v>789-00</v>
      </c>
      <c r="C108" s="29" t="str">
        <f>'PAA Preliminar'!C108</f>
        <v>51473999</v>
      </c>
      <c r="D108" s="29">
        <f>'PAA Preliminar'!D108</f>
        <v>20103</v>
      </c>
      <c r="E108" s="3" t="str">
        <f>'PAA Preliminar'!E108</f>
        <v>Champú para animales (antiséptico, antimicótico con efecto contra levaduras de la piel en perros), presentación en frascos de 237 ml variación aceptable de +/- 10ml similar o superior a hexadene. continuidad de contrato</v>
      </c>
      <c r="F108" s="29">
        <f>'PAA Preliminar'!F108</f>
        <v>8</v>
      </c>
      <c r="G108" s="29" t="str">
        <f>'PAA Preliminar'!G108</f>
        <v>und</v>
      </c>
      <c r="H108" s="81">
        <f>'PAA Preliminar'!H108</f>
        <v>36000</v>
      </c>
      <c r="I108" s="29" t="str">
        <f>'PAA Preliminar'!I108</f>
        <v>001</v>
      </c>
      <c r="J108" s="93" t="str">
        <f>'PAA Preliminar'!J108</f>
        <v>II  2020</v>
      </c>
    </row>
    <row r="109" spans="1:10" ht="75" x14ac:dyDescent="0.25">
      <c r="A109" s="91">
        <f>'PAA Preliminar'!A109</f>
        <v>26</v>
      </c>
      <c r="B109" s="92" t="str">
        <f>'PAA Preliminar'!B109</f>
        <v>789-00</v>
      </c>
      <c r="C109" s="29" t="str">
        <f>'PAA Preliminar'!C109</f>
        <v>51473999</v>
      </c>
      <c r="D109" s="29">
        <f>'PAA Preliminar'!D109</f>
        <v>20103</v>
      </c>
      <c r="E109" s="3" t="str">
        <f>'PAA Preliminar'!E109</f>
        <v>Champú para animales (antiséptico a base de yodo povidona), presentación en envases de 3,785 l (1 gal) similar o superior a lupol. continuidad de contrato</v>
      </c>
      <c r="F109" s="29">
        <f>'PAA Preliminar'!F109</f>
        <v>12</v>
      </c>
      <c r="G109" s="29" t="str">
        <f>'PAA Preliminar'!G109</f>
        <v>und</v>
      </c>
      <c r="H109" s="81">
        <f>'PAA Preliminar'!H109</f>
        <v>473754</v>
      </c>
      <c r="I109" s="29" t="str">
        <f>'PAA Preliminar'!I109</f>
        <v>001</v>
      </c>
      <c r="J109" s="93" t="str">
        <f>'PAA Preliminar'!J109</f>
        <v>II  2020</v>
      </c>
    </row>
    <row r="110" spans="1:10" ht="90" x14ac:dyDescent="0.25">
      <c r="A110" s="91">
        <f>'PAA Preliminar'!A110</f>
        <v>27</v>
      </c>
      <c r="B110" s="92" t="str">
        <f>'PAA Preliminar'!B110</f>
        <v>789-00</v>
      </c>
      <c r="C110" s="29" t="str">
        <f>'PAA Preliminar'!C110</f>
        <v>51453501</v>
      </c>
      <c r="D110" s="29">
        <f>'PAA Preliminar'!D110</f>
        <v>20103</v>
      </c>
      <c r="E110" s="3" t="str">
        <f>'PAA Preliminar'!E110</f>
        <v xml:space="preserve">Antibiótico para animales (tratamiento para otitis externa de perros), presentación en frascos de 20 g variación aceptable de +/-1g. Similar o superior a dexoril. continuidad de contrato </v>
      </c>
      <c r="F110" s="29">
        <f>'PAA Preliminar'!F110</f>
        <v>8</v>
      </c>
      <c r="G110" s="29" t="str">
        <f>'PAA Preliminar'!G110</f>
        <v>und</v>
      </c>
      <c r="H110" s="81">
        <f>'PAA Preliminar'!H110</f>
        <v>61600</v>
      </c>
      <c r="I110" s="29" t="str">
        <f>'PAA Preliminar'!I110</f>
        <v>001</v>
      </c>
      <c r="J110" s="93" t="str">
        <f>'PAA Preliminar'!J110</f>
        <v>II  2020</v>
      </c>
    </row>
    <row r="111" spans="1:10" ht="135" x14ac:dyDescent="0.25">
      <c r="A111" s="91">
        <f>'PAA Preliminar'!A111</f>
        <v>28</v>
      </c>
      <c r="B111" s="92" t="str">
        <f>'PAA Preliminar'!B111</f>
        <v>789-00</v>
      </c>
      <c r="C111" s="29" t="str">
        <f>'PAA Preliminar'!C111</f>
        <v>51204299</v>
      </c>
      <c r="D111" s="29">
        <f>'PAA Preliminar'!D111</f>
        <v>20103</v>
      </c>
      <c r="E111" s="3" t="str">
        <f>'PAA Preliminar'!E111</f>
        <v>Vacuna uso veterinario (vacuna múltiple contra el moquillo, hepatitis infecciosa caninacausa por adenovirus tipo 1, enfermedad respiratoria por adenovirus tipo 2, influenza, parvovirus, coronavirus y leptospirosis canina), presentación frascos de una dosis de 1 ml similar o superior a recombitek c6/cv. continuidad de contrato</v>
      </c>
      <c r="F111" s="29">
        <f>'PAA Preliminar'!F111</f>
        <v>100</v>
      </c>
      <c r="G111" s="29" t="str">
        <f>'PAA Preliminar'!G111</f>
        <v>und</v>
      </c>
      <c r="H111" s="81">
        <f>'PAA Preliminar'!H111</f>
        <v>600000</v>
      </c>
      <c r="I111" s="29" t="str">
        <f>'PAA Preliminar'!I111</f>
        <v>001</v>
      </c>
      <c r="J111" s="93" t="str">
        <f>'PAA Preliminar'!J111</f>
        <v>II  2020</v>
      </c>
    </row>
    <row r="112" spans="1:10" ht="60" x14ac:dyDescent="0.25">
      <c r="A112" s="91">
        <f>'PAA Preliminar'!A112</f>
        <v>29</v>
      </c>
      <c r="B112" s="92" t="str">
        <f>'PAA Preliminar'!B112</f>
        <v>789-00</v>
      </c>
      <c r="C112" s="29" t="str">
        <f>'PAA Preliminar'!C112</f>
        <v>51201617</v>
      </c>
      <c r="D112" s="29">
        <f>'PAA Preliminar'!D112</f>
        <v>20103</v>
      </c>
      <c r="E112" s="3" t="str">
        <f>'PAA Preliminar'!E112</f>
        <v>Vacuna antirrábica canina, presentación en frascos de una dosis con 1 ml, similar o superior a imrab. continuidad de contrato</v>
      </c>
      <c r="F112" s="29">
        <f>'PAA Preliminar'!F112</f>
        <v>100</v>
      </c>
      <c r="G112" s="29" t="str">
        <f>'PAA Preliminar'!G112</f>
        <v>und</v>
      </c>
      <c r="H112" s="81">
        <f>'PAA Preliminar'!H112</f>
        <v>500000</v>
      </c>
      <c r="I112" s="29" t="str">
        <f>'PAA Preliminar'!I112</f>
        <v>001</v>
      </c>
      <c r="J112" s="93" t="str">
        <f>'PAA Preliminar'!J112</f>
        <v>II  2020</v>
      </c>
    </row>
    <row r="113" spans="1:10" ht="105" x14ac:dyDescent="0.25">
      <c r="A113" s="91">
        <f>'PAA Preliminar'!A113</f>
        <v>30</v>
      </c>
      <c r="B113" s="92" t="str">
        <f>'PAA Preliminar'!B113</f>
        <v>789-00</v>
      </c>
      <c r="C113" s="29" t="str">
        <f>'PAA Preliminar'!C113</f>
        <v>51452601</v>
      </c>
      <c r="D113" s="29">
        <f>'PAA Preliminar'!D113</f>
        <v>20103</v>
      </c>
      <c r="E113" s="3" t="str">
        <f>'PAA Preliminar'!E113</f>
        <v>Desparacitante interno (endoparasiticida para perros de 30 kg contra nematodos, cestodos, microfilarias y giardias), presentación en cajas de expendedoras de 2 tabletas. Similar o superior a endogard 30. continuidad de contrato</v>
      </c>
      <c r="F113" s="29">
        <f>'PAA Preliminar'!F113</f>
        <v>100</v>
      </c>
      <c r="G113" s="29" t="str">
        <f>'PAA Preliminar'!G113</f>
        <v>und</v>
      </c>
      <c r="H113" s="81">
        <f>'PAA Preliminar'!H113</f>
        <v>537100</v>
      </c>
      <c r="I113" s="29" t="str">
        <f>'PAA Preliminar'!I113</f>
        <v>001</v>
      </c>
      <c r="J113" s="93" t="str">
        <f>'PAA Preliminar'!J113</f>
        <v>II  2020</v>
      </c>
    </row>
    <row r="114" spans="1:10" ht="90" x14ac:dyDescent="0.25">
      <c r="A114" s="91">
        <f>'PAA Preliminar'!A114</f>
        <v>31</v>
      </c>
      <c r="B114" s="92" t="str">
        <f>'PAA Preliminar'!B114</f>
        <v>789-00</v>
      </c>
      <c r="C114" s="29" t="str">
        <f>'PAA Preliminar'!C114</f>
        <v>51452601</v>
      </c>
      <c r="D114" s="29">
        <f>'PAA Preliminar'!D114</f>
        <v>20103</v>
      </c>
      <c r="E114" s="3" t="str">
        <f>'PAA Preliminar'!E114</f>
        <v>Desparacitante interno (antiparasitario interno contra el nemátodos y céstodos de perros; indicando tratamiento de la giardia), presentación en caja de 1 tableta. Similar o superior a drontal plus.</v>
      </c>
      <c r="F114" s="29">
        <f>'PAA Preliminar'!F114</f>
        <v>100</v>
      </c>
      <c r="G114" s="29" t="str">
        <f>'PAA Preliminar'!G114</f>
        <v>und</v>
      </c>
      <c r="H114" s="81">
        <f>'PAA Preliminar'!H114</f>
        <v>259000</v>
      </c>
      <c r="I114" s="29" t="str">
        <f>'PAA Preliminar'!I114</f>
        <v>001</v>
      </c>
      <c r="J114" s="93" t="str">
        <f>'PAA Preliminar'!J114</f>
        <v>II  2020</v>
      </c>
    </row>
    <row r="115" spans="1:10" ht="75" x14ac:dyDescent="0.25">
      <c r="A115" s="91">
        <f>'PAA Preliminar'!A115</f>
        <v>32</v>
      </c>
      <c r="B115" s="92" t="str">
        <f>'PAA Preliminar'!B115</f>
        <v>789-00</v>
      </c>
      <c r="C115" s="29" t="str">
        <f>'PAA Preliminar'!C115</f>
        <v>51452401</v>
      </c>
      <c r="D115" s="29">
        <f>'PAA Preliminar'!D115</f>
        <v>20103</v>
      </c>
      <c r="E115" s="3" t="str">
        <f>'PAA Preliminar'!E115</f>
        <v xml:space="preserve"> Desparacitante interno (contra helmintos para perros de 40 kg), presentación en un blister con dos tabletas cada uno. Similar o superior a ovistop 40. continuidad de contrato</v>
      </c>
      <c r="F115" s="29">
        <f>'PAA Preliminar'!F115</f>
        <v>100</v>
      </c>
      <c r="G115" s="29" t="str">
        <f>'PAA Preliminar'!G115</f>
        <v>und</v>
      </c>
      <c r="H115" s="81">
        <f>'PAA Preliminar'!H115</f>
        <v>314500</v>
      </c>
      <c r="I115" s="29" t="str">
        <f>'PAA Preliminar'!I115</f>
        <v>001</v>
      </c>
      <c r="J115" s="93" t="str">
        <f>'PAA Preliminar'!J115</f>
        <v>II  2020</v>
      </c>
    </row>
    <row r="116" spans="1:10" ht="90" x14ac:dyDescent="0.25">
      <c r="A116" s="91">
        <f>'PAA Preliminar'!A116</f>
        <v>33</v>
      </c>
      <c r="B116" s="92" t="str">
        <f>'PAA Preliminar'!B116</f>
        <v>789-00</v>
      </c>
      <c r="C116" s="29" t="str">
        <f>'PAA Preliminar'!C116</f>
        <v>51452802</v>
      </c>
      <c r="D116" s="29">
        <f>'PAA Preliminar'!D116</f>
        <v>20103</v>
      </c>
      <c r="E116" s="3" t="str">
        <f>'PAA Preliminar'!E116</f>
        <v>Desparacitante interno (desparacitante inyectable para controlar parásito en caninos, ovinos y bovinos), presentación en frascos de vidrio de 50 ml similar o superior a dectomax. continuidad de contrato</v>
      </c>
      <c r="F116" s="29">
        <f>'PAA Preliminar'!F116</f>
        <v>4</v>
      </c>
      <c r="G116" s="29" t="str">
        <f>'PAA Preliminar'!G116</f>
        <v>und</v>
      </c>
      <c r="H116" s="81">
        <f>'PAA Preliminar'!H116</f>
        <v>70060</v>
      </c>
      <c r="I116" s="29" t="str">
        <f>'PAA Preliminar'!I116</f>
        <v>001</v>
      </c>
      <c r="J116" s="93" t="str">
        <f>'PAA Preliminar'!J116</f>
        <v>II  2020</v>
      </c>
    </row>
    <row r="117" spans="1:10" ht="90" x14ac:dyDescent="0.25">
      <c r="A117" s="91">
        <f>'PAA Preliminar'!A117</f>
        <v>34</v>
      </c>
      <c r="B117" s="92" t="str">
        <f>'PAA Preliminar'!B117</f>
        <v>789-00</v>
      </c>
      <c r="C117" s="29" t="str">
        <f>'PAA Preliminar'!C117</f>
        <v>51284819</v>
      </c>
      <c r="D117" s="29">
        <f>'PAA Preliminar'!D117</f>
        <v>20103</v>
      </c>
      <c r="E117" s="3" t="str">
        <f>'PAA Preliminar'!E117</f>
        <v>Antidiarreico (antidiarreico con antibacterianos protectores de la mucosa y loperamida), en presentación frascos con 200 ml de suspensión. Similar o superior a lopelisan. continuidad de contrato</v>
      </c>
      <c r="F117" s="29">
        <f>'PAA Preliminar'!F117</f>
        <v>6</v>
      </c>
      <c r="G117" s="29" t="str">
        <f>'PAA Preliminar'!G117</f>
        <v>und</v>
      </c>
      <c r="H117" s="81">
        <f>'PAA Preliminar'!H117</f>
        <v>14436</v>
      </c>
      <c r="I117" s="29" t="str">
        <f>'PAA Preliminar'!I117</f>
        <v>001</v>
      </c>
      <c r="J117" s="93" t="str">
        <f>'PAA Preliminar'!J117</f>
        <v>II  2020</v>
      </c>
    </row>
    <row r="118" spans="1:10" ht="150" x14ac:dyDescent="0.25">
      <c r="A118" s="91">
        <f>'PAA Preliminar'!A118</f>
        <v>35</v>
      </c>
      <c r="B118" s="92" t="str">
        <f>'PAA Preliminar'!B118</f>
        <v>789-00</v>
      </c>
      <c r="C118" s="29" t="str">
        <f>'PAA Preliminar'!C118</f>
        <v>51472901</v>
      </c>
      <c r="D118" s="29">
        <f>'PAA Preliminar'!D118</f>
        <v>20103</v>
      </c>
      <c r="E118" s="3" t="str">
        <f>'PAA Preliminar'!E118</f>
        <v>Solución desinfectante de yodo, uso veterinario externo para desinfección de huevos y otros usos veterinarios en envase plástico de polietileno de alta densidad    presentación 1 l (solución desinfectante yodada para la limpieza de equipos e instalaciones pecuarias), presentación en envases de 3,785 l (1 gal) similar o superior a yodoform. continuidad de contrato</v>
      </c>
      <c r="F118" s="29">
        <f>'PAA Preliminar'!F118</f>
        <v>16</v>
      </c>
      <c r="G118" s="29" t="str">
        <f>'PAA Preliminar'!G118</f>
        <v>und</v>
      </c>
      <c r="H118" s="81">
        <f>'PAA Preliminar'!H118</f>
        <v>480000</v>
      </c>
      <c r="I118" s="29" t="str">
        <f>'PAA Preliminar'!I118</f>
        <v>001</v>
      </c>
      <c r="J118" s="93" t="str">
        <f>'PAA Preliminar'!J118</f>
        <v>II  2020</v>
      </c>
    </row>
    <row r="119" spans="1:10" ht="105" x14ac:dyDescent="0.25">
      <c r="A119" s="91">
        <f>'PAA Preliminar'!A119</f>
        <v>36</v>
      </c>
      <c r="B119" s="92" t="str">
        <f>'PAA Preliminar'!B119</f>
        <v>789-00</v>
      </c>
      <c r="C119" s="29" t="str">
        <f>'PAA Preliminar'!C119</f>
        <v>10191511</v>
      </c>
      <c r="D119" s="29">
        <f>'PAA Preliminar'!D119</f>
        <v>20103</v>
      </c>
      <c r="E119" s="3" t="str">
        <f>'PAA Preliminar'!E119</f>
        <v>Desparacitante uso interno y externo (pipetas pulguicidas, larvicida y ovicida para perros de 20 - 40 kg de 2,68 ml), presentación en pipetas de 2,68 ml con una variación aceptable de +/- 1ml. similar o superior a frontline plus. continuidad de contrato</v>
      </c>
      <c r="F119" s="29">
        <f>'PAA Preliminar'!F119</f>
        <v>120</v>
      </c>
      <c r="G119" s="29" t="str">
        <f>'PAA Preliminar'!G119</f>
        <v>und</v>
      </c>
      <c r="H119" s="81">
        <f>'PAA Preliminar'!H119</f>
        <v>1305000</v>
      </c>
      <c r="I119" s="29" t="str">
        <f>'PAA Preliminar'!I119</f>
        <v>001</v>
      </c>
      <c r="J119" s="93" t="str">
        <f>'PAA Preliminar'!J119</f>
        <v>II  2020</v>
      </c>
    </row>
    <row r="120" spans="1:10" ht="90" x14ac:dyDescent="0.25">
      <c r="A120" s="91">
        <f>'PAA Preliminar'!A120</f>
        <v>37</v>
      </c>
      <c r="B120" s="92" t="str">
        <f>'PAA Preliminar'!B120</f>
        <v>789-00</v>
      </c>
      <c r="C120" s="29" t="str">
        <f>'PAA Preliminar'!C120</f>
        <v>51101670</v>
      </c>
      <c r="D120" s="29">
        <f>'PAA Preliminar'!D120</f>
        <v>20103</v>
      </c>
      <c r="E120" s="3" t="str">
        <f>'PAA Preliminar'!E120</f>
        <v>Desparacitante uso interno y externo (pipetas pulguicidas, garrapaticidas, acaricidas, para perros con peso mayor a 30 kilos), presentación en pipetas de 4 ml. similar o superior a advantage multi. continuidad de contrato</v>
      </c>
      <c r="F120" s="29">
        <f>'PAA Preliminar'!F120</f>
        <v>120</v>
      </c>
      <c r="G120" s="29" t="str">
        <f>'PAA Preliminar'!G120</f>
        <v>und</v>
      </c>
      <c r="H120" s="81">
        <f>'PAA Preliminar'!H120</f>
        <v>782400</v>
      </c>
      <c r="I120" s="29" t="str">
        <f>'PAA Preliminar'!I120</f>
        <v>001</v>
      </c>
      <c r="J120" s="93" t="str">
        <f>'PAA Preliminar'!J120</f>
        <v>II  2020</v>
      </c>
    </row>
    <row r="121" spans="1:10" ht="90" x14ac:dyDescent="0.25">
      <c r="A121" s="91">
        <f>'PAA Preliminar'!A121</f>
        <v>38</v>
      </c>
      <c r="B121" s="92" t="str">
        <f>'PAA Preliminar'!B121</f>
        <v>789-00</v>
      </c>
      <c r="C121" s="29" t="str">
        <f>'PAA Preliminar'!C121</f>
        <v>10191511</v>
      </c>
      <c r="D121" s="29">
        <f>'PAA Preliminar'!D121</f>
        <v>20103</v>
      </c>
      <c r="E121" s="3" t="str">
        <f>'PAA Preliminar'!E121</f>
        <v>desparacitante uso interno y externo (certifect 402 mg / 361,8 mg / 480 mg solución spot-on para perros de 40 a 60 kg), presentación en pipeta de 2 ml similar o superior a certifect 402 mg. continuidad de contrato</v>
      </c>
      <c r="F121" s="29">
        <f>'PAA Preliminar'!F121</f>
        <v>120</v>
      </c>
      <c r="G121" s="29" t="str">
        <f>'PAA Preliminar'!G121</f>
        <v>und</v>
      </c>
      <c r="H121" s="81">
        <f>'PAA Preliminar'!H121</f>
        <v>679680</v>
      </c>
      <c r="I121" s="29" t="str">
        <f>'PAA Preliminar'!I121</f>
        <v>001</v>
      </c>
      <c r="J121" s="93" t="str">
        <f>'PAA Preliminar'!J121</f>
        <v>II  2020</v>
      </c>
    </row>
    <row r="122" spans="1:10" ht="90" x14ac:dyDescent="0.25">
      <c r="A122" s="91">
        <f>'PAA Preliminar'!A122</f>
        <v>39</v>
      </c>
      <c r="B122" s="92" t="str">
        <f>'PAA Preliminar'!B122</f>
        <v>789-00</v>
      </c>
      <c r="C122" s="29" t="str">
        <f>'PAA Preliminar'!C122</f>
        <v>50501803</v>
      </c>
      <c r="D122" s="29">
        <f>'PAA Preliminar'!D122</f>
        <v>20103</v>
      </c>
      <c r="E122" s="3" t="str">
        <f>'PAA Preliminar'!E122</f>
        <v>Vitaminas para animales (suplemento a base de vitaminas minerales y ácidos graso esenciales con omega 3 y 6), presentación en frascos de 60 pastillas. Similar o superior a equilibrium ages. continuidad de contrato</v>
      </c>
      <c r="F122" s="29">
        <f>'PAA Preliminar'!F122</f>
        <v>20</v>
      </c>
      <c r="G122" s="29" t="str">
        <f>'PAA Preliminar'!G122</f>
        <v>und</v>
      </c>
      <c r="H122" s="81">
        <f>'PAA Preliminar'!H122</f>
        <v>212000</v>
      </c>
      <c r="I122" s="29" t="str">
        <f>'PAA Preliminar'!I122</f>
        <v>001</v>
      </c>
      <c r="J122" s="93" t="str">
        <f>'PAA Preliminar'!J122</f>
        <v>II  2020</v>
      </c>
    </row>
    <row r="123" spans="1:10" ht="105" x14ac:dyDescent="0.25">
      <c r="A123" s="91">
        <f>'PAA Preliminar'!A123</f>
        <v>40</v>
      </c>
      <c r="B123" s="92" t="str">
        <f>'PAA Preliminar'!B123</f>
        <v>789-00</v>
      </c>
      <c r="C123" s="29" t="str">
        <f>'PAA Preliminar'!C123</f>
        <v>50501804</v>
      </c>
      <c r="D123" s="29">
        <f>'PAA Preliminar'!D123</f>
        <v>20103</v>
      </c>
      <c r="E123" s="3" t="str">
        <f>'PAA Preliminar'!E123</f>
        <v>Suplementos vitamínicos vitaminas para animales (condroprotector, condroformador, antiartrósico, antiartrítico, aumenta la movilidad y elimina el dolor), presentación en frascos de 60 tabletas. Similar o superior a artroflex.</v>
      </c>
      <c r="F123" s="29">
        <f>'PAA Preliminar'!F123</f>
        <v>20</v>
      </c>
      <c r="G123" s="29" t="str">
        <f>'PAA Preliminar'!G123</f>
        <v>und</v>
      </c>
      <c r="H123" s="81">
        <f>'PAA Preliminar'!H123</f>
        <v>240000</v>
      </c>
      <c r="I123" s="29" t="str">
        <f>'PAA Preliminar'!I123</f>
        <v>001</v>
      </c>
      <c r="J123" s="93" t="str">
        <f>'PAA Preliminar'!J123</f>
        <v>II  2020</v>
      </c>
    </row>
    <row r="124" spans="1:10" ht="60" x14ac:dyDescent="0.25">
      <c r="A124" s="91">
        <f>'PAA Preliminar'!A124</f>
        <v>41</v>
      </c>
      <c r="B124" s="92" t="str">
        <f>'PAA Preliminar'!B124</f>
        <v>789-00</v>
      </c>
      <c r="C124" s="29" t="str">
        <f>'PAA Preliminar'!C124</f>
        <v>51473999</v>
      </c>
      <c r="D124" s="29">
        <f>'PAA Preliminar'!D124</f>
        <v>20103</v>
      </c>
      <c r="E124" s="3" t="str">
        <f>'PAA Preliminar'!E124</f>
        <v>condroprotector, condroformador, antiartrósico, antiartrítico, aumenta la movilidad y elimina el dolor. continuidad de contrato</v>
      </c>
      <c r="F124" s="29">
        <f>'PAA Preliminar'!F124</f>
        <v>4</v>
      </c>
      <c r="G124" s="29" t="str">
        <f>'PAA Preliminar'!G124</f>
        <v>und</v>
      </c>
      <c r="H124" s="81">
        <f>'PAA Preliminar'!H124</f>
        <v>13000</v>
      </c>
      <c r="I124" s="29" t="str">
        <f>'PAA Preliminar'!I124</f>
        <v>001</v>
      </c>
      <c r="J124" s="93" t="str">
        <f>'PAA Preliminar'!J124</f>
        <v>II  2020</v>
      </c>
    </row>
    <row r="125" spans="1:10" ht="195" x14ac:dyDescent="0.25">
      <c r="A125" s="91">
        <f>'PAA Preliminar'!A125</f>
        <v>42</v>
      </c>
      <c r="B125" s="92" t="str">
        <f>'PAA Preliminar'!B125</f>
        <v>789-00</v>
      </c>
      <c r="C125" s="29" t="str">
        <f>'PAA Preliminar'!C125</f>
        <v>51171820</v>
      </c>
      <c r="D125" s="29">
        <f>'PAA Preliminar'!D125</f>
        <v>20103</v>
      </c>
      <c r="E125" s="3" t="str">
        <f>'PAA Preliminar'!E125</f>
        <v>Desinfectante concentrado uso veterinario (desinfectante de amplio espectro, para el control de todo tipo de bacterias, hongos, levaduras y mohos de las perreras, fincas, criaderos y establos), presentación en sobres de 50 g con una variación aceptable de +/- 1 g, mezcla balanceada, estabilizada con componentes peroxigenicos, surfactantes, ácidos orgánicos y amortiguador inorgánico similar o superior a virkons. continuidad de contrato</v>
      </c>
      <c r="F125" s="29">
        <f>'PAA Preliminar'!F125</f>
        <v>10</v>
      </c>
      <c r="G125" s="29" t="str">
        <f>'PAA Preliminar'!G125</f>
        <v>und</v>
      </c>
      <c r="H125" s="81">
        <f>'PAA Preliminar'!H125</f>
        <v>40250</v>
      </c>
      <c r="I125" s="29" t="str">
        <f>'PAA Preliminar'!I125</f>
        <v>001</v>
      </c>
      <c r="J125" s="93" t="str">
        <f>'PAA Preliminar'!J125</f>
        <v>II  2020</v>
      </c>
    </row>
    <row r="126" spans="1:10" ht="120" x14ac:dyDescent="0.25">
      <c r="A126" s="91">
        <f>'PAA Preliminar'!A126</f>
        <v>43</v>
      </c>
      <c r="B126" s="92" t="str">
        <f>'PAA Preliminar'!B126</f>
        <v>789-00</v>
      </c>
      <c r="C126" s="29" t="str">
        <f>'PAA Preliminar'!C126</f>
        <v>51171630</v>
      </c>
      <c r="D126" s="29">
        <f>'PAA Preliminar'!D126</f>
        <v>20103</v>
      </c>
      <c r="E126" s="3" t="str">
        <f>'PAA Preliminar'!E126</f>
        <v>Dimenhidrinato, antiemetico, presentación en frasco de 50 mg por 5 ml, vía de administración inyectable. (animales (antieméticos inyectable solución inyectable a base de dimenhidrinato), presentación en frascos de 5 ml similar o superior a dimenhidrinato de aclames)</v>
      </c>
      <c r="F126" s="29">
        <f>'PAA Preliminar'!F126</f>
        <v>2</v>
      </c>
      <c r="G126" s="29" t="str">
        <f>'PAA Preliminar'!G126</f>
        <v>und</v>
      </c>
      <c r="H126" s="81">
        <f>'PAA Preliminar'!H126</f>
        <v>8336.68</v>
      </c>
      <c r="I126" s="29" t="str">
        <f>'PAA Preliminar'!I126</f>
        <v>001</v>
      </c>
      <c r="J126" s="93" t="str">
        <f>'PAA Preliminar'!J126</f>
        <v>II  2020</v>
      </c>
    </row>
    <row r="127" spans="1:10" ht="105" x14ac:dyDescent="0.25">
      <c r="A127" s="91">
        <f>'PAA Preliminar'!A127</f>
        <v>44</v>
      </c>
      <c r="B127" s="92" t="str">
        <f>'PAA Preliminar'!B127</f>
        <v>789-00</v>
      </c>
      <c r="C127" s="29" t="str">
        <f>'PAA Preliminar'!C127</f>
        <v>51472805</v>
      </c>
      <c r="D127" s="29">
        <f>'PAA Preliminar'!D127</f>
        <v>20103</v>
      </c>
      <c r="E127" s="3" t="str">
        <f>'PAA Preliminar'!E127</f>
        <v>Aceite mineral, uso oral en presentación de envases de 1 l, uso veterinario. Antidiarreico (laxante, lubricante intestinal de uso veterinario), presentación en frascos de 1 l similar o superior a aceite mineral alcames. continuidad de contrato</v>
      </c>
      <c r="F127" s="29">
        <f>'PAA Preliminar'!F127</f>
        <v>4</v>
      </c>
      <c r="G127" s="29" t="str">
        <f>'PAA Preliminar'!G127</f>
        <v>und</v>
      </c>
      <c r="H127" s="81">
        <f>'PAA Preliminar'!H127</f>
        <v>22576</v>
      </c>
      <c r="I127" s="29" t="str">
        <f>'PAA Preliminar'!I127</f>
        <v>001</v>
      </c>
      <c r="J127" s="93" t="str">
        <f>'PAA Preliminar'!J127</f>
        <v>II  2020</v>
      </c>
    </row>
    <row r="128" spans="1:10" ht="75" x14ac:dyDescent="0.25">
      <c r="A128" s="91">
        <f>'PAA Preliminar'!A128</f>
        <v>45</v>
      </c>
      <c r="B128" s="92" t="str">
        <f>'PAA Preliminar'!B128</f>
        <v>789-00</v>
      </c>
      <c r="C128" s="29" t="str">
        <f>'PAA Preliminar'!C128</f>
        <v>51281618</v>
      </c>
      <c r="D128" s="29">
        <f>'PAA Preliminar'!D128</f>
        <v>20103</v>
      </c>
      <c r="E128" s="3" t="str">
        <f>'PAA Preliminar'!E128</f>
        <v>Antiséptico bucal en gel para animales (crema dental antiséptica para uso de canes), presentación tubos de 60 g. Crema dental antiséptica para uso en canes. continuidad de contrato</v>
      </c>
      <c r="F128" s="29">
        <f>'PAA Preliminar'!F128</f>
        <v>14</v>
      </c>
      <c r="G128" s="29" t="str">
        <f>'PAA Preliminar'!G128</f>
        <v>und</v>
      </c>
      <c r="H128" s="81">
        <f>'PAA Preliminar'!H128</f>
        <v>42000</v>
      </c>
      <c r="I128" s="29" t="str">
        <f>'PAA Preliminar'!I128</f>
        <v>001</v>
      </c>
      <c r="J128" s="93" t="str">
        <f>'PAA Preliminar'!J128</f>
        <v>II  2020</v>
      </c>
    </row>
    <row r="129" spans="1:10" ht="75" x14ac:dyDescent="0.25">
      <c r="A129" s="91">
        <f>'PAA Preliminar'!A129</f>
        <v>46</v>
      </c>
      <c r="B129" s="92" t="str">
        <f>'PAA Preliminar'!B129</f>
        <v>789-00</v>
      </c>
      <c r="C129" s="29" t="str">
        <f>'PAA Preliminar'!C129</f>
        <v>51362004</v>
      </c>
      <c r="D129" s="29">
        <f>'PAA Preliminar'!D129</f>
        <v>20103</v>
      </c>
      <c r="E129" s="3" t="str">
        <f>'PAA Preliminar'!E129</f>
        <v>neomicina sulfato 150 mg, clostebol acetato 150 mg, vehículo c.s.p 30 g, para enfermedades de la piel y mucosas, uso tópico, en presentación en frasco aerosol de 30 g. continuidad de contrato</v>
      </c>
      <c r="F129" s="29">
        <f>'PAA Preliminar'!F129</f>
        <v>50</v>
      </c>
      <c r="G129" s="29" t="str">
        <f>'PAA Preliminar'!G129</f>
        <v>und</v>
      </c>
      <c r="H129" s="81">
        <f>'PAA Preliminar'!H129</f>
        <v>850000</v>
      </c>
      <c r="I129" s="29" t="str">
        <f>'PAA Preliminar'!I129</f>
        <v>001</v>
      </c>
      <c r="J129" s="93" t="str">
        <f>'PAA Preliminar'!J129</f>
        <v>II  2020</v>
      </c>
    </row>
    <row r="130" spans="1:10" ht="90" x14ac:dyDescent="0.25">
      <c r="A130" s="91">
        <f>'PAA Preliminar'!A130</f>
        <v>47</v>
      </c>
      <c r="B130" s="92" t="str">
        <f>'PAA Preliminar'!B130</f>
        <v>789-00</v>
      </c>
      <c r="C130" s="29" t="str">
        <f>'PAA Preliminar'!C130</f>
        <v>50501804</v>
      </c>
      <c r="D130" s="29">
        <f>'PAA Preliminar'!D130</f>
        <v>20103</v>
      </c>
      <c r="E130" s="3" t="str">
        <f>'PAA Preliminar'!E130</f>
        <v>Solacean anestésico (uso animal) (solución inyectable para ser usado durante tratamientos y procedimientos veterinarios), presentación en frascos de 5 ml similar o superior a zoletil 50. continuidad de contrato</v>
      </c>
      <c r="F130" s="29">
        <f>'PAA Preliminar'!F130</f>
        <v>4</v>
      </c>
      <c r="G130" s="29" t="str">
        <f>'PAA Preliminar'!G130</f>
        <v>und</v>
      </c>
      <c r="H130" s="81">
        <f>'PAA Preliminar'!H130</f>
        <v>62296.959999999999</v>
      </c>
      <c r="I130" s="29" t="str">
        <f>'PAA Preliminar'!I130</f>
        <v>001</v>
      </c>
      <c r="J130" s="93" t="str">
        <f>'PAA Preliminar'!J130</f>
        <v>II  2020</v>
      </c>
    </row>
    <row r="131" spans="1:10" ht="135" x14ac:dyDescent="0.25">
      <c r="A131" s="91">
        <f>'PAA Preliminar'!A131</f>
        <v>48</v>
      </c>
      <c r="B131" s="92" t="str">
        <f>'PAA Preliminar'!B131</f>
        <v>789-00</v>
      </c>
      <c r="C131" s="29" t="str">
        <f>'PAA Preliminar'!C131</f>
        <v>10191509</v>
      </c>
      <c r="D131" s="29">
        <f>'PAA Preliminar'!D131</f>
        <v>20103</v>
      </c>
      <c r="E131" s="3" t="str">
        <f>'PAA Preliminar'!E131</f>
        <v>Suplemento vitamínico animal preparación en forma de inyectable que aporta vitaminas, aminoácidos y minerales para la prevención y tratamiento de deficiencias de estos nutrientes en los animales. Presentación en frascos de 100 ml. similar o superior a hemo 15. continuidad de contrato</v>
      </c>
      <c r="F131" s="29">
        <f>'PAA Preliminar'!F131</f>
        <v>120</v>
      </c>
      <c r="G131" s="29" t="str">
        <f>'PAA Preliminar'!G131</f>
        <v>und</v>
      </c>
      <c r="H131" s="81">
        <f>'PAA Preliminar'!H131</f>
        <v>2520000</v>
      </c>
      <c r="I131" s="29" t="str">
        <f>'PAA Preliminar'!I131</f>
        <v>001</v>
      </c>
      <c r="J131" s="93" t="str">
        <f>'PAA Preliminar'!J131</f>
        <v>II  2020</v>
      </c>
    </row>
    <row r="132" spans="1:10" ht="45" x14ac:dyDescent="0.25">
      <c r="A132" s="91">
        <f>'PAA Preliminar'!A132</f>
        <v>49</v>
      </c>
      <c r="B132" s="92" t="str">
        <f>'PAA Preliminar'!B132</f>
        <v>789-00</v>
      </c>
      <c r="C132" s="29" t="str">
        <f>'PAA Preliminar'!C132</f>
        <v>10191509</v>
      </c>
      <c r="D132" s="29">
        <f>'PAA Preliminar'!D132</f>
        <v>20103</v>
      </c>
      <c r="E132" s="3" t="str">
        <f>'PAA Preliminar'!E132</f>
        <v>Desparacitante uso interno y externo (tipo collar anti pulgas y anti garrapatas. presentación collares de  70 cm</v>
      </c>
      <c r="F132" s="29">
        <f>'PAA Preliminar'!F132</f>
        <v>6</v>
      </c>
      <c r="G132" s="29" t="str">
        <f>'PAA Preliminar'!G132</f>
        <v>und</v>
      </c>
      <c r="H132" s="81">
        <f>'PAA Preliminar'!H132</f>
        <v>80700</v>
      </c>
      <c r="I132" s="29" t="str">
        <f>'PAA Preliminar'!I132</f>
        <v>001</v>
      </c>
      <c r="J132" s="93" t="str">
        <f>'PAA Preliminar'!J132</f>
        <v>II  2020</v>
      </c>
    </row>
    <row r="133" spans="1:10" ht="60" x14ac:dyDescent="0.25">
      <c r="A133" s="91">
        <f>'PAA Preliminar'!A133</f>
        <v>50</v>
      </c>
      <c r="B133" s="92" t="str">
        <f>'PAA Preliminar'!B133</f>
        <v>789-00</v>
      </c>
      <c r="C133" s="29" t="str">
        <f>'PAA Preliminar'!C133</f>
        <v>50501801</v>
      </c>
      <c r="D133" s="29">
        <f>'PAA Preliminar'!D133</f>
        <v>20103</v>
      </c>
      <c r="E133" s="3" t="str">
        <f>'PAA Preliminar'!E133</f>
        <v>Un collar de 70 cm (45 g) contiene como sustancias activas 4,5 g de imidacloprid y 2,03 g de flumetrina. continuidad de contrato</v>
      </c>
      <c r="F133" s="29">
        <f>'PAA Preliminar'!F133</f>
        <v>2</v>
      </c>
      <c r="G133" s="29" t="str">
        <f>'PAA Preliminar'!G133</f>
        <v xml:space="preserve">und </v>
      </c>
      <c r="H133" s="81">
        <f>'PAA Preliminar'!H133</f>
        <v>22539.14</v>
      </c>
      <c r="I133" s="29" t="str">
        <f>'PAA Preliminar'!I133</f>
        <v>001</v>
      </c>
      <c r="J133" s="93" t="str">
        <f>'PAA Preliminar'!J133</f>
        <v>II  2020</v>
      </c>
    </row>
    <row r="134" spans="1:10" ht="105" x14ac:dyDescent="0.25">
      <c r="A134" s="91">
        <f>'PAA Preliminar'!A134</f>
        <v>51</v>
      </c>
      <c r="B134" s="92" t="str">
        <f>'PAA Preliminar'!B134</f>
        <v>789-00</v>
      </c>
      <c r="C134" s="29" t="str">
        <f>'PAA Preliminar'!C134</f>
        <v>51384601</v>
      </c>
      <c r="D134" s="29">
        <f>'PAA Preliminar'!D134</f>
        <v>20103</v>
      </c>
      <c r="E134" s="3" t="str">
        <f>'PAA Preliminar'!E134</f>
        <v>Diclorvos 50 g, insecticida organofosforado, uso veterinario, parasitol torsalicida y control de plagas rastreras, presentación frasco 1000 ml (1 l). Parasitol torsalicida y control de plagas rastreras. continuidad de contrato</v>
      </c>
      <c r="F134" s="29">
        <f>'PAA Preliminar'!F134</f>
        <v>2</v>
      </c>
      <c r="G134" s="29" t="str">
        <f>'PAA Preliminar'!G134</f>
        <v>und</v>
      </c>
      <c r="H134" s="81">
        <f>'PAA Preliminar'!H134</f>
        <v>9949</v>
      </c>
      <c r="I134" s="29" t="str">
        <f>'PAA Preliminar'!I134</f>
        <v>001</v>
      </c>
      <c r="J134" s="93" t="str">
        <f>'PAA Preliminar'!J134</f>
        <v>II  2020</v>
      </c>
    </row>
    <row r="135" spans="1:10" ht="120" x14ac:dyDescent="0.25">
      <c r="A135" s="91">
        <f>'PAA Preliminar'!A135</f>
        <v>52</v>
      </c>
      <c r="B135" s="92" t="str">
        <f>'PAA Preliminar'!B135</f>
        <v>789-00</v>
      </c>
      <c r="C135" s="29" t="str">
        <f>'PAA Preliminar'!C135</f>
        <v>51101693</v>
      </c>
      <c r="D135" s="29">
        <f>'PAA Preliminar'!D135</f>
        <v>20103</v>
      </c>
      <c r="E135" s="3" t="str">
        <f>'PAA Preliminar'!E135</f>
        <v>Suplemento vitamínico inyectable,  estimulante metabólico a base de fosforo orgánico, presentación en frascos de vidrio con 100 ml, con una variación aceptable de +/- 1 ml. catosal estimulante metabólico a base de fósforo orgánico. (inyectable) continuidad de contrato</v>
      </c>
      <c r="F135" s="29">
        <f>'PAA Preliminar'!F135</f>
        <v>6</v>
      </c>
      <c r="G135" s="29" t="str">
        <f>'PAA Preliminar'!G135</f>
        <v>und</v>
      </c>
      <c r="H135" s="81">
        <f>'PAA Preliminar'!H135</f>
        <v>184740</v>
      </c>
      <c r="I135" s="29" t="str">
        <f>'PAA Preliminar'!I135</f>
        <v>001</v>
      </c>
      <c r="J135" s="93" t="str">
        <f>'PAA Preliminar'!J135</f>
        <v>II  2020</v>
      </c>
    </row>
    <row r="136" spans="1:10" ht="105" x14ac:dyDescent="0.25">
      <c r="A136" s="91">
        <f>'PAA Preliminar'!A136</f>
        <v>53</v>
      </c>
      <c r="B136" s="92" t="str">
        <f>'PAA Preliminar'!B136</f>
        <v>789-00</v>
      </c>
      <c r="C136" s="29" t="str">
        <f>'PAA Preliminar'!C136</f>
        <v>10191509</v>
      </c>
      <c r="D136" s="29">
        <f>'PAA Preliminar'!D136</f>
        <v>20103</v>
      </c>
      <c r="E136" s="3" t="str">
        <f>'PAA Preliminar'!E136</f>
        <v>Analgésico antiinflamatorio no esteroide, antipirético, antiespasmódico, presentación en frasco de 50 ml con una variación aceptable de +/- 1 ml.  con un contenido de dipirona de 50 g. continuidad de contrato</v>
      </c>
      <c r="F136" s="29">
        <f>'PAA Preliminar'!F136</f>
        <v>140</v>
      </c>
      <c r="G136" s="29" t="str">
        <f>'PAA Preliminar'!G136</f>
        <v>und</v>
      </c>
      <c r="H136" s="81">
        <f>'PAA Preliminar'!H136</f>
        <v>1801380</v>
      </c>
      <c r="I136" s="29" t="str">
        <f>'PAA Preliminar'!I136</f>
        <v>001</v>
      </c>
      <c r="J136" s="93" t="str">
        <f>'PAA Preliminar'!J136</f>
        <v>II  2020</v>
      </c>
    </row>
    <row r="137" spans="1:10" ht="105" x14ac:dyDescent="0.25">
      <c r="A137" s="91">
        <f>'PAA Preliminar'!A137</f>
        <v>54</v>
      </c>
      <c r="B137" s="92" t="str">
        <f>'PAA Preliminar'!B137</f>
        <v>789-00</v>
      </c>
      <c r="C137" s="29" t="str">
        <f>'PAA Preliminar'!C137</f>
        <v>10191509</v>
      </c>
      <c r="D137" s="29">
        <f>'PAA Preliminar'!D137</f>
        <v>20103</v>
      </c>
      <c r="E137" s="3" t="str">
        <f>'PAA Preliminar'!E137</f>
        <v>Anti coccidial vía oral, suspensión oral en frascos de 250 ml al 5% contra la coccidios y giardia, con una variación aceptable de contenido de +/- 1 ml.  baycox suspensión oral en frascos 250 ml al 5%, contra la coccidios y giardia continuidad de contrato</v>
      </c>
      <c r="F137" s="29">
        <f>'PAA Preliminar'!F137</f>
        <v>4</v>
      </c>
      <c r="G137" s="29" t="str">
        <f>'PAA Preliminar'!G137</f>
        <v>und</v>
      </c>
      <c r="H137" s="81">
        <f>'PAA Preliminar'!H137</f>
        <v>111104</v>
      </c>
      <c r="I137" s="29" t="str">
        <f>'PAA Preliminar'!I137</f>
        <v>001</v>
      </c>
      <c r="J137" s="93" t="str">
        <f>'PAA Preliminar'!J137</f>
        <v>II  2020</v>
      </c>
    </row>
    <row r="138" spans="1:10" ht="105" x14ac:dyDescent="0.25">
      <c r="A138" s="91">
        <f>'PAA Preliminar'!A138</f>
        <v>55</v>
      </c>
      <c r="B138" s="92" t="str">
        <f>'PAA Preliminar'!B138</f>
        <v>789-00</v>
      </c>
      <c r="C138" s="29" t="str">
        <f>'PAA Preliminar'!C138</f>
        <v>51284006</v>
      </c>
      <c r="D138" s="29">
        <f>'PAA Preliminar'!D138</f>
        <v>20103</v>
      </c>
      <c r="E138" s="3" t="str">
        <f>'PAA Preliminar'!E138</f>
        <v>Desparacitante externo vía oral, pulguicida, garrapaticida para perros de 11 a 27,2 kg, presentación tabletas.  Con ingrediente activo afoxolander de 68 mg. nexgard pulguicida garrapaticida, para perros de 11 a 27,2 kg. continuidad de contrato</v>
      </c>
      <c r="F138" s="29">
        <f>'PAA Preliminar'!F138</f>
        <v>400</v>
      </c>
      <c r="G138" s="29" t="str">
        <f>'PAA Preliminar'!G138</f>
        <v>und</v>
      </c>
      <c r="H138" s="81">
        <f>'PAA Preliminar'!H138</f>
        <v>53432.000000000007</v>
      </c>
      <c r="I138" s="29" t="str">
        <f>'PAA Preliminar'!I138</f>
        <v>001</v>
      </c>
      <c r="J138" s="93" t="str">
        <f>'PAA Preliminar'!J138</f>
        <v>II  2020</v>
      </c>
    </row>
    <row r="139" spans="1:10" ht="90" x14ac:dyDescent="0.25">
      <c r="A139" s="91">
        <f>'PAA Preliminar'!A139</f>
        <v>56</v>
      </c>
      <c r="B139" s="92" t="str">
        <f>'PAA Preliminar'!B139</f>
        <v>789-00</v>
      </c>
      <c r="C139" s="29" t="str">
        <f>'PAA Preliminar'!C139</f>
        <v>51332833</v>
      </c>
      <c r="D139" s="29">
        <f>'PAA Preliminar'!D139</f>
        <v>20103</v>
      </c>
      <c r="E139" s="3" t="str">
        <f>'PAA Preliminar'!E139</f>
        <v>Amitraz al 12,5%, desparacitante externo (insecticida), uso veterinario, garrapaticida, sarnicida y piojicida para cerdos, bovinos, ovinos y caprinos, presentación frasco 100 ml. continuidad de contrato</v>
      </c>
      <c r="F139" s="29">
        <f>'PAA Preliminar'!F139</f>
        <v>2</v>
      </c>
      <c r="G139" s="29" t="str">
        <f>'PAA Preliminar'!G139</f>
        <v>und</v>
      </c>
      <c r="H139" s="81">
        <f>'PAA Preliminar'!H139</f>
        <v>40000</v>
      </c>
      <c r="I139" s="29" t="str">
        <f>'PAA Preliminar'!I139</f>
        <v>001</v>
      </c>
      <c r="J139" s="93" t="str">
        <f>'PAA Preliminar'!J139</f>
        <v>II  2020</v>
      </c>
    </row>
    <row r="140" spans="1:10" ht="75" x14ac:dyDescent="0.25">
      <c r="A140" s="91">
        <f>'PAA Preliminar'!A140</f>
        <v>57</v>
      </c>
      <c r="B140" s="92" t="str">
        <f>'PAA Preliminar'!B140</f>
        <v>789-00</v>
      </c>
      <c r="C140" s="29" t="str">
        <f>'PAA Preliminar'!C140</f>
        <v>51171806</v>
      </c>
      <c r="D140" s="29">
        <f>'PAA Preliminar'!D140</f>
        <v>20103</v>
      </c>
      <c r="E140" s="3" t="str">
        <f>'PAA Preliminar'!E140</f>
        <v>Doxiciclina de 150 mg, antibiótico oral, de uso veterinario presentación blister de 10 pastillas, composición 150 mg doxiciclina. Similar a doxiciclina. continuidad de contrato</v>
      </c>
      <c r="F140" s="29">
        <f>'PAA Preliminar'!F140</f>
        <v>4</v>
      </c>
      <c r="G140" s="29" t="str">
        <f>'PAA Preliminar'!G140</f>
        <v>und</v>
      </c>
      <c r="H140" s="81">
        <f>'PAA Preliminar'!H140</f>
        <v>60000</v>
      </c>
      <c r="I140" s="29" t="str">
        <f>'PAA Preliminar'!I140</f>
        <v>001</v>
      </c>
      <c r="J140" s="93" t="str">
        <f>'PAA Preliminar'!J140</f>
        <v>II  2020</v>
      </c>
    </row>
    <row r="141" spans="1:10" ht="90" x14ac:dyDescent="0.25">
      <c r="A141" s="91">
        <f>'PAA Preliminar'!A141</f>
        <v>58</v>
      </c>
      <c r="B141" s="92" t="str">
        <f>'PAA Preliminar'!B141</f>
        <v>789-00</v>
      </c>
      <c r="C141" s="29" t="str">
        <f>'PAA Preliminar'!C141</f>
        <v>42142609</v>
      </c>
      <c r="D141" s="29">
        <f>'PAA Preliminar'!D141</f>
        <v>20103</v>
      </c>
      <c r="E141" s="3" t="str">
        <f>'PAA Preliminar'!E141</f>
        <v>Tranquilizantes para animales, principio activo acepromacina maleato concentración al 10% para uso en diferentes especies, en vía i.v ó i.m para facilitar su manipulación, frasco de 50 ml. continuidad de contrato</v>
      </c>
      <c r="F141" s="29">
        <f>'PAA Preliminar'!F141</f>
        <v>800</v>
      </c>
      <c r="G141" s="29" t="str">
        <f>'PAA Preliminar'!G141</f>
        <v>und</v>
      </c>
      <c r="H141" s="81">
        <f>'PAA Preliminar'!H141</f>
        <v>47280</v>
      </c>
      <c r="I141" s="29" t="str">
        <f>'PAA Preliminar'!I141</f>
        <v>001</v>
      </c>
      <c r="J141" s="93" t="str">
        <f>'PAA Preliminar'!J141</f>
        <v>II  2020</v>
      </c>
    </row>
    <row r="142" spans="1:10" ht="105" x14ac:dyDescent="0.25">
      <c r="A142" s="91">
        <f>'PAA Preliminar'!A142</f>
        <v>59</v>
      </c>
      <c r="B142" s="92" t="str">
        <f>'PAA Preliminar'!B142</f>
        <v>789-00</v>
      </c>
      <c r="C142" s="29" t="str">
        <f>'PAA Preliminar'!C142</f>
        <v>42142609</v>
      </c>
      <c r="D142" s="29">
        <f>'PAA Preliminar'!D142</f>
        <v>20103</v>
      </c>
      <c r="E142" s="3" t="str">
        <f>'PAA Preliminar'!E142</f>
        <v xml:space="preserve">Metoclopramida, regulador de la motilidad gastrointestinal, favorece al vaciamiento gástrico y estimula el apetito, elimina el meteorismo digestivo, el vómito y las náuseas. Solución oral. En presentación frasco 30 ml, uso animal. Continuidad de contrato     </v>
      </c>
      <c r="F142" s="29">
        <f>'PAA Preliminar'!F142</f>
        <v>200</v>
      </c>
      <c r="G142" s="29" t="str">
        <f>'PAA Preliminar'!G142</f>
        <v>und</v>
      </c>
      <c r="H142" s="81">
        <f>'PAA Preliminar'!H142</f>
        <v>14074</v>
      </c>
      <c r="I142" s="29" t="str">
        <f>'PAA Preliminar'!I142</f>
        <v>001</v>
      </c>
      <c r="J142" s="93" t="str">
        <f>'PAA Preliminar'!J142</f>
        <v>II  2020</v>
      </c>
    </row>
    <row r="143" spans="1:10" x14ac:dyDescent="0.25">
      <c r="A143" s="91">
        <f>'PAA Preliminar'!A143</f>
        <v>159</v>
      </c>
      <c r="B143" s="92" t="str">
        <f>'PAA Preliminar'!B143</f>
        <v>789-00</v>
      </c>
      <c r="C143" s="29">
        <f>'PAA Preliminar'!C143</f>
        <v>31211502</v>
      </c>
      <c r="D143" s="29">
        <f>'PAA Preliminar'!D143</f>
        <v>20104</v>
      </c>
      <c r="E143" s="3" t="str">
        <f>'PAA Preliminar'!E143</f>
        <v>Pinturas</v>
      </c>
      <c r="F143" s="29">
        <f>'PAA Preliminar'!F143</f>
        <v>1</v>
      </c>
      <c r="G143" s="29" t="str">
        <f>'PAA Preliminar'!G143</f>
        <v xml:space="preserve">unid </v>
      </c>
      <c r="H143" s="81">
        <f>'PAA Preliminar'!H143</f>
        <v>40000000</v>
      </c>
      <c r="I143" s="29" t="str">
        <f>'PAA Preliminar'!I143</f>
        <v>001</v>
      </c>
      <c r="J143" s="93" t="str">
        <f>'PAA Preliminar'!J143</f>
        <v>II  2020</v>
      </c>
    </row>
    <row r="144" spans="1:10" x14ac:dyDescent="0.25">
      <c r="A144" s="91">
        <f>'PAA Preliminar'!A144</f>
        <v>316</v>
      </c>
      <c r="B144" s="92" t="str">
        <f>'PAA Preliminar'!B144</f>
        <v>789-00</v>
      </c>
      <c r="C144" s="29">
        <f>'PAA Preliminar'!C144</f>
        <v>31211704</v>
      </c>
      <c r="D144" s="29">
        <f>'PAA Preliminar'!D144</f>
        <v>20104</v>
      </c>
      <c r="E144" s="3" t="str">
        <f>'PAA Preliminar'!E144</f>
        <v>Sellador de madera</v>
      </c>
      <c r="F144" s="29">
        <f>'PAA Preliminar'!F144</f>
        <v>35</v>
      </c>
      <c r="G144" s="29" t="str">
        <f>'PAA Preliminar'!G144</f>
        <v>galón</v>
      </c>
      <c r="H144" s="81">
        <f>'PAA Preliminar'!H144</f>
        <v>265650</v>
      </c>
      <c r="I144" s="29" t="str">
        <f>'PAA Preliminar'!I144</f>
        <v>001</v>
      </c>
      <c r="J144" s="93" t="str">
        <f>'PAA Preliminar'!J144</f>
        <v>II  2020</v>
      </c>
    </row>
    <row r="145" spans="1:10" x14ac:dyDescent="0.25">
      <c r="A145" s="91">
        <f>'PAA Preliminar'!A145</f>
        <v>317</v>
      </c>
      <c r="B145" s="92" t="str">
        <f>'PAA Preliminar'!B145</f>
        <v>789-00</v>
      </c>
      <c r="C145" s="29">
        <f>'PAA Preliminar'!C145</f>
        <v>31211604</v>
      </c>
      <c r="D145" s="29">
        <f>'PAA Preliminar'!D145</f>
        <v>20104</v>
      </c>
      <c r="E145" s="3" t="str">
        <f>'PAA Preliminar'!E145</f>
        <v>Thinner</v>
      </c>
      <c r="F145" s="29">
        <f>'PAA Preliminar'!F145</f>
        <v>18</v>
      </c>
      <c r="G145" s="29" t="str">
        <f>'PAA Preliminar'!G145</f>
        <v>unid</v>
      </c>
      <c r="H145" s="81">
        <f>'PAA Preliminar'!H145</f>
        <v>86400</v>
      </c>
      <c r="I145" s="29" t="str">
        <f>'PAA Preliminar'!I145</f>
        <v>001</v>
      </c>
      <c r="J145" s="93" t="str">
        <f>'PAA Preliminar'!J145</f>
        <v>II  2020</v>
      </c>
    </row>
    <row r="146" spans="1:10" x14ac:dyDescent="0.25">
      <c r="A146" s="91">
        <f>'PAA Preliminar'!A146</f>
        <v>318</v>
      </c>
      <c r="B146" s="92" t="str">
        <f>'PAA Preliminar'!B146</f>
        <v>789-00</v>
      </c>
      <c r="C146" s="29">
        <f>'PAA Preliminar'!C146</f>
        <v>12171703</v>
      </c>
      <c r="D146" s="29">
        <f>'PAA Preliminar'!D146</f>
        <v>20104</v>
      </c>
      <c r="E146" s="3" t="str">
        <f>'PAA Preliminar'!E146</f>
        <v>Tinta para numerador automático</v>
      </c>
      <c r="F146" s="29">
        <f>'PAA Preliminar'!F146</f>
        <v>15</v>
      </c>
      <c r="G146" s="29" t="str">
        <f>'PAA Preliminar'!G146</f>
        <v>unid</v>
      </c>
      <c r="H146" s="81">
        <f>'PAA Preliminar'!H146</f>
        <v>15150</v>
      </c>
      <c r="I146" s="29" t="str">
        <f>'PAA Preliminar'!I146</f>
        <v>001</v>
      </c>
      <c r="J146" s="93" t="str">
        <f>'PAA Preliminar'!J146</f>
        <v>II  2020</v>
      </c>
    </row>
    <row r="147" spans="1:10" x14ac:dyDescent="0.25">
      <c r="A147" s="91">
        <f>'PAA Preliminar'!A147</f>
        <v>319</v>
      </c>
      <c r="B147" s="92" t="str">
        <f>'PAA Preliminar'!B147</f>
        <v>789-00</v>
      </c>
      <c r="C147" s="29">
        <f>'PAA Preliminar'!C147</f>
        <v>12171703</v>
      </c>
      <c r="D147" s="29">
        <f>'PAA Preliminar'!D147</f>
        <v>20104</v>
      </c>
      <c r="E147" s="3" t="str">
        <f>'PAA Preliminar'!E147</f>
        <v>Tintas para sellos de hule</v>
      </c>
      <c r="F147" s="29">
        <f>'PAA Preliminar'!F147</f>
        <v>250</v>
      </c>
      <c r="G147" s="29" t="str">
        <f>'PAA Preliminar'!G147</f>
        <v>unid</v>
      </c>
      <c r="H147" s="81">
        <f>'PAA Preliminar'!H147</f>
        <v>98000</v>
      </c>
      <c r="I147" s="29" t="str">
        <f>'PAA Preliminar'!I147</f>
        <v>001</v>
      </c>
      <c r="J147" s="93" t="str">
        <f>'PAA Preliminar'!J147</f>
        <v>II  2020</v>
      </c>
    </row>
    <row r="148" spans="1:10" x14ac:dyDescent="0.25">
      <c r="A148" s="91">
        <f>'PAA Preliminar'!A148</f>
        <v>320</v>
      </c>
      <c r="B148" s="92" t="str">
        <f>'PAA Preliminar'!B148</f>
        <v>789-00</v>
      </c>
      <c r="C148" s="29">
        <f>'PAA Preliminar'!C148</f>
        <v>10171701</v>
      </c>
      <c r="D148" s="29">
        <f>'PAA Preliminar'!D148</f>
        <v>20199</v>
      </c>
      <c r="E148" s="3" t="str">
        <f>'PAA Preliminar'!E148</f>
        <v>Herbicida Roundup</v>
      </c>
      <c r="F148" s="29">
        <f>'PAA Preliminar'!F148</f>
        <v>100</v>
      </c>
      <c r="G148" s="29" t="str">
        <f>'PAA Preliminar'!G148</f>
        <v>lt</v>
      </c>
      <c r="H148" s="81">
        <f>'PAA Preliminar'!H148</f>
        <v>1900000</v>
      </c>
      <c r="I148" s="29" t="str">
        <f>'PAA Preliminar'!I148</f>
        <v>001</v>
      </c>
      <c r="J148" s="93" t="str">
        <f>'PAA Preliminar'!J148</f>
        <v>II  2020</v>
      </c>
    </row>
    <row r="149" spans="1:10" x14ac:dyDescent="0.25">
      <c r="A149" s="91">
        <f>'PAA Preliminar'!A149</f>
        <v>321</v>
      </c>
      <c r="B149" s="92" t="str">
        <f>'PAA Preliminar'!B149</f>
        <v>789-00</v>
      </c>
      <c r="C149" s="29">
        <f>'PAA Preliminar'!C149</f>
        <v>10191509</v>
      </c>
      <c r="D149" s="29">
        <f>'PAA Preliminar'!D149</f>
        <v>20199</v>
      </c>
      <c r="E149" s="3" t="str">
        <f>'PAA Preliminar'!E149</f>
        <v>Insecticida en aerosol</v>
      </c>
      <c r="F149" s="29">
        <f>'PAA Preliminar'!F149</f>
        <v>1200</v>
      </c>
      <c r="G149" s="29" t="str">
        <f>'PAA Preliminar'!G149</f>
        <v>unid</v>
      </c>
      <c r="H149" s="81">
        <f>'PAA Preliminar'!H149</f>
        <v>3086400</v>
      </c>
      <c r="I149" s="29" t="str">
        <f>'PAA Preliminar'!I149</f>
        <v>001</v>
      </c>
      <c r="J149" s="93" t="str">
        <f>'PAA Preliminar'!J149</f>
        <v>II  2020</v>
      </c>
    </row>
    <row r="150" spans="1:10" x14ac:dyDescent="0.25">
      <c r="A150" s="91">
        <f>'PAA Preliminar'!A150</f>
        <v>215</v>
      </c>
      <c r="B150" s="92" t="str">
        <f>'PAA Preliminar'!B150</f>
        <v>789-00</v>
      </c>
      <c r="C150" s="29" t="str">
        <f>'PAA Preliminar'!C150</f>
        <v>80141701</v>
      </c>
      <c r="D150" s="29">
        <f>'PAA Preliminar'!D150</f>
        <v>20203</v>
      </c>
      <c r="E150" s="3" t="str">
        <f>'PAA Preliminar'!E150</f>
        <v>Alimentos (CNP)</v>
      </c>
      <c r="F150" s="29">
        <f>'PAA Preliminar'!F150</f>
        <v>1</v>
      </c>
      <c r="G150" s="29" t="str">
        <f>'PAA Preliminar'!G150</f>
        <v xml:space="preserve">unid </v>
      </c>
      <c r="H150" s="81">
        <f>'PAA Preliminar'!H150</f>
        <v>892000000</v>
      </c>
      <c r="I150" s="29" t="str">
        <f>'PAA Preliminar'!I150</f>
        <v>001</v>
      </c>
      <c r="J150" s="93" t="str">
        <f>'PAA Preliminar'!J150</f>
        <v>II  2020</v>
      </c>
    </row>
    <row r="151" spans="1:10" x14ac:dyDescent="0.25">
      <c r="A151" s="91">
        <f>'PAA Preliminar'!A151</f>
        <v>216</v>
      </c>
      <c r="B151" s="92" t="str">
        <f>'PAA Preliminar'!B151</f>
        <v>789-00</v>
      </c>
      <c r="C151" s="29" t="str">
        <f>'PAA Preliminar'!C151</f>
        <v>50181901</v>
      </c>
      <c r="D151" s="29">
        <f>'PAA Preliminar'!D151</f>
        <v>20203</v>
      </c>
      <c r="E151" s="3" t="str">
        <f>'PAA Preliminar'!E151</f>
        <v xml:space="preserve">Pan </v>
      </c>
      <c r="F151" s="29">
        <f>'PAA Preliminar'!F151</f>
        <v>1</v>
      </c>
      <c r="G151" s="29" t="str">
        <f>'PAA Preliminar'!G151</f>
        <v xml:space="preserve">unid </v>
      </c>
      <c r="H151" s="81">
        <f>'PAA Preliminar'!H151</f>
        <v>95000000</v>
      </c>
      <c r="I151" s="29" t="str">
        <f>'PAA Preliminar'!I151</f>
        <v>001</v>
      </c>
      <c r="J151" s="93" t="str">
        <f>'PAA Preliminar'!J151</f>
        <v>II  2020</v>
      </c>
    </row>
    <row r="152" spans="1:10" ht="75" x14ac:dyDescent="0.25">
      <c r="A152" s="91">
        <f>'PAA Preliminar'!A152</f>
        <v>60</v>
      </c>
      <c r="B152" s="92" t="str">
        <f>'PAA Preliminar'!B152</f>
        <v>789-00</v>
      </c>
      <c r="C152" s="29" t="str">
        <f>'PAA Preliminar'!C152</f>
        <v>10121801</v>
      </c>
      <c r="D152" s="29">
        <f>'PAA Preliminar'!D152</f>
        <v>20204</v>
      </c>
      <c r="E152" s="3" t="str">
        <f>'PAA Preliminar'!E152</f>
        <v>Jeringa intramuscular de uso veterinario (jeringa de 5 cc con aguja 21g 3,81 cm (1 ½ pulg), presentación en cajas con 100 unides. similar o superior a nipro 5 cc  descartable. continuidad de contrato</v>
      </c>
      <c r="F152" s="29">
        <f>'PAA Preliminar'!F152</f>
        <v>10800</v>
      </c>
      <c r="G152" s="29" t="str">
        <f>'PAA Preliminar'!G152</f>
        <v>und</v>
      </c>
      <c r="H152" s="81">
        <f>'PAA Preliminar'!H152</f>
        <v>25866000</v>
      </c>
      <c r="I152" s="29" t="str">
        <f>'PAA Preliminar'!I152</f>
        <v>001</v>
      </c>
      <c r="J152" s="93" t="str">
        <f>'PAA Preliminar'!J152</f>
        <v>II  2020</v>
      </c>
    </row>
    <row r="153" spans="1:10" ht="75" x14ac:dyDescent="0.25">
      <c r="A153" s="91">
        <f>'PAA Preliminar'!A153</f>
        <v>61</v>
      </c>
      <c r="B153" s="92" t="str">
        <f>'PAA Preliminar'!B153</f>
        <v>789-00</v>
      </c>
      <c r="C153" s="29" t="str">
        <f>'PAA Preliminar'!C153</f>
        <v>10121801</v>
      </c>
      <c r="D153" s="29">
        <f>'PAA Preliminar'!D153</f>
        <v>20204</v>
      </c>
      <c r="E153" s="3" t="str">
        <f>'PAA Preliminar'!E153</f>
        <v>Jeringas descartables de tuberculina con agujas 1 cc, aguja 26g x 1,59 cm (5/8 pulg), libres de latex, estériles, no tóxicas, no pirogénicas. caja de 100 unides. continuidad de contrato</v>
      </c>
      <c r="F153" s="29">
        <f>'PAA Preliminar'!F153</f>
        <v>15</v>
      </c>
      <c r="G153" s="29" t="str">
        <f>'PAA Preliminar'!G153</f>
        <v>und</v>
      </c>
      <c r="H153" s="81">
        <f>'PAA Preliminar'!H153</f>
        <v>45000</v>
      </c>
      <c r="I153" s="29" t="str">
        <f>'PAA Preliminar'!I153</f>
        <v>001</v>
      </c>
      <c r="J153" s="93" t="str">
        <f>'PAA Preliminar'!J153</f>
        <v>II  2020</v>
      </c>
    </row>
    <row r="154" spans="1:10" ht="30" x14ac:dyDescent="0.25">
      <c r="A154" s="91">
        <f>'PAA Preliminar'!A154</f>
        <v>62</v>
      </c>
      <c r="B154" s="92" t="str">
        <f>'PAA Preliminar'!B154</f>
        <v>789-00</v>
      </c>
      <c r="C154" s="29" t="str">
        <f>'PAA Preliminar'!C154</f>
        <v>46171501</v>
      </c>
      <c r="D154" s="29">
        <f>'PAA Preliminar'!D154</f>
        <v>20301</v>
      </c>
      <c r="E154" s="3" t="str">
        <f>'PAA Preliminar'!E154</f>
        <v>Alimento para animales (contrato según demanda) continuidad de contrato</v>
      </c>
      <c r="F154" s="29">
        <f>'PAA Preliminar'!F154</f>
        <v>50</v>
      </c>
      <c r="G154" s="29" t="str">
        <f>'PAA Preliminar'!G154</f>
        <v>und</v>
      </c>
      <c r="H154" s="81">
        <f>'PAA Preliminar'!H154</f>
        <v>185000</v>
      </c>
      <c r="I154" s="29" t="str">
        <f>'PAA Preliminar'!I154</f>
        <v>001</v>
      </c>
      <c r="J154" s="93" t="str">
        <f>'PAA Preliminar'!J154</f>
        <v>II  2020</v>
      </c>
    </row>
    <row r="155" spans="1:10" ht="45" x14ac:dyDescent="0.25">
      <c r="A155" s="91">
        <f>'PAA Preliminar'!A155</f>
        <v>63</v>
      </c>
      <c r="B155" s="92" t="str">
        <f>'PAA Preliminar'!B155</f>
        <v>789-00</v>
      </c>
      <c r="C155" s="29" t="str">
        <f>'PAA Preliminar'!C155</f>
        <v xml:space="preserve">46171501
</v>
      </c>
      <c r="D155" s="29">
        <f>'PAA Preliminar'!D155</f>
        <v>20301</v>
      </c>
      <c r="E155" s="3" t="str">
        <f>'PAA Preliminar'!E155</f>
        <v>Alimento de prescripción. Dietas para problemas específicos o enfermedades. continuidad de contrato</v>
      </c>
      <c r="F155" s="29">
        <f>'PAA Preliminar'!F155</f>
        <v>200</v>
      </c>
      <c r="G155" s="29" t="str">
        <f>'PAA Preliminar'!G155</f>
        <v>und</v>
      </c>
      <c r="H155" s="81">
        <f>'PAA Preliminar'!H155</f>
        <v>1480000</v>
      </c>
      <c r="I155" s="29" t="str">
        <f>'PAA Preliminar'!I155</f>
        <v>001</v>
      </c>
      <c r="J155" s="93" t="str">
        <f>'PAA Preliminar'!J155</f>
        <v>II  2020</v>
      </c>
    </row>
    <row r="156" spans="1:10" ht="45" x14ac:dyDescent="0.25">
      <c r="A156" s="91">
        <f>'PAA Preliminar'!A156</f>
        <v>64</v>
      </c>
      <c r="B156" s="92" t="str">
        <f>'PAA Preliminar'!B156</f>
        <v>789-00</v>
      </c>
      <c r="C156" s="29" t="str">
        <f>'PAA Preliminar'!C156</f>
        <v>46171501</v>
      </c>
      <c r="D156" s="29">
        <f>'PAA Preliminar'!D156</f>
        <v>20301</v>
      </c>
      <c r="E156" s="3" t="str">
        <f>'PAA Preliminar'!E156</f>
        <v>Candado de 30 mm, gancho de acero al boro, doble bloqueo, acabado satinado, anti-segueta.</v>
      </c>
      <c r="F156" s="29">
        <f>'PAA Preliminar'!F156</f>
        <v>200</v>
      </c>
      <c r="G156" s="29" t="str">
        <f>'PAA Preliminar'!G156</f>
        <v>und</v>
      </c>
      <c r="H156" s="81">
        <f>'PAA Preliminar'!H156</f>
        <v>1700000</v>
      </c>
      <c r="I156" s="29" t="str">
        <f>'PAA Preliminar'!I156</f>
        <v>001</v>
      </c>
      <c r="J156" s="93" t="str">
        <f>'PAA Preliminar'!J156</f>
        <v>II  2020</v>
      </c>
    </row>
    <row r="157" spans="1:10" ht="45" x14ac:dyDescent="0.25">
      <c r="A157" s="91">
        <f>'PAA Preliminar'!A157</f>
        <v>65</v>
      </c>
      <c r="B157" s="92" t="str">
        <f>'PAA Preliminar'!B157</f>
        <v>789-00</v>
      </c>
      <c r="C157" s="29" t="str">
        <f>'PAA Preliminar'!C157</f>
        <v xml:space="preserve">46171501
</v>
      </c>
      <c r="D157" s="29">
        <f>'PAA Preliminar'!D157</f>
        <v>20301</v>
      </c>
      <c r="E157" s="3" t="str">
        <f>'PAA Preliminar'!E157</f>
        <v>Candado de 50 mm, gancho de acero al boro, doble bloqueo, acabado satinado, anti-segueta.</v>
      </c>
      <c r="F157" s="29">
        <f>'PAA Preliminar'!F157</f>
        <v>200</v>
      </c>
      <c r="G157" s="29" t="str">
        <f>'PAA Preliminar'!G157</f>
        <v>und</v>
      </c>
      <c r="H157" s="81">
        <f>'PAA Preliminar'!H157</f>
        <v>2700000</v>
      </c>
      <c r="I157" s="29" t="str">
        <f>'PAA Preliminar'!I157</f>
        <v>001</v>
      </c>
      <c r="J157" s="93" t="str">
        <f>'PAA Preliminar'!J157</f>
        <v>II  2020</v>
      </c>
    </row>
    <row r="158" spans="1:10" x14ac:dyDescent="0.25">
      <c r="A158" s="91">
        <f>'PAA Preliminar'!A158</f>
        <v>160</v>
      </c>
      <c r="B158" s="92" t="str">
        <f>'PAA Preliminar'!B158</f>
        <v>789-00</v>
      </c>
      <c r="C158" s="29">
        <f>'PAA Preliminar'!C158</f>
        <v>39131719</v>
      </c>
      <c r="D158" s="29">
        <f>'PAA Preliminar'!D158</f>
        <v>20301</v>
      </c>
      <c r="E158" s="3" t="str">
        <f>'PAA Preliminar'!E158</f>
        <v>Materiales metálicos</v>
      </c>
      <c r="F158" s="29">
        <f>'PAA Preliminar'!F158</f>
        <v>1</v>
      </c>
      <c r="G158" s="29" t="str">
        <f>'PAA Preliminar'!G158</f>
        <v>unid</v>
      </c>
      <c r="H158" s="81">
        <f>'PAA Preliminar'!H158</f>
        <v>85369363</v>
      </c>
      <c r="I158" s="29" t="str">
        <f>'PAA Preliminar'!I158</f>
        <v>001</v>
      </c>
      <c r="J158" s="93" t="str">
        <f>'PAA Preliminar'!J158</f>
        <v>II  2020</v>
      </c>
    </row>
    <row r="159" spans="1:10" ht="30" x14ac:dyDescent="0.25">
      <c r="A159" s="91">
        <f>'PAA Preliminar'!A159</f>
        <v>190</v>
      </c>
      <c r="B159" s="92" t="str">
        <f>'PAA Preliminar'!B159</f>
        <v>789-00</v>
      </c>
      <c r="C159" s="29">
        <f>'PAA Preliminar'!C159</f>
        <v>39131710</v>
      </c>
      <c r="D159" s="29">
        <f>'PAA Preliminar'!D159</f>
        <v>20301</v>
      </c>
      <c r="E159" s="3" t="str">
        <f>'PAA Preliminar'!E159</f>
        <v>Contrato de entrega según demanda cabe de red UTP y materiales eléctricos</v>
      </c>
      <c r="F159" s="29">
        <f>'PAA Preliminar'!F159</f>
        <v>500</v>
      </c>
      <c r="G159" s="29" t="str">
        <f>'PAA Preliminar'!G159</f>
        <v>unid</v>
      </c>
      <c r="H159" s="81">
        <f>'PAA Preliminar'!H159</f>
        <v>15000000</v>
      </c>
      <c r="I159" s="29" t="str">
        <f>'PAA Preliminar'!I159</f>
        <v>001</v>
      </c>
      <c r="J159" s="93" t="str">
        <f>'PAA Preliminar'!J159</f>
        <v>II  2020</v>
      </c>
    </row>
    <row r="160" spans="1:10" x14ac:dyDescent="0.25">
      <c r="A160" s="91">
        <f>'PAA Preliminar'!A160</f>
        <v>217</v>
      </c>
      <c r="B160" s="92" t="str">
        <f>'PAA Preliminar'!B160</f>
        <v>789-00</v>
      </c>
      <c r="C160" s="29">
        <f>'PAA Preliminar'!C160</f>
        <v>31162702</v>
      </c>
      <c r="D160" s="29">
        <f>'PAA Preliminar'!D160</f>
        <v>20301</v>
      </c>
      <c r="E160" s="3" t="str">
        <f>'PAA Preliminar'!E160</f>
        <v>Rodín giratorio</v>
      </c>
      <c r="F160" s="29">
        <f>'PAA Preliminar'!F160</f>
        <v>200</v>
      </c>
      <c r="G160" s="29" t="str">
        <f>'PAA Preliminar'!G160</f>
        <v xml:space="preserve">unid </v>
      </c>
      <c r="H160" s="81">
        <f>'PAA Preliminar'!H160</f>
        <v>2266000</v>
      </c>
      <c r="I160" s="29" t="str">
        <f>'PAA Preliminar'!I160</f>
        <v>001</v>
      </c>
      <c r="J160" s="93" t="str">
        <f>'PAA Preliminar'!J160</f>
        <v>II  2020</v>
      </c>
    </row>
    <row r="161" spans="1:10" x14ac:dyDescent="0.25">
      <c r="A161" s="91">
        <f>'PAA Preliminar'!A161</f>
        <v>218</v>
      </c>
      <c r="B161" s="92" t="str">
        <f>'PAA Preliminar'!B161</f>
        <v>789-00</v>
      </c>
      <c r="C161" s="29">
        <f>'PAA Preliminar'!C161</f>
        <v>31162702</v>
      </c>
      <c r="D161" s="29">
        <f>'PAA Preliminar'!D161</f>
        <v>20301</v>
      </c>
      <c r="E161" s="3" t="str">
        <f>'PAA Preliminar'!E161</f>
        <v>Rodín giratorio 3"</v>
      </c>
      <c r="F161" s="29">
        <f>'PAA Preliminar'!F161</f>
        <v>150</v>
      </c>
      <c r="G161" s="29" t="str">
        <f>'PAA Preliminar'!G161</f>
        <v>unid</v>
      </c>
      <c r="H161" s="81">
        <f>'PAA Preliminar'!H161</f>
        <v>930750</v>
      </c>
      <c r="I161" s="29" t="str">
        <f>'PAA Preliminar'!I161</f>
        <v>001</v>
      </c>
      <c r="J161" s="93" t="str">
        <f>'PAA Preliminar'!J161</f>
        <v>II  2020</v>
      </c>
    </row>
    <row r="162" spans="1:10" x14ac:dyDescent="0.25">
      <c r="A162" s="91">
        <f>'PAA Preliminar'!A162</f>
        <v>219</v>
      </c>
      <c r="B162" s="92" t="str">
        <f>'PAA Preliminar'!B162</f>
        <v>789-00</v>
      </c>
      <c r="C162" s="29" t="str">
        <f>'PAA Preliminar'!C162</f>
        <v>31162702</v>
      </c>
      <c r="D162" s="29">
        <f>'PAA Preliminar'!D162</f>
        <v>20301</v>
      </c>
      <c r="E162" s="3" t="str">
        <f>'PAA Preliminar'!E162</f>
        <v xml:space="preserve">Rodines fijo </v>
      </c>
      <c r="F162" s="29">
        <f>'PAA Preliminar'!F162</f>
        <v>300</v>
      </c>
      <c r="G162" s="29" t="str">
        <f>'PAA Preliminar'!G162</f>
        <v xml:space="preserve">unid </v>
      </c>
      <c r="H162" s="81">
        <f>'PAA Preliminar'!H162</f>
        <v>2811900</v>
      </c>
      <c r="I162" s="29" t="str">
        <f>'PAA Preliminar'!I162</f>
        <v>001</v>
      </c>
      <c r="J162" s="93" t="str">
        <f>'PAA Preliminar'!J162</f>
        <v>II  2020</v>
      </c>
    </row>
    <row r="163" spans="1:10" ht="45" x14ac:dyDescent="0.25">
      <c r="A163" s="91">
        <f>'PAA Preliminar'!A163</f>
        <v>322</v>
      </c>
      <c r="B163" s="92" t="str">
        <f>'PAA Preliminar'!B163</f>
        <v>789-00</v>
      </c>
      <c r="C163" s="29">
        <f>'PAA Preliminar'!C163</f>
        <v>31162801</v>
      </c>
      <c r="D163" s="29">
        <f>'PAA Preliminar'!D163</f>
        <v>20301</v>
      </c>
      <c r="E163" s="3" t="str">
        <f>'PAA Preliminar'!E163</f>
        <v>Agarradera (manilla) metálica, largo 125 mm x 5 mm para puerta y tornillos de sujeción incluidos</v>
      </c>
      <c r="F163" s="29">
        <f>'PAA Preliminar'!F163</f>
        <v>150</v>
      </c>
      <c r="G163" s="29" t="str">
        <f>'PAA Preliminar'!G163</f>
        <v>unid</v>
      </c>
      <c r="H163" s="81">
        <f>'PAA Preliminar'!H163</f>
        <v>297000</v>
      </c>
      <c r="I163" s="29" t="str">
        <f>'PAA Preliminar'!I163</f>
        <v>001</v>
      </c>
      <c r="J163" s="93" t="str">
        <f>'PAA Preliminar'!J163</f>
        <v>II  2020</v>
      </c>
    </row>
    <row r="164" spans="1:10" x14ac:dyDescent="0.25">
      <c r="A164" s="91">
        <f>'PAA Preliminar'!A164</f>
        <v>323</v>
      </c>
      <c r="B164" s="92" t="str">
        <f>'PAA Preliminar'!B164</f>
        <v>789-00</v>
      </c>
      <c r="C164" s="29">
        <f>'PAA Preliminar'!C164</f>
        <v>46171511</v>
      </c>
      <c r="D164" s="29">
        <f>'PAA Preliminar'!D164</f>
        <v>20301</v>
      </c>
      <c r="E164" s="3" t="str">
        <f>'PAA Preliminar'!E164</f>
        <v>Aldaba</v>
      </c>
      <c r="F164" s="29">
        <f>'PAA Preliminar'!F164</f>
        <v>300</v>
      </c>
      <c r="G164" s="29" t="str">
        <f>'PAA Preliminar'!G164</f>
        <v>unid</v>
      </c>
      <c r="H164" s="81">
        <f>'PAA Preliminar'!H164</f>
        <v>154500</v>
      </c>
      <c r="I164" s="29" t="str">
        <f>'PAA Preliminar'!I164</f>
        <v>001</v>
      </c>
      <c r="J164" s="93" t="str">
        <f>'PAA Preliminar'!J164</f>
        <v>II  2020</v>
      </c>
    </row>
    <row r="165" spans="1:10" ht="45" x14ac:dyDescent="0.25">
      <c r="A165" s="91">
        <f>'PAA Preliminar'!A165</f>
        <v>324</v>
      </c>
      <c r="B165" s="92" t="str">
        <f>'PAA Preliminar'!B165</f>
        <v>789-00</v>
      </c>
      <c r="C165" s="29">
        <f>'PAA Preliminar'!C165</f>
        <v>31162403</v>
      </c>
      <c r="D165" s="29">
        <f>'PAA Preliminar'!D165</f>
        <v>20301</v>
      </c>
      <c r="E165" s="3" t="str">
        <f>'PAA Preliminar'!E165</f>
        <v>Bisagra de acero oculta para mueble de 26 mm x 2 mm tipo recta de presión con tornillos incluidos, empacados en pares</v>
      </c>
      <c r="F165" s="29">
        <f>'PAA Preliminar'!F165</f>
        <v>150</v>
      </c>
      <c r="G165" s="29" t="str">
        <f>'PAA Preliminar'!G165</f>
        <v>unid</v>
      </c>
      <c r="H165" s="81">
        <f>'PAA Preliminar'!H165</f>
        <v>462150</v>
      </c>
      <c r="I165" s="29" t="str">
        <f>'PAA Preliminar'!I165</f>
        <v>001</v>
      </c>
      <c r="J165" s="93" t="str">
        <f>'PAA Preliminar'!J165</f>
        <v>II  2020</v>
      </c>
    </row>
    <row r="166" spans="1:10" ht="60" x14ac:dyDescent="0.25">
      <c r="A166" s="91">
        <f>'PAA Preliminar'!A166</f>
        <v>325</v>
      </c>
      <c r="B166" s="92" t="str">
        <f>'PAA Preliminar'!B166</f>
        <v>789-00</v>
      </c>
      <c r="C166" s="29">
        <f>'PAA Preliminar'!C166</f>
        <v>31162403</v>
      </c>
      <c r="D166" s="29">
        <f>'PAA Preliminar'!D166</f>
        <v>20301</v>
      </c>
      <c r="E166" s="3" t="str">
        <f>'PAA Preliminar'!E166</f>
        <v>Bisagra de parche tipo mariposa para puerta 7,62 mm (3 pulgadas) metálica con tornillos incluidos empacado en pares</v>
      </c>
      <c r="F166" s="29">
        <f>'PAA Preliminar'!F166</f>
        <v>250</v>
      </c>
      <c r="G166" s="29" t="str">
        <f>'PAA Preliminar'!G166</f>
        <v>unid</v>
      </c>
      <c r="H166" s="81">
        <f>'PAA Preliminar'!H166</f>
        <v>406000</v>
      </c>
      <c r="I166" s="29" t="str">
        <f>'PAA Preliminar'!I166</f>
        <v>001</v>
      </c>
      <c r="J166" s="93" t="str">
        <f>'PAA Preliminar'!J166</f>
        <v>II  2020</v>
      </c>
    </row>
    <row r="167" spans="1:10" ht="30" x14ac:dyDescent="0.25">
      <c r="A167" s="91">
        <f>'PAA Preliminar'!A167</f>
        <v>326</v>
      </c>
      <c r="B167" s="92" t="str">
        <f>'PAA Preliminar'!B167</f>
        <v>789-00</v>
      </c>
      <c r="C167" s="29">
        <f>'PAA Preliminar'!C167</f>
        <v>31162403</v>
      </c>
      <c r="D167" s="29">
        <f>'PAA Preliminar'!D167</f>
        <v>20301</v>
      </c>
      <c r="E167" s="3" t="str">
        <f>'PAA Preliminar'!E167</f>
        <v>Bisagra para puerta hierro 3x3 con tornillo</v>
      </c>
      <c r="F167" s="29">
        <f>'PAA Preliminar'!F167</f>
        <v>300</v>
      </c>
      <c r="G167" s="29" t="str">
        <f>'PAA Preliminar'!G167</f>
        <v>pares</v>
      </c>
      <c r="H167" s="81">
        <f>'PAA Preliminar'!H167</f>
        <v>532500</v>
      </c>
      <c r="I167" s="29" t="str">
        <f>'PAA Preliminar'!I167</f>
        <v>001</v>
      </c>
      <c r="J167" s="93" t="str">
        <f>'PAA Preliminar'!J167</f>
        <v>II  2020</v>
      </c>
    </row>
    <row r="168" spans="1:10" ht="30" x14ac:dyDescent="0.25">
      <c r="A168" s="91">
        <f>'PAA Preliminar'!A168</f>
        <v>327</v>
      </c>
      <c r="B168" s="92" t="str">
        <f>'PAA Preliminar'!B168</f>
        <v>789-00</v>
      </c>
      <c r="C168" s="29">
        <f>'PAA Preliminar'!C168</f>
        <v>31162002</v>
      </c>
      <c r="D168" s="29">
        <f>'PAA Preliminar'!D168</f>
        <v>20301</v>
      </c>
      <c r="E168" s="3" t="str">
        <f>'PAA Preliminar'!E168</f>
        <v>Clavo de hierro con cabeza 2 pulgadas (5,08 cms)</v>
      </c>
      <c r="F168" s="29">
        <f>'PAA Preliminar'!F168</f>
        <v>100</v>
      </c>
      <c r="G168" s="29" t="str">
        <f>'PAA Preliminar'!G168</f>
        <v>kg</v>
      </c>
      <c r="H168" s="81">
        <f>'PAA Preliminar'!H168</f>
        <v>90000</v>
      </c>
      <c r="I168" s="29" t="str">
        <f>'PAA Preliminar'!I168</f>
        <v>001</v>
      </c>
      <c r="J168" s="93" t="str">
        <f>'PAA Preliminar'!J168</f>
        <v>II  2020</v>
      </c>
    </row>
    <row r="169" spans="1:10" ht="30" x14ac:dyDescent="0.25">
      <c r="A169" s="91">
        <f>'PAA Preliminar'!A169</f>
        <v>328</v>
      </c>
      <c r="B169" s="92" t="str">
        <f>'PAA Preliminar'!B169</f>
        <v>789-00</v>
      </c>
      <c r="C169" s="29">
        <f>'PAA Preliminar'!C169</f>
        <v>31162002</v>
      </c>
      <c r="D169" s="29">
        <f>'PAA Preliminar'!D169</f>
        <v>20301</v>
      </c>
      <c r="E169" s="3" t="str">
        <f>'PAA Preliminar'!E169</f>
        <v>Clavo de hierro con cabeza 3,17 cms (1 y 1/4)</v>
      </c>
      <c r="F169" s="29">
        <f>'PAA Preliminar'!F169</f>
        <v>100</v>
      </c>
      <c r="G169" s="29" t="str">
        <f>'PAA Preliminar'!G169</f>
        <v>kg</v>
      </c>
      <c r="H169" s="81">
        <f>'PAA Preliminar'!H169</f>
        <v>159500</v>
      </c>
      <c r="I169" s="29" t="str">
        <f>'PAA Preliminar'!I169</f>
        <v>001</v>
      </c>
      <c r="J169" s="93" t="str">
        <f>'PAA Preliminar'!J169</f>
        <v>II  2020</v>
      </c>
    </row>
    <row r="170" spans="1:10" ht="30" x14ac:dyDescent="0.25">
      <c r="A170" s="91">
        <f>'PAA Preliminar'!A170</f>
        <v>329</v>
      </c>
      <c r="B170" s="92" t="str">
        <f>'PAA Preliminar'!B170</f>
        <v>789-00</v>
      </c>
      <c r="C170" s="29">
        <f>'PAA Preliminar'!C170</f>
        <v>31162002</v>
      </c>
      <c r="D170" s="29">
        <f>'PAA Preliminar'!D170</f>
        <v>20301</v>
      </c>
      <c r="E170" s="3" t="str">
        <f>'PAA Preliminar'!E170</f>
        <v>Clavo de hierro con cabeza 6,35 cms 2,5 pulgadas</v>
      </c>
      <c r="F170" s="29">
        <f>'PAA Preliminar'!F170</f>
        <v>150</v>
      </c>
      <c r="G170" s="29" t="str">
        <f>'PAA Preliminar'!G170</f>
        <v>kg</v>
      </c>
      <c r="H170" s="81">
        <f>'PAA Preliminar'!H170</f>
        <v>135000</v>
      </c>
      <c r="I170" s="29" t="str">
        <f>'PAA Preliminar'!I170</f>
        <v>001</v>
      </c>
      <c r="J170" s="93" t="str">
        <f>'PAA Preliminar'!J170</f>
        <v>II  2020</v>
      </c>
    </row>
    <row r="171" spans="1:10" ht="30" x14ac:dyDescent="0.25">
      <c r="A171" s="91">
        <f>'PAA Preliminar'!A171</f>
        <v>330</v>
      </c>
      <c r="B171" s="92" t="str">
        <f>'PAA Preliminar'!B171</f>
        <v>789-00</v>
      </c>
      <c r="C171" s="29">
        <f>'PAA Preliminar'!C171</f>
        <v>31162002</v>
      </c>
      <c r="D171" s="29">
        <f>'PAA Preliminar'!D171</f>
        <v>20301</v>
      </c>
      <c r="E171" s="3" t="str">
        <f>'PAA Preliminar'!E171</f>
        <v>Clavo de hierro con cabeza 7,60 cms (3 pulgadas)</v>
      </c>
      <c r="F171" s="29">
        <f>'PAA Preliminar'!F171</f>
        <v>150</v>
      </c>
      <c r="G171" s="29" t="str">
        <f>'PAA Preliminar'!G171</f>
        <v>kg</v>
      </c>
      <c r="H171" s="81">
        <f>'PAA Preliminar'!H171</f>
        <v>164550</v>
      </c>
      <c r="I171" s="29" t="str">
        <f>'PAA Preliminar'!I171</f>
        <v>001</v>
      </c>
      <c r="J171" s="93" t="str">
        <f>'PAA Preliminar'!J171</f>
        <v>II  2020</v>
      </c>
    </row>
    <row r="172" spans="1:10" x14ac:dyDescent="0.25">
      <c r="A172" s="91">
        <f>'PAA Preliminar'!A172</f>
        <v>331</v>
      </c>
      <c r="B172" s="92" t="str">
        <f>'PAA Preliminar'!B172</f>
        <v>789-00</v>
      </c>
      <c r="C172" s="29">
        <f>'PAA Preliminar'!C172</f>
        <v>31162407</v>
      </c>
      <c r="D172" s="29">
        <f>'PAA Preliminar'!D172</f>
        <v>20301</v>
      </c>
      <c r="E172" s="3" t="str">
        <f>'PAA Preliminar'!E172</f>
        <v>Llavín metálico para madera de 19,5 mm</v>
      </c>
      <c r="F172" s="29">
        <f>'PAA Preliminar'!F172</f>
        <v>150</v>
      </c>
      <c r="G172" s="29" t="str">
        <f>'PAA Preliminar'!G172</f>
        <v>unid</v>
      </c>
      <c r="H172" s="81">
        <f>'PAA Preliminar'!H172</f>
        <v>759450</v>
      </c>
      <c r="I172" s="29" t="str">
        <f>'PAA Preliminar'!I172</f>
        <v>001</v>
      </c>
      <c r="J172" s="93" t="str">
        <f>'PAA Preliminar'!J172</f>
        <v>II  2020</v>
      </c>
    </row>
    <row r="173" spans="1:10" ht="60" x14ac:dyDescent="0.25">
      <c r="A173" s="91">
        <f>'PAA Preliminar'!A173</f>
        <v>332</v>
      </c>
      <c r="B173" s="92" t="str">
        <f>'PAA Preliminar'!B173</f>
        <v>789-00</v>
      </c>
      <c r="C173" s="29">
        <f>'PAA Preliminar'!C173</f>
        <v>31162702</v>
      </c>
      <c r="D173" s="29">
        <f>'PAA Preliminar'!D173</f>
        <v>20301</v>
      </c>
      <c r="E173" s="3" t="str">
        <f>'PAA Preliminar'!E173</f>
        <v>Rodines con base de metal de 101,60 mm giratorio con 4 tornillos de 2,5 cms sujeción , rueda de 5 cms de diametro en plástico incluir tornillo</v>
      </c>
      <c r="F173" s="29">
        <f>'PAA Preliminar'!F173</f>
        <v>200</v>
      </c>
      <c r="G173" s="29" t="str">
        <f>'PAA Preliminar'!G173</f>
        <v>unid</v>
      </c>
      <c r="H173" s="81">
        <f>'PAA Preliminar'!H173</f>
        <v>881800</v>
      </c>
      <c r="I173" s="29" t="str">
        <f>'PAA Preliminar'!I173</f>
        <v>001</v>
      </c>
      <c r="J173" s="93" t="str">
        <f>'PAA Preliminar'!J173</f>
        <v>II  2020</v>
      </c>
    </row>
    <row r="174" spans="1:10" ht="30" x14ac:dyDescent="0.25">
      <c r="A174" s="91">
        <f>'PAA Preliminar'!A174</f>
        <v>333</v>
      </c>
      <c r="B174" s="92" t="str">
        <f>'PAA Preliminar'!B174</f>
        <v>789-00</v>
      </c>
      <c r="C174" s="29">
        <f>'PAA Preliminar'!C174</f>
        <v>31161509</v>
      </c>
      <c r="D174" s="29">
        <f>'PAA Preliminar'!D174</f>
        <v>20301</v>
      </c>
      <c r="E174" s="3" t="str">
        <f>'PAA Preliminar'!E174</f>
        <v>Tornillo de acero autorroscante 50,8mm (2 pulgadas) punta fina para gypsom</v>
      </c>
      <c r="F174" s="29">
        <f>'PAA Preliminar'!F174</f>
        <v>800</v>
      </c>
      <c r="G174" s="29" t="str">
        <f>'PAA Preliminar'!G174</f>
        <v>unid</v>
      </c>
      <c r="H174" s="81">
        <f>'PAA Preliminar'!H174</f>
        <v>6400</v>
      </c>
      <c r="I174" s="29" t="str">
        <f>'PAA Preliminar'!I174</f>
        <v>001</v>
      </c>
      <c r="J174" s="93" t="str">
        <f>'PAA Preliminar'!J174</f>
        <v>II  2020</v>
      </c>
    </row>
    <row r="175" spans="1:10" ht="45" x14ac:dyDescent="0.25">
      <c r="A175" s="91">
        <f>'PAA Preliminar'!A175</f>
        <v>334</v>
      </c>
      <c r="B175" s="92" t="str">
        <f>'PAA Preliminar'!B175</f>
        <v>789-00</v>
      </c>
      <c r="C175" s="29">
        <f>'PAA Preliminar'!C175</f>
        <v>31161509</v>
      </c>
      <c r="D175" s="29">
        <f>'PAA Preliminar'!D175</f>
        <v>20301</v>
      </c>
      <c r="E175" s="3" t="str">
        <f>'PAA Preliminar'!E175</f>
        <v>Tornillo de acero punta corriente de 6,35 mm (2 y 1/2 pulgadas) punta fina para gypsom</v>
      </c>
      <c r="F175" s="29">
        <f>'PAA Preliminar'!F175</f>
        <v>800</v>
      </c>
      <c r="G175" s="29" t="str">
        <f>'PAA Preliminar'!G175</f>
        <v>unid</v>
      </c>
      <c r="H175" s="81">
        <f>'PAA Preliminar'!H175</f>
        <v>8800</v>
      </c>
      <c r="I175" s="29" t="str">
        <f>'PAA Preliminar'!I175</f>
        <v>001</v>
      </c>
      <c r="J175" s="93" t="str">
        <f>'PAA Preliminar'!J175</f>
        <v>II  2020</v>
      </c>
    </row>
    <row r="176" spans="1:10" ht="30" x14ac:dyDescent="0.25">
      <c r="A176" s="91">
        <f>'PAA Preliminar'!A176</f>
        <v>335</v>
      </c>
      <c r="B176" s="92" t="str">
        <f>'PAA Preliminar'!B176</f>
        <v>789-00</v>
      </c>
      <c r="C176" s="29">
        <f>'PAA Preliminar'!C176</f>
        <v>31161509</v>
      </c>
      <c r="D176" s="29">
        <f>'PAA Preliminar'!D176</f>
        <v>20301</v>
      </c>
      <c r="E176" s="3" t="str">
        <f>'PAA Preliminar'!E176</f>
        <v>Tornillo para madera de 1,27 cms (1/2 pulgada)</v>
      </c>
      <c r="F176" s="29">
        <f>'PAA Preliminar'!F176</f>
        <v>150</v>
      </c>
      <c r="G176" s="29" t="str">
        <f>'PAA Preliminar'!G176</f>
        <v>unid</v>
      </c>
      <c r="H176" s="81">
        <f>'PAA Preliminar'!H176</f>
        <v>1500</v>
      </c>
      <c r="I176" s="29" t="str">
        <f>'PAA Preliminar'!I176</f>
        <v>001</v>
      </c>
      <c r="J176" s="93" t="str">
        <f>'PAA Preliminar'!J176</f>
        <v>II  2020</v>
      </c>
    </row>
    <row r="177" spans="1:10" x14ac:dyDescent="0.25">
      <c r="A177" s="91">
        <f>'PAA Preliminar'!A177</f>
        <v>161</v>
      </c>
      <c r="B177" s="92" t="str">
        <f>'PAA Preliminar'!B177</f>
        <v>789-00</v>
      </c>
      <c r="C177" s="29">
        <f>'PAA Preliminar'!C177</f>
        <v>30111601</v>
      </c>
      <c r="D177" s="29">
        <f>'PAA Preliminar'!D177</f>
        <v>20302</v>
      </c>
      <c r="E177" s="3" t="str">
        <f>'PAA Preliminar'!E177</f>
        <v>Cemento</v>
      </c>
      <c r="F177" s="29">
        <f>'PAA Preliminar'!F177</f>
        <v>1</v>
      </c>
      <c r="G177" s="29" t="str">
        <f>'PAA Preliminar'!G177</f>
        <v xml:space="preserve">unid </v>
      </c>
      <c r="H177" s="81">
        <f>'PAA Preliminar'!H177</f>
        <v>100000000</v>
      </c>
      <c r="I177" s="29" t="str">
        <f>'PAA Preliminar'!I177</f>
        <v>001</v>
      </c>
      <c r="J177" s="93" t="str">
        <f>'PAA Preliminar'!J177</f>
        <v>II  2020</v>
      </c>
    </row>
    <row r="178" spans="1:10" x14ac:dyDescent="0.25">
      <c r="A178" s="91">
        <f>'PAA Preliminar'!A178</f>
        <v>162</v>
      </c>
      <c r="B178" s="92" t="str">
        <f>'PAA Preliminar'!B178</f>
        <v>789-00</v>
      </c>
      <c r="C178" s="29">
        <f>'PAA Preliminar'!C178</f>
        <v>11111611</v>
      </c>
      <c r="D178" s="29">
        <f>'PAA Preliminar'!D178</f>
        <v>20302</v>
      </c>
      <c r="E178" s="3" t="str">
        <f>'PAA Preliminar'!E178</f>
        <v>Arena</v>
      </c>
      <c r="F178" s="29">
        <f>'PAA Preliminar'!F178</f>
        <v>1</v>
      </c>
      <c r="G178" s="29" t="str">
        <f>'PAA Preliminar'!G178</f>
        <v>m³</v>
      </c>
      <c r="H178" s="81">
        <f>'PAA Preliminar'!H178</f>
        <v>168000</v>
      </c>
      <c r="I178" s="29" t="str">
        <f>'PAA Preliminar'!I178</f>
        <v>001</v>
      </c>
      <c r="J178" s="93" t="str">
        <f>'PAA Preliminar'!J178</f>
        <v>II  2020</v>
      </c>
    </row>
    <row r="179" spans="1:10" x14ac:dyDescent="0.25">
      <c r="A179" s="91">
        <f>'PAA Preliminar'!A179</f>
        <v>163</v>
      </c>
      <c r="B179" s="92" t="str">
        <f>'PAA Preliminar'!B179</f>
        <v>789-00</v>
      </c>
      <c r="C179" s="29">
        <f>'PAA Preliminar'!C179</f>
        <v>30103605</v>
      </c>
      <c r="D179" s="29">
        <f>'PAA Preliminar'!D179</f>
        <v>20303</v>
      </c>
      <c r="E179" s="3" t="str">
        <f>'PAA Preliminar'!E179</f>
        <v>Compra de madera</v>
      </c>
      <c r="F179" s="29">
        <f>'PAA Preliminar'!F179</f>
        <v>1</v>
      </c>
      <c r="G179" s="29" t="str">
        <f>'PAA Preliminar'!G179</f>
        <v>unid</v>
      </c>
      <c r="H179" s="81">
        <f>'PAA Preliminar'!H179</f>
        <v>37000000</v>
      </c>
      <c r="I179" s="29" t="str">
        <f>'PAA Preliminar'!I179</f>
        <v>001</v>
      </c>
      <c r="J179" s="93" t="str">
        <f>'PAA Preliminar'!J179</f>
        <v>II  2020</v>
      </c>
    </row>
    <row r="180" spans="1:10" x14ac:dyDescent="0.25">
      <c r="A180" s="91">
        <f>'PAA Preliminar'!A180</f>
        <v>336</v>
      </c>
      <c r="B180" s="92" t="str">
        <f>'PAA Preliminar'!B180</f>
        <v>789-00</v>
      </c>
      <c r="C180" s="29">
        <f>'PAA Preliminar'!C180</f>
        <v>30103604</v>
      </c>
      <c r="D180" s="29">
        <f>'PAA Preliminar'!D180</f>
        <v>20303</v>
      </c>
      <c r="E180" s="3" t="str">
        <f>'PAA Preliminar'!E180</f>
        <v xml:space="preserve">Lamina de plywood </v>
      </c>
      <c r="F180" s="29">
        <f>'PAA Preliminar'!F180</f>
        <v>2000</v>
      </c>
      <c r="G180" s="29" t="str">
        <f>'PAA Preliminar'!G180</f>
        <v>unid</v>
      </c>
      <c r="H180" s="81">
        <f>'PAA Preliminar'!H180</f>
        <v>24844000</v>
      </c>
      <c r="I180" s="29" t="str">
        <f>'PAA Preliminar'!I180</f>
        <v>001</v>
      </c>
      <c r="J180" s="93" t="str">
        <f>'PAA Preliminar'!J180</f>
        <v>II  2020</v>
      </c>
    </row>
    <row r="181" spans="1:10" x14ac:dyDescent="0.25">
      <c r="A181" s="91">
        <f>'PAA Preliminar'!A181</f>
        <v>337</v>
      </c>
      <c r="B181" s="92" t="str">
        <f>'PAA Preliminar'!B181</f>
        <v>789-00</v>
      </c>
      <c r="C181" s="29">
        <f>'PAA Preliminar'!C181</f>
        <v>30103605</v>
      </c>
      <c r="D181" s="29">
        <f>'PAA Preliminar'!D181</f>
        <v>20303</v>
      </c>
      <c r="E181" s="3" t="str">
        <f>'PAA Preliminar'!E181</f>
        <v xml:space="preserve">Regla de 2.54 x 10.16 cms </v>
      </c>
      <c r="F181" s="29">
        <f>'PAA Preliminar'!F181</f>
        <v>1800</v>
      </c>
      <c r="G181" s="29" t="str">
        <f>'PAA Preliminar'!G181</f>
        <v>unid</v>
      </c>
      <c r="H181" s="81">
        <f>'PAA Preliminar'!H181</f>
        <v>3261600</v>
      </c>
      <c r="I181" s="29" t="str">
        <f>'PAA Preliminar'!I181</f>
        <v>001</v>
      </c>
      <c r="J181" s="93" t="str">
        <f>'PAA Preliminar'!J181</f>
        <v>II  2020</v>
      </c>
    </row>
    <row r="182" spans="1:10" x14ac:dyDescent="0.25">
      <c r="A182" s="91">
        <f>'PAA Preliminar'!A182</f>
        <v>338</v>
      </c>
      <c r="B182" s="92" t="str">
        <f>'PAA Preliminar'!B182</f>
        <v>789-00</v>
      </c>
      <c r="C182" s="29">
        <f>'PAA Preliminar'!C182</f>
        <v>30103605</v>
      </c>
      <c r="D182" s="29">
        <f>'PAA Preliminar'!D182</f>
        <v>20303</v>
      </c>
      <c r="E182" s="3" t="str">
        <f>'PAA Preliminar'!E182</f>
        <v>Regla de 2.54 x 5.08 cms x 3,34 mts</v>
      </c>
      <c r="F182" s="29">
        <f>'PAA Preliminar'!F182</f>
        <v>2000</v>
      </c>
      <c r="G182" s="29" t="str">
        <f>'PAA Preliminar'!G182</f>
        <v>unid</v>
      </c>
      <c r="H182" s="81">
        <f>'PAA Preliminar'!H182</f>
        <v>2332000</v>
      </c>
      <c r="I182" s="29" t="str">
        <f>'PAA Preliminar'!I182</f>
        <v>001</v>
      </c>
      <c r="J182" s="93" t="str">
        <f>'PAA Preliminar'!J182</f>
        <v>II  2020</v>
      </c>
    </row>
    <row r="183" spans="1:10" ht="30" x14ac:dyDescent="0.25">
      <c r="A183" s="91">
        <f>'PAA Preliminar'!A183</f>
        <v>339</v>
      </c>
      <c r="B183" s="92" t="str">
        <f>'PAA Preliminar'!B183</f>
        <v>789-00</v>
      </c>
      <c r="C183" s="29">
        <f>'PAA Preliminar'!C183</f>
        <v>30103605</v>
      </c>
      <c r="D183" s="29">
        <f>'PAA Preliminar'!D183</f>
        <v>20303</v>
      </c>
      <c r="E183" s="3" t="str">
        <f>'PAA Preliminar'!E183</f>
        <v>Regla de 3,81 x 10,16 cms x 3,34 (1 y 1/2 4 x 4 varas)</v>
      </c>
      <c r="F183" s="29">
        <f>'PAA Preliminar'!F183</f>
        <v>2700</v>
      </c>
      <c r="G183" s="29" t="str">
        <f>'PAA Preliminar'!G183</f>
        <v>unid</v>
      </c>
      <c r="H183" s="81">
        <f>'PAA Preliminar'!H183</f>
        <v>6066400</v>
      </c>
      <c r="I183" s="29" t="str">
        <f>'PAA Preliminar'!I183</f>
        <v>001</v>
      </c>
      <c r="J183" s="93" t="str">
        <f>'PAA Preliminar'!J183</f>
        <v>II  2020</v>
      </c>
    </row>
    <row r="184" spans="1:10" ht="30" x14ac:dyDescent="0.25">
      <c r="A184" s="91">
        <f>'PAA Preliminar'!A184</f>
        <v>340</v>
      </c>
      <c r="B184" s="92" t="str">
        <f>'PAA Preliminar'!B184</f>
        <v>789-00</v>
      </c>
      <c r="C184" s="29">
        <f>'PAA Preliminar'!C184</f>
        <v>30103605</v>
      </c>
      <c r="D184" s="29">
        <f>'PAA Preliminar'!D184</f>
        <v>20303</v>
      </c>
      <c r="E184" s="3" t="str">
        <f>'PAA Preliminar'!E184</f>
        <v xml:space="preserve">Regla de 3.81 x 10.16 cms x 2,87 mts (1 y 1/2 x 4 x 2,5, varas) </v>
      </c>
      <c r="F184" s="29">
        <f>'PAA Preliminar'!F184</f>
        <v>3000</v>
      </c>
      <c r="G184" s="29" t="str">
        <f>'PAA Preliminar'!G184</f>
        <v>unid</v>
      </c>
      <c r="H184" s="81">
        <f>'PAA Preliminar'!H184</f>
        <v>6252837</v>
      </c>
      <c r="I184" s="29" t="str">
        <f>'PAA Preliminar'!I184</f>
        <v>001</v>
      </c>
      <c r="J184" s="93" t="str">
        <f>'PAA Preliminar'!J184</f>
        <v>II  2020</v>
      </c>
    </row>
    <row r="185" spans="1:10" ht="30" x14ac:dyDescent="0.25">
      <c r="A185" s="91">
        <f>'PAA Preliminar'!A185</f>
        <v>341</v>
      </c>
      <c r="B185" s="92" t="str">
        <f>'PAA Preliminar'!B185</f>
        <v>789-00</v>
      </c>
      <c r="C185" s="29">
        <f>'PAA Preliminar'!C185</f>
        <v>30103605</v>
      </c>
      <c r="D185" s="29">
        <f>'PAA Preliminar'!D185</f>
        <v>20303</v>
      </c>
      <c r="E185" s="3" t="str">
        <f>'PAA Preliminar'!E185</f>
        <v>Tabla de formaleta de 2.54 x 25.40 cms contrato</v>
      </c>
      <c r="F185" s="29">
        <f>'PAA Preliminar'!F185</f>
        <v>2500</v>
      </c>
      <c r="G185" s="29" t="str">
        <f>'PAA Preliminar'!G185</f>
        <v>unid</v>
      </c>
      <c r="H185" s="81">
        <f>'PAA Preliminar'!H185</f>
        <v>8790000</v>
      </c>
      <c r="I185" s="29" t="str">
        <f>'PAA Preliminar'!I185</f>
        <v>001</v>
      </c>
      <c r="J185" s="93" t="str">
        <f>'PAA Preliminar'!J185</f>
        <v>II  2020</v>
      </c>
    </row>
    <row r="186" spans="1:10" ht="30" x14ac:dyDescent="0.25">
      <c r="A186" s="91">
        <f>'PAA Preliminar'!A186</f>
        <v>191</v>
      </c>
      <c r="B186" s="92" t="str">
        <f>'PAA Preliminar'!B186</f>
        <v>789-00</v>
      </c>
      <c r="C186" s="29">
        <f>'PAA Preliminar'!C186</f>
        <v>39131712</v>
      </c>
      <c r="D186" s="29">
        <f>'PAA Preliminar'!D186</f>
        <v>20304</v>
      </c>
      <c r="E186" s="3" t="str">
        <f>'PAA Preliminar'!E186</f>
        <v>Contrato de entrega según demanda cabe de red UTP y materiales eléctricos</v>
      </c>
      <c r="F186" s="29">
        <f>'PAA Preliminar'!F186</f>
        <v>4000</v>
      </c>
      <c r="G186" s="29" t="str">
        <f>'PAA Preliminar'!G186</f>
        <v>unid</v>
      </c>
      <c r="H186" s="81">
        <f>'PAA Preliminar'!H186</f>
        <v>10000000</v>
      </c>
      <c r="I186" s="29" t="str">
        <f>'PAA Preliminar'!I186</f>
        <v>001</v>
      </c>
      <c r="J186" s="93" t="str">
        <f>'PAA Preliminar'!J186</f>
        <v>II  2020</v>
      </c>
    </row>
    <row r="187" spans="1:10" x14ac:dyDescent="0.25">
      <c r="A187" s="91">
        <f>'PAA Preliminar'!A187</f>
        <v>192</v>
      </c>
      <c r="B187" s="92" t="str">
        <f>'PAA Preliminar'!B187</f>
        <v>789-00</v>
      </c>
      <c r="C187" s="29" t="str">
        <f>'PAA Preliminar'!C187</f>
        <v>43201827</v>
      </c>
      <c r="D187" s="29">
        <f>'PAA Preliminar'!D187</f>
        <v>20304</v>
      </c>
      <c r="E187" s="3" t="str">
        <f>'PAA Preliminar'!E187</f>
        <v>Disco duro portatil (1 TB) usuario final</v>
      </c>
      <c r="F187" s="29">
        <f>'PAA Preliminar'!F187</f>
        <v>50</v>
      </c>
      <c r="G187" s="29" t="str">
        <f>'PAA Preliminar'!G187</f>
        <v>unid</v>
      </c>
      <c r="H187" s="81">
        <f>'PAA Preliminar'!H187</f>
        <v>2250000</v>
      </c>
      <c r="I187" s="29" t="str">
        <f>'PAA Preliminar'!I187</f>
        <v>001</v>
      </c>
      <c r="J187" s="93" t="str">
        <f>'PAA Preliminar'!J187</f>
        <v>II  2020</v>
      </c>
    </row>
    <row r="188" spans="1:10" ht="30" x14ac:dyDescent="0.25">
      <c r="A188" s="91">
        <f>'PAA Preliminar'!A188</f>
        <v>193</v>
      </c>
      <c r="B188" s="92" t="str">
        <f>'PAA Preliminar'!B188</f>
        <v>789-00</v>
      </c>
      <c r="C188" s="29" t="str">
        <f>'PAA Preliminar'!C188</f>
        <v>43201827</v>
      </c>
      <c r="D188" s="29">
        <f>'PAA Preliminar'!D188</f>
        <v>20304</v>
      </c>
      <c r="E188" s="3" t="str">
        <f>'PAA Preliminar'!E188</f>
        <v>Disco duro portatil (3 TB) Dpto Informática</v>
      </c>
      <c r="F188" s="29">
        <f>'PAA Preliminar'!F188</f>
        <v>5</v>
      </c>
      <c r="G188" s="29" t="str">
        <f>'PAA Preliminar'!G188</f>
        <v>unid</v>
      </c>
      <c r="H188" s="81">
        <f>'PAA Preliminar'!H188</f>
        <v>350000</v>
      </c>
      <c r="I188" s="29" t="str">
        <f>'PAA Preliminar'!I188</f>
        <v>001</v>
      </c>
      <c r="J188" s="93" t="str">
        <f>'PAA Preliminar'!J188</f>
        <v>II  2020</v>
      </c>
    </row>
    <row r="189" spans="1:10" x14ac:dyDescent="0.25">
      <c r="A189" s="91">
        <f>'PAA Preliminar'!A189</f>
        <v>194</v>
      </c>
      <c r="B189" s="92" t="str">
        <f>'PAA Preliminar'!B189</f>
        <v>789-00</v>
      </c>
      <c r="C189" s="29" t="str">
        <f>'PAA Preliminar'!C189</f>
        <v>39121011</v>
      </c>
      <c r="D189" s="29">
        <f>'PAA Preliminar'!D189</f>
        <v>20304</v>
      </c>
      <c r="E189" s="3" t="str">
        <f>'PAA Preliminar'!E189</f>
        <v xml:space="preserve">UPS </v>
      </c>
      <c r="F189" s="29">
        <f>'PAA Preliminar'!F189</f>
        <v>25</v>
      </c>
      <c r="G189" s="29" t="str">
        <f>'PAA Preliminar'!G189</f>
        <v>unid</v>
      </c>
      <c r="H189" s="81">
        <f>'PAA Preliminar'!H189</f>
        <v>7275000</v>
      </c>
      <c r="I189" s="29" t="str">
        <f>'PAA Preliminar'!I189</f>
        <v>001</v>
      </c>
      <c r="J189" s="93" t="str">
        <f>'PAA Preliminar'!J189</f>
        <v>II  2020</v>
      </c>
    </row>
    <row r="190" spans="1:10" x14ac:dyDescent="0.25">
      <c r="A190" s="91">
        <f>'PAA Preliminar'!A190</f>
        <v>164</v>
      </c>
      <c r="B190" s="92" t="str">
        <f>'PAA Preliminar'!B190</f>
        <v>789-00</v>
      </c>
      <c r="C190" s="29">
        <f>'PAA Preliminar'!C190</f>
        <v>46181537</v>
      </c>
      <c r="D190" s="29">
        <f>'PAA Preliminar'!D190</f>
        <v>20304</v>
      </c>
      <c r="E190" s="3" t="str">
        <f>'PAA Preliminar'!E190</f>
        <v>Materiales eléctricos</v>
      </c>
      <c r="F190" s="29">
        <f>'PAA Preliminar'!F190</f>
        <v>1</v>
      </c>
      <c r="G190" s="29" t="str">
        <f>'PAA Preliminar'!G190</f>
        <v xml:space="preserve">unid </v>
      </c>
      <c r="H190" s="81">
        <f>'PAA Preliminar'!H190</f>
        <v>90316000</v>
      </c>
      <c r="I190" s="29" t="str">
        <f>'PAA Preliminar'!I190</f>
        <v>001</v>
      </c>
      <c r="J190" s="93" t="str">
        <f>'PAA Preliminar'!J190</f>
        <v>II  2020</v>
      </c>
    </row>
    <row r="191" spans="1:10" x14ac:dyDescent="0.25">
      <c r="A191" s="91">
        <f>'PAA Preliminar'!A191</f>
        <v>342</v>
      </c>
      <c r="B191" s="92" t="str">
        <f>'PAA Preliminar'!B191</f>
        <v>789-00</v>
      </c>
      <c r="C191" s="29">
        <f>'PAA Preliminar'!C191</f>
        <v>39121031</v>
      </c>
      <c r="D191" s="29">
        <f>'PAA Preliminar'!D191</f>
        <v>20304</v>
      </c>
      <c r="E191" s="3" t="str">
        <f>'PAA Preliminar'!E191</f>
        <v>Protector de picos con seis tomas</v>
      </c>
      <c r="F191" s="29">
        <f>'PAA Preliminar'!F191</f>
        <v>100</v>
      </c>
      <c r="G191" s="29" t="str">
        <f>'PAA Preliminar'!G191</f>
        <v>unid</v>
      </c>
      <c r="H191" s="81">
        <f>'PAA Preliminar'!H191</f>
        <v>265300</v>
      </c>
      <c r="I191" s="29" t="str">
        <f>'PAA Preliminar'!I191</f>
        <v>001</v>
      </c>
      <c r="J191" s="93" t="str">
        <f>'PAA Preliminar'!J191</f>
        <v>II  2020</v>
      </c>
    </row>
    <row r="192" spans="1:10" ht="45" x14ac:dyDescent="0.25">
      <c r="A192" s="91">
        <f>'PAA Preliminar'!A192</f>
        <v>165</v>
      </c>
      <c r="B192" s="92" t="str">
        <f>'PAA Preliminar'!B192</f>
        <v>789-00</v>
      </c>
      <c r="C192" s="29">
        <f>'PAA Preliminar'!C192</f>
        <v>39101605</v>
      </c>
      <c r="D192" s="29">
        <f>'PAA Preliminar'!D192</f>
        <v>20305</v>
      </c>
      <c r="E192" s="3" t="str">
        <f>'PAA Preliminar'!E192</f>
        <v>Lamina de vidrio claro de 6.00 MM de espesor. En medidas de 2,40 metros de altura x 3,30 metros de largo.</v>
      </c>
      <c r="F192" s="29">
        <f>'PAA Preliminar'!F192</f>
        <v>1</v>
      </c>
      <c r="G192" s="29" t="str">
        <f>'PAA Preliminar'!G192</f>
        <v>unid</v>
      </c>
      <c r="H192" s="81">
        <f>'PAA Preliminar'!H192</f>
        <v>2261183</v>
      </c>
      <c r="I192" s="29" t="str">
        <f>'PAA Preliminar'!I192</f>
        <v>001</v>
      </c>
      <c r="J192" s="93" t="str">
        <f>'PAA Preliminar'!J192</f>
        <v>II  2020</v>
      </c>
    </row>
    <row r="193" spans="1:10" x14ac:dyDescent="0.25">
      <c r="A193" s="91">
        <f>'PAA Preliminar'!A193</f>
        <v>166</v>
      </c>
      <c r="B193" s="92" t="str">
        <f>'PAA Preliminar'!B193</f>
        <v>789-00</v>
      </c>
      <c r="C193" s="29">
        <f>'PAA Preliminar'!C193</f>
        <v>40171708</v>
      </c>
      <c r="D193" s="29">
        <f>'PAA Preliminar'!D193</f>
        <v>20306</v>
      </c>
      <c r="E193" s="3" t="str">
        <f>'PAA Preliminar'!E193</f>
        <v>Materiales de plástico PVC</v>
      </c>
      <c r="F193" s="29">
        <f>'PAA Preliminar'!F193</f>
        <v>1</v>
      </c>
      <c r="G193" s="29" t="str">
        <f>'PAA Preliminar'!G193</f>
        <v>unid</v>
      </c>
      <c r="H193" s="81">
        <f>'PAA Preliminar'!H193</f>
        <v>50000000</v>
      </c>
      <c r="I193" s="29" t="str">
        <f>'PAA Preliminar'!I193</f>
        <v>001</v>
      </c>
      <c r="J193" s="93" t="str">
        <f>'PAA Preliminar'!J193</f>
        <v>II  2020</v>
      </c>
    </row>
    <row r="194" spans="1:10" x14ac:dyDescent="0.25">
      <c r="A194" s="91">
        <f>'PAA Preliminar'!A194</f>
        <v>343</v>
      </c>
      <c r="B194" s="92" t="str">
        <f>'PAA Preliminar'!B194</f>
        <v>789-00</v>
      </c>
      <c r="C194" s="29">
        <f>'PAA Preliminar'!C194</f>
        <v>39131698</v>
      </c>
      <c r="D194" s="29">
        <f>'PAA Preliminar'!D194</f>
        <v>20306</v>
      </c>
      <c r="E194" s="3" t="str">
        <f>'PAA Preliminar'!E194</f>
        <v>Manguera con boquilla</v>
      </c>
      <c r="F194" s="29">
        <f>'PAA Preliminar'!F194</f>
        <v>100</v>
      </c>
      <c r="G194" s="29" t="str">
        <f>'PAA Preliminar'!G194</f>
        <v>unid</v>
      </c>
      <c r="H194" s="81">
        <f>'PAA Preliminar'!H194</f>
        <v>1120350</v>
      </c>
      <c r="I194" s="29" t="str">
        <f>'PAA Preliminar'!I194</f>
        <v>001</v>
      </c>
      <c r="J194" s="93" t="str">
        <f>'PAA Preliminar'!J194</f>
        <v>II  2020</v>
      </c>
    </row>
    <row r="195" spans="1:10" ht="30" x14ac:dyDescent="0.25">
      <c r="A195" s="91">
        <f>'PAA Preliminar'!A195</f>
        <v>167</v>
      </c>
      <c r="B195" s="92" t="str">
        <f>'PAA Preliminar'!B195</f>
        <v>789-00</v>
      </c>
      <c r="C195" s="29">
        <f>'PAA Preliminar'!C195</f>
        <v>31191501</v>
      </c>
      <c r="D195" s="29">
        <f>'PAA Preliminar'!D195</f>
        <v>20399</v>
      </c>
      <c r="E195" s="3" t="str">
        <f>'PAA Preliminar'!E195</f>
        <v>Lija para agua numero 80 (lija para agua numero 80 pliego</v>
      </c>
      <c r="F195" s="29">
        <f>'PAA Preliminar'!F195</f>
        <v>250</v>
      </c>
      <c r="G195" s="29" t="str">
        <f>'PAA Preliminar'!G195</f>
        <v>unid</v>
      </c>
      <c r="H195" s="81">
        <f>'PAA Preliminar'!H195</f>
        <v>15000000</v>
      </c>
      <c r="I195" s="29" t="str">
        <f>'PAA Preliminar'!I195</f>
        <v>001</v>
      </c>
      <c r="J195" s="93" t="str">
        <f>'PAA Preliminar'!J195</f>
        <v>II  2020</v>
      </c>
    </row>
    <row r="196" spans="1:10" x14ac:dyDescent="0.25">
      <c r="A196" s="91">
        <f>'PAA Preliminar'!A196</f>
        <v>168</v>
      </c>
      <c r="B196" s="92" t="str">
        <f>'PAA Preliminar'!B196</f>
        <v>789-00</v>
      </c>
      <c r="C196" s="29">
        <f>'PAA Preliminar'!C196</f>
        <v>30181505</v>
      </c>
      <c r="D196" s="29">
        <f>'PAA Preliminar'!D196</f>
        <v>20399</v>
      </c>
      <c r="E196" s="3" t="str">
        <f>'PAA Preliminar'!E196</f>
        <v>Compra de inodoro</v>
      </c>
      <c r="F196" s="29">
        <f>'PAA Preliminar'!F196</f>
        <v>1</v>
      </c>
      <c r="G196" s="29" t="str">
        <f>'PAA Preliminar'!G196</f>
        <v>unid</v>
      </c>
      <c r="H196" s="81">
        <f>'PAA Preliminar'!H196</f>
        <v>5000000</v>
      </c>
      <c r="I196" s="29" t="str">
        <f>'PAA Preliminar'!I196</f>
        <v>001</v>
      </c>
      <c r="J196" s="93" t="str">
        <f>'PAA Preliminar'!J196</f>
        <v>II  2020</v>
      </c>
    </row>
    <row r="197" spans="1:10" x14ac:dyDescent="0.25">
      <c r="A197" s="91">
        <f>'PAA Preliminar'!A197</f>
        <v>344</v>
      </c>
      <c r="B197" s="92" t="str">
        <f>'PAA Preliminar'!B197</f>
        <v>789-00</v>
      </c>
      <c r="C197" s="29">
        <f>'PAA Preliminar'!C197</f>
        <v>40151725</v>
      </c>
      <c r="D197" s="29">
        <f>'PAA Preliminar'!D197</f>
        <v>20399</v>
      </c>
      <c r="E197" s="3" t="str">
        <f>'PAA Preliminar'!E197</f>
        <v>Bomba para sanitario</v>
      </c>
      <c r="F197" s="29">
        <f>'PAA Preliminar'!F197</f>
        <v>300</v>
      </c>
      <c r="G197" s="29" t="str">
        <f>'PAA Preliminar'!G197</f>
        <v>unid</v>
      </c>
      <c r="H197" s="81">
        <f>'PAA Preliminar'!H197</f>
        <v>148800</v>
      </c>
      <c r="I197" s="29" t="str">
        <f>'PAA Preliminar'!I197</f>
        <v>001</v>
      </c>
      <c r="J197" s="93" t="str">
        <f>'PAA Preliminar'!J197</f>
        <v>II  2020</v>
      </c>
    </row>
    <row r="198" spans="1:10" x14ac:dyDescent="0.25">
      <c r="A198" s="91">
        <f>'PAA Preliminar'!A198</f>
        <v>345</v>
      </c>
      <c r="B198" s="92" t="str">
        <f>'PAA Preliminar'!B198</f>
        <v>789-00</v>
      </c>
      <c r="C198" s="29">
        <f>'PAA Preliminar'!C198</f>
        <v>23131507</v>
      </c>
      <c r="D198" s="29">
        <f>'PAA Preliminar'!D198</f>
        <v>20399</v>
      </c>
      <c r="E198" s="3" t="str">
        <f>'PAA Preliminar'!E198</f>
        <v>Lija n° 80 para madera</v>
      </c>
      <c r="F198" s="29">
        <f>'PAA Preliminar'!F198</f>
        <v>20</v>
      </c>
      <c r="G198" s="29" t="str">
        <f>'PAA Preliminar'!G198</f>
        <v>mts</v>
      </c>
      <c r="H198" s="81">
        <f>'PAA Preliminar'!H198</f>
        <v>2930000</v>
      </c>
      <c r="I198" s="29" t="str">
        <f>'PAA Preliminar'!I198</f>
        <v>001</v>
      </c>
      <c r="J198" s="93" t="str">
        <f>'PAA Preliminar'!J198</f>
        <v>II  2020</v>
      </c>
    </row>
    <row r="199" spans="1:10" x14ac:dyDescent="0.25">
      <c r="A199" s="91">
        <f>'PAA Preliminar'!A199</f>
        <v>220</v>
      </c>
      <c r="B199" s="92" t="str">
        <f>'PAA Preliminar'!B199</f>
        <v>789-00</v>
      </c>
      <c r="C199" s="29" t="str">
        <f>'PAA Preliminar'!C199</f>
        <v>46182001</v>
      </c>
      <c r="D199" s="29">
        <f>'PAA Preliminar'!D199</f>
        <v>20401</v>
      </c>
      <c r="E199" s="3" t="str">
        <f>'PAA Preliminar'!E199</f>
        <v>Mascaras o mascarillas</v>
      </c>
      <c r="F199" s="29">
        <f>'PAA Preliminar'!F199</f>
        <v>35000</v>
      </c>
      <c r="G199" s="29" t="str">
        <f>'PAA Preliminar'!G199</f>
        <v>unid</v>
      </c>
      <c r="H199" s="81">
        <f>'PAA Preliminar'!H199</f>
        <v>1802500</v>
      </c>
      <c r="I199" s="29" t="str">
        <f>'PAA Preliminar'!I199</f>
        <v>001</v>
      </c>
      <c r="J199" s="93" t="str">
        <f>'PAA Preliminar'!J199</f>
        <v>II  2020</v>
      </c>
    </row>
    <row r="200" spans="1:10" ht="30" x14ac:dyDescent="0.25">
      <c r="A200" s="91">
        <f>'PAA Preliminar'!A200</f>
        <v>169</v>
      </c>
      <c r="B200" s="92" t="str">
        <f>'PAA Preliminar'!B200</f>
        <v>789-00</v>
      </c>
      <c r="C200" s="29">
        <f>'PAA Preliminar'!C200</f>
        <v>27112208</v>
      </c>
      <c r="D200" s="29">
        <f>'PAA Preliminar'!D200</f>
        <v>20401</v>
      </c>
      <c r="E200" s="3" t="str">
        <f>'PAA Preliminar'!E200</f>
        <v xml:space="preserve">Piqueta (piqueta estandar para trabajos en concreto) </v>
      </c>
      <c r="F200" s="29">
        <f>'PAA Preliminar'!F200</f>
        <v>1</v>
      </c>
      <c r="G200" s="29" t="str">
        <f>'PAA Preliminar'!G200</f>
        <v>unid</v>
      </c>
      <c r="H200" s="81">
        <f>'PAA Preliminar'!H200</f>
        <v>15000000</v>
      </c>
      <c r="I200" s="29" t="str">
        <f>'PAA Preliminar'!I200</f>
        <v>001</v>
      </c>
      <c r="J200" s="93" t="str">
        <f>'PAA Preliminar'!J200</f>
        <v>II  2020</v>
      </c>
    </row>
    <row r="201" spans="1:10" x14ac:dyDescent="0.25">
      <c r="A201" s="91">
        <f>'PAA Preliminar'!A201</f>
        <v>346</v>
      </c>
      <c r="B201" s="92" t="str">
        <f>'PAA Preliminar'!B201</f>
        <v>789-00</v>
      </c>
      <c r="C201" s="29">
        <f>'PAA Preliminar'!C201</f>
        <v>24102401</v>
      </c>
      <c r="D201" s="29">
        <f>'PAA Preliminar'!D201</f>
        <v>20401</v>
      </c>
      <c r="E201" s="3" t="str">
        <f>'PAA Preliminar'!E201</f>
        <v>caja de metal para guardar dinero</v>
      </c>
      <c r="F201" s="29">
        <f>'PAA Preliminar'!F201</f>
        <v>30</v>
      </c>
      <c r="G201" s="29" t="str">
        <f>'PAA Preliminar'!G201</f>
        <v>unid</v>
      </c>
      <c r="H201" s="81">
        <f>'PAA Preliminar'!H201</f>
        <v>360000</v>
      </c>
      <c r="I201" s="29" t="str">
        <f>'PAA Preliminar'!I201</f>
        <v>001</v>
      </c>
      <c r="J201" s="93" t="str">
        <f>'PAA Preliminar'!J201</f>
        <v>II  2020</v>
      </c>
    </row>
    <row r="202" spans="1:10" ht="90" x14ac:dyDescent="0.25">
      <c r="A202" s="91">
        <f>'PAA Preliminar'!A202</f>
        <v>66</v>
      </c>
      <c r="B202" s="92" t="str">
        <f>'PAA Preliminar'!B202</f>
        <v>789-00</v>
      </c>
      <c r="C202" s="29" t="str">
        <f>'PAA Preliminar'!C202</f>
        <v>43221706</v>
      </c>
      <c r="D202" s="29">
        <f>'PAA Preliminar'!D202</f>
        <v>20402</v>
      </c>
      <c r="E202" s="3" t="str">
        <f>'PAA Preliminar'!E202</f>
        <v>Candado 60 mm, cuerpo con acabado en cromo satinado, arco de acero endurecido al boro resistente a la corrosión, nivel de corrosión húmedo y uso exterior, cilindro sólido con llave, entre 5 y 6 pines.</v>
      </c>
      <c r="F202" s="29">
        <f>'PAA Preliminar'!F202</f>
        <v>10</v>
      </c>
      <c r="G202" s="29" t="str">
        <f>'PAA Preliminar'!G202</f>
        <v>und</v>
      </c>
      <c r="H202" s="81">
        <f>'PAA Preliminar'!H202</f>
        <v>200000</v>
      </c>
      <c r="I202" s="29" t="str">
        <f>'PAA Preliminar'!I202</f>
        <v>001</v>
      </c>
      <c r="J202" s="93" t="str">
        <f>'PAA Preliminar'!J202</f>
        <v>II  2020</v>
      </c>
    </row>
    <row r="203" spans="1:10" ht="90" x14ac:dyDescent="0.25">
      <c r="A203" s="91">
        <f>'PAA Preliminar'!A203</f>
        <v>67</v>
      </c>
      <c r="B203" s="92" t="str">
        <f>'PAA Preliminar'!B203</f>
        <v>789-00</v>
      </c>
      <c r="C203" s="29" t="str">
        <f>'PAA Preliminar'!C203</f>
        <v>43191510</v>
      </c>
      <c r="D203" s="29">
        <f>'PAA Preliminar'!D203</f>
        <v>20402</v>
      </c>
      <c r="E203" s="3" t="str">
        <f>'PAA Preliminar'!E203</f>
        <v>Candado 70 mm, cuerpo con acabado en cromo satinado, arco de acero endurecido al boro resistente a la corrosión, nivel de corrosión húmedo y uso exterior, cilindro sólido con llave, entre 5 y 6 pines.</v>
      </c>
      <c r="F203" s="29">
        <f>'PAA Preliminar'!F203</f>
        <v>20</v>
      </c>
      <c r="G203" s="29" t="str">
        <f>'PAA Preliminar'!G203</f>
        <v>und</v>
      </c>
      <c r="H203" s="81">
        <f>'PAA Preliminar'!H203</f>
        <v>100000</v>
      </c>
      <c r="I203" s="29" t="str">
        <f>'PAA Preliminar'!I203</f>
        <v>001</v>
      </c>
      <c r="J203" s="93" t="str">
        <f>'PAA Preliminar'!J203</f>
        <v>II  2020</v>
      </c>
    </row>
    <row r="204" spans="1:10" ht="30" x14ac:dyDescent="0.25">
      <c r="A204" s="91">
        <f>'PAA Preliminar'!A204</f>
        <v>68</v>
      </c>
      <c r="B204" s="92" t="str">
        <f>'PAA Preliminar'!B204</f>
        <v>789-00</v>
      </c>
      <c r="C204" s="29" t="str">
        <f>'PAA Preliminar'!C204</f>
        <v>26111722</v>
      </c>
      <c r="D204" s="29">
        <f>'PAA Preliminar'!D204</f>
        <v>20402</v>
      </c>
      <c r="E204" s="3" t="str">
        <f>'PAA Preliminar'!E204</f>
        <v>Repuestos para radio. antena para radio portátil ep450</v>
      </c>
      <c r="F204" s="29">
        <f>'PAA Preliminar'!F204</f>
        <v>4</v>
      </c>
      <c r="G204" s="29" t="str">
        <f>'PAA Preliminar'!G204</f>
        <v>und</v>
      </c>
      <c r="H204" s="81">
        <f>'PAA Preliminar'!H204</f>
        <v>500000</v>
      </c>
      <c r="I204" s="29" t="str">
        <f>'PAA Preliminar'!I204</f>
        <v>001</v>
      </c>
      <c r="J204" s="93" t="str">
        <f>'PAA Preliminar'!J204</f>
        <v>II  2020</v>
      </c>
    </row>
    <row r="205" spans="1:10" ht="30" x14ac:dyDescent="0.25">
      <c r="A205" s="91">
        <f>'PAA Preliminar'!A205</f>
        <v>69</v>
      </c>
      <c r="B205" s="92" t="str">
        <f>'PAA Preliminar'!B205</f>
        <v>789-00</v>
      </c>
      <c r="C205" s="29" t="str">
        <f>'PAA Preliminar'!C205</f>
        <v>43191510</v>
      </c>
      <c r="D205" s="29">
        <f>'PAA Preliminar'!D205</f>
        <v>20402</v>
      </c>
      <c r="E205" s="3" t="str">
        <f>'PAA Preliminar'!E205</f>
        <v>Repuestos para radio. perillas radios canales ep450</v>
      </c>
      <c r="F205" s="29">
        <f>'PAA Preliminar'!F205</f>
        <v>20</v>
      </c>
      <c r="G205" s="29" t="str">
        <f>'PAA Preliminar'!G205</f>
        <v>und</v>
      </c>
      <c r="H205" s="81">
        <f>'PAA Preliminar'!H205</f>
        <v>160000</v>
      </c>
      <c r="I205" s="29" t="str">
        <f>'PAA Preliminar'!I205</f>
        <v>001</v>
      </c>
      <c r="J205" s="93" t="str">
        <f>'PAA Preliminar'!J205</f>
        <v>II  2020</v>
      </c>
    </row>
    <row r="206" spans="1:10" ht="45" x14ac:dyDescent="0.25">
      <c r="A206" s="91">
        <f>'PAA Preliminar'!A206</f>
        <v>70</v>
      </c>
      <c r="B206" s="92" t="str">
        <f>'PAA Preliminar'!B206</f>
        <v>789-00</v>
      </c>
      <c r="C206" s="29" t="str">
        <f>'PAA Preliminar'!C206</f>
        <v>26111704</v>
      </c>
      <c r="D206" s="29">
        <f>'PAA Preliminar'!D206</f>
        <v>20402</v>
      </c>
      <c r="E206" s="3" t="str">
        <f>'PAA Preliminar'!E206</f>
        <v>Repuestos para radio. adaptador de 24 voltios a 12 voltios para radiocomunicaciones</v>
      </c>
      <c r="F206" s="29">
        <f>'PAA Preliminar'!F206</f>
        <v>30</v>
      </c>
      <c r="G206" s="29" t="str">
        <f>'PAA Preliminar'!G206</f>
        <v>und</v>
      </c>
      <c r="H206" s="81">
        <f>'PAA Preliminar'!H206</f>
        <v>1150000</v>
      </c>
      <c r="I206" s="29" t="str">
        <f>'PAA Preliminar'!I206</f>
        <v>001</v>
      </c>
      <c r="J206" s="93" t="str">
        <f>'PAA Preliminar'!J206</f>
        <v>II  2020</v>
      </c>
    </row>
    <row r="207" spans="1:10" ht="30" x14ac:dyDescent="0.25">
      <c r="A207" s="91">
        <f>'PAA Preliminar'!A207</f>
        <v>71</v>
      </c>
      <c r="B207" s="92" t="str">
        <f>'PAA Preliminar'!B207</f>
        <v>789-00</v>
      </c>
      <c r="C207" s="29" t="str">
        <f>'PAA Preliminar'!C207</f>
        <v>43221706</v>
      </c>
      <c r="D207" s="29">
        <f>'PAA Preliminar'!D207</f>
        <v>20402</v>
      </c>
      <c r="E207" s="3" t="str">
        <f>'PAA Preliminar'!E207</f>
        <v>Repuestos para radio. perillas radios  volumen ep450</v>
      </c>
      <c r="F207" s="29">
        <f>'PAA Preliminar'!F207</f>
        <v>15</v>
      </c>
      <c r="G207" s="29" t="str">
        <f>'PAA Preliminar'!G207</f>
        <v>und</v>
      </c>
      <c r="H207" s="81">
        <f>'PAA Preliminar'!H207</f>
        <v>300000</v>
      </c>
      <c r="I207" s="29" t="str">
        <f>'PAA Preliminar'!I207</f>
        <v>001</v>
      </c>
      <c r="J207" s="93" t="str">
        <f>'PAA Preliminar'!J207</f>
        <v>II  2020</v>
      </c>
    </row>
    <row r="208" spans="1:10" ht="30" x14ac:dyDescent="0.25">
      <c r="A208" s="91">
        <f>'PAA Preliminar'!A208</f>
        <v>72</v>
      </c>
      <c r="B208" s="92" t="str">
        <f>'PAA Preliminar'!B208</f>
        <v>789-00</v>
      </c>
      <c r="C208" s="29" t="str">
        <f>'PAA Preliminar'!C208</f>
        <v>26111704</v>
      </c>
      <c r="D208" s="29">
        <f>'PAA Preliminar'!D208</f>
        <v>20402</v>
      </c>
      <c r="E208" s="3" t="str">
        <f>'PAA Preliminar'!E208</f>
        <v>Cargador para radio portátil. cargador modelo ch10a07para radio Hytera pd502</v>
      </c>
      <c r="F208" s="29">
        <f>'PAA Preliminar'!F208</f>
        <v>10</v>
      </c>
      <c r="G208" s="29" t="str">
        <f>'PAA Preliminar'!G208</f>
        <v>und</v>
      </c>
      <c r="H208" s="81">
        <f>'PAA Preliminar'!H208</f>
        <v>500000</v>
      </c>
      <c r="I208" s="29" t="str">
        <f>'PAA Preliminar'!I208</f>
        <v>001</v>
      </c>
      <c r="J208" s="93" t="str">
        <f>'PAA Preliminar'!J208</f>
        <v>II  2020</v>
      </c>
    </row>
    <row r="209" spans="1:10" ht="30" x14ac:dyDescent="0.25">
      <c r="A209" s="91">
        <f>'PAA Preliminar'!A209</f>
        <v>73</v>
      </c>
      <c r="B209" s="92" t="str">
        <f>'PAA Preliminar'!B209</f>
        <v>789-00</v>
      </c>
      <c r="C209" s="29" t="str">
        <f>'PAA Preliminar'!C209</f>
        <v>26111701</v>
      </c>
      <c r="D209" s="29">
        <f>'PAA Preliminar'!D209</f>
        <v>20402</v>
      </c>
      <c r="E209" s="3" t="str">
        <f>'PAA Preliminar'!E209</f>
        <v>Repuestos para radio. antena para radio Hytera modelo pd502</v>
      </c>
      <c r="F209" s="29">
        <f>'PAA Preliminar'!F209</f>
        <v>42</v>
      </c>
      <c r="G209" s="29" t="str">
        <f>'PAA Preliminar'!G209</f>
        <v>und</v>
      </c>
      <c r="H209" s="81">
        <f>'PAA Preliminar'!H209</f>
        <v>2000000</v>
      </c>
      <c r="I209" s="29" t="str">
        <f>'PAA Preliminar'!I209</f>
        <v>001</v>
      </c>
      <c r="J209" s="93" t="str">
        <f>'PAA Preliminar'!J209</f>
        <v>II  2020</v>
      </c>
    </row>
    <row r="210" spans="1:10" ht="30" x14ac:dyDescent="0.25">
      <c r="A210" s="91">
        <f>'PAA Preliminar'!A210</f>
        <v>74</v>
      </c>
      <c r="B210" s="92" t="str">
        <f>'PAA Preliminar'!B210</f>
        <v>789-00</v>
      </c>
      <c r="C210" s="29" t="str">
        <f>'PAA Preliminar'!C210</f>
        <v>26111701</v>
      </c>
      <c r="D210" s="29">
        <f>'PAA Preliminar'!D210</f>
        <v>20402</v>
      </c>
      <c r="E210" s="3" t="str">
        <f>'PAA Preliminar'!E210</f>
        <v>Cargador para radio portátil. cargador para radio portátil ep450</v>
      </c>
      <c r="F210" s="29">
        <f>'PAA Preliminar'!F210</f>
        <v>25</v>
      </c>
      <c r="G210" s="29" t="str">
        <f>'PAA Preliminar'!G210</f>
        <v>und</v>
      </c>
      <c r="H210" s="81">
        <f>'PAA Preliminar'!H210</f>
        <v>1500000</v>
      </c>
      <c r="I210" s="29" t="str">
        <f>'PAA Preliminar'!I210</f>
        <v>001</v>
      </c>
      <c r="J210" s="93" t="str">
        <f>'PAA Preliminar'!J210</f>
        <v>II  2020</v>
      </c>
    </row>
    <row r="211" spans="1:10" ht="60" x14ac:dyDescent="0.25">
      <c r="A211" s="91">
        <f>'PAA Preliminar'!A211</f>
        <v>75</v>
      </c>
      <c r="B211" s="92" t="str">
        <f>'PAA Preliminar'!B211</f>
        <v>789-00</v>
      </c>
      <c r="C211" s="29" t="str">
        <f>'PAA Preliminar'!C211</f>
        <v>26111701</v>
      </c>
      <c r="D211" s="29">
        <f>'PAA Preliminar'!D211</f>
        <v>20402</v>
      </c>
      <c r="E211" s="3" t="str">
        <f>'PAA Preliminar'!E211</f>
        <v>Batería para equipo de radiocomunicación. batería parte  para radio bl1502 de 7.4 voltios en1500mah para radio Hytera modelo p502</v>
      </c>
      <c r="F211" s="29">
        <f>'PAA Preliminar'!F211</f>
        <v>10</v>
      </c>
      <c r="G211" s="29" t="str">
        <f>'PAA Preliminar'!G211</f>
        <v>und</v>
      </c>
      <c r="H211" s="81">
        <f>'PAA Preliminar'!H211</f>
        <v>700000</v>
      </c>
      <c r="I211" s="29" t="str">
        <f>'PAA Preliminar'!I211</f>
        <v>001</v>
      </c>
      <c r="J211" s="93" t="str">
        <f>'PAA Preliminar'!J211</f>
        <v>II  2020</v>
      </c>
    </row>
    <row r="212" spans="1:10" ht="30" x14ac:dyDescent="0.25">
      <c r="A212" s="91">
        <f>'PAA Preliminar'!A212</f>
        <v>76</v>
      </c>
      <c r="B212" s="92" t="str">
        <f>'PAA Preliminar'!B212</f>
        <v>789-00</v>
      </c>
      <c r="C212" s="29" t="str">
        <f>'PAA Preliminar'!C212</f>
        <v>26111711</v>
      </c>
      <c r="D212" s="29">
        <f>'PAA Preliminar'!D212</f>
        <v>20402</v>
      </c>
      <c r="E212" s="3" t="str">
        <f>'PAA Preliminar'!E212</f>
        <v>Batería nº de parte nntn4497a  para radio Motorola ep450</v>
      </c>
      <c r="F212" s="29">
        <f>'PAA Preliminar'!F212</f>
        <v>80</v>
      </c>
      <c r="G212" s="29" t="str">
        <f>'PAA Preliminar'!G212</f>
        <v>und</v>
      </c>
      <c r="H212" s="81">
        <f>'PAA Preliminar'!H212</f>
        <v>4500000</v>
      </c>
      <c r="I212" s="29" t="str">
        <f>'PAA Preliminar'!I212</f>
        <v>001</v>
      </c>
      <c r="J212" s="93" t="str">
        <f>'PAA Preliminar'!J212</f>
        <v>II  2020</v>
      </c>
    </row>
    <row r="213" spans="1:10" ht="30" x14ac:dyDescent="0.25">
      <c r="A213" s="91">
        <f>'PAA Preliminar'!A213</f>
        <v>77</v>
      </c>
      <c r="B213" s="92" t="str">
        <f>'PAA Preliminar'!B213</f>
        <v>789-00</v>
      </c>
      <c r="C213" s="29" t="str">
        <f>'PAA Preliminar'!C213</f>
        <v>26111701</v>
      </c>
      <c r="D213" s="29">
        <f>'PAA Preliminar'!D213</f>
        <v>20402</v>
      </c>
      <c r="E213" s="3" t="str">
        <f>'PAA Preliminar'!E213</f>
        <v>Batería nº de parte hnn9008a  para radio Motorola pro5150</v>
      </c>
      <c r="F213" s="29">
        <f>'PAA Preliminar'!F213</f>
        <v>2000</v>
      </c>
      <c r="G213" s="29" t="str">
        <f>'PAA Preliminar'!G213</f>
        <v>und</v>
      </c>
      <c r="H213" s="81">
        <f>'PAA Preliminar'!H213</f>
        <v>14200000</v>
      </c>
      <c r="I213" s="29" t="str">
        <f>'PAA Preliminar'!I213</f>
        <v>001</v>
      </c>
      <c r="J213" s="93" t="str">
        <f>'PAA Preliminar'!J213</f>
        <v>II  2020</v>
      </c>
    </row>
    <row r="214" spans="1:10" ht="30" x14ac:dyDescent="0.25">
      <c r="A214" s="91">
        <f>'PAA Preliminar'!A214</f>
        <v>78</v>
      </c>
      <c r="B214" s="92" t="str">
        <f>'PAA Preliminar'!B214</f>
        <v>789-00</v>
      </c>
      <c r="C214" s="29" t="str">
        <f>'PAA Preliminar'!C214</f>
        <v>26111701</v>
      </c>
      <c r="D214" s="29">
        <f>'PAA Preliminar'!D214</f>
        <v>20402</v>
      </c>
      <c r="E214" s="3" t="str">
        <f>'PAA Preliminar'!E214</f>
        <v>Batería nº de parte   para radio Motorola modelo DGP 6150 moto turbo.</v>
      </c>
      <c r="F214" s="29">
        <f>'PAA Preliminar'!F214</f>
        <v>1300</v>
      </c>
      <c r="G214" s="29" t="str">
        <f>'PAA Preliminar'!G214</f>
        <v>und</v>
      </c>
      <c r="H214" s="81">
        <f>'PAA Preliminar'!H214</f>
        <v>12285000</v>
      </c>
      <c r="I214" s="29" t="str">
        <f>'PAA Preliminar'!I214</f>
        <v>001</v>
      </c>
      <c r="J214" s="93" t="str">
        <f>'PAA Preliminar'!J214</f>
        <v>II  2020</v>
      </c>
    </row>
    <row r="215" spans="1:10" ht="75" x14ac:dyDescent="0.25">
      <c r="A215" s="91">
        <f>'PAA Preliminar'!A215</f>
        <v>79</v>
      </c>
      <c r="B215" s="92" t="str">
        <f>'PAA Preliminar'!B215</f>
        <v>789-00</v>
      </c>
      <c r="C215" s="29" t="str">
        <f>'PAA Preliminar'!C215</f>
        <v>26111711</v>
      </c>
      <c r="D215" s="29">
        <f>'PAA Preliminar'!D215</f>
        <v>20402</v>
      </c>
      <c r="E215" s="3" t="str">
        <f>'PAA Preliminar'!E215</f>
        <v>Batería o pila estándar, tamaño de la batería d, formato cilíndrica, para uso general, de 32,2 mm de diámetro x 61,5 mm de longitud, voltaje 1,5 presentación en paquete 2 piezas.</v>
      </c>
      <c r="F215" s="29">
        <f>'PAA Preliminar'!F215</f>
        <v>310</v>
      </c>
      <c r="G215" s="29" t="str">
        <f>'PAA Preliminar'!G215</f>
        <v>und</v>
      </c>
      <c r="H215" s="81">
        <f>'PAA Preliminar'!H215</f>
        <v>1138320</v>
      </c>
      <c r="I215" s="29" t="str">
        <f>'PAA Preliminar'!I215</f>
        <v>001</v>
      </c>
      <c r="J215" s="93" t="str">
        <f>'PAA Preliminar'!J215</f>
        <v>II  2020</v>
      </c>
    </row>
    <row r="216" spans="1:10" ht="30" x14ac:dyDescent="0.25">
      <c r="A216" s="91">
        <f>'PAA Preliminar'!A216</f>
        <v>80</v>
      </c>
      <c r="B216" s="92" t="str">
        <f>'PAA Preliminar'!B216</f>
        <v>789-00</v>
      </c>
      <c r="C216" s="29" t="str">
        <f>'PAA Preliminar'!C216</f>
        <v>26111701</v>
      </c>
      <c r="D216" s="29">
        <f>'PAA Preliminar'!D216</f>
        <v>20402</v>
      </c>
      <c r="E216" s="3" t="str">
        <f>'PAA Preliminar'!E216</f>
        <v>Batería tipo cuadrada de 9 voltios recargable</v>
      </c>
      <c r="F216" s="29">
        <f>'PAA Preliminar'!F216</f>
        <v>500</v>
      </c>
      <c r="G216" s="29" t="str">
        <f>'PAA Preliminar'!G216</f>
        <v>und</v>
      </c>
      <c r="H216" s="81">
        <f>'PAA Preliminar'!H216</f>
        <v>1900000</v>
      </c>
      <c r="I216" s="29" t="str">
        <f>'PAA Preliminar'!I216</f>
        <v>001</v>
      </c>
      <c r="J216" s="93" t="str">
        <f>'PAA Preliminar'!J216</f>
        <v>II  2020</v>
      </c>
    </row>
    <row r="217" spans="1:10" ht="30" x14ac:dyDescent="0.25">
      <c r="A217" s="91">
        <f>'PAA Preliminar'!A217</f>
        <v>81</v>
      </c>
      <c r="B217" s="92" t="str">
        <f>'PAA Preliminar'!B217</f>
        <v>789-00</v>
      </c>
      <c r="C217" s="29" t="str">
        <f>'PAA Preliminar'!C217</f>
        <v>26111711</v>
      </c>
      <c r="D217" s="29">
        <f>'PAA Preliminar'!D217</f>
        <v>20402</v>
      </c>
      <c r="E217" s="3" t="str">
        <f>'PAA Preliminar'!E217</f>
        <v>Baterías de litio, número 1/3 n, voltaje 3 v, presentación individual</v>
      </c>
      <c r="F217" s="29">
        <f>'PAA Preliminar'!F217</f>
        <v>302</v>
      </c>
      <c r="G217" s="29" t="str">
        <f>'PAA Preliminar'!G217</f>
        <v>und</v>
      </c>
      <c r="H217" s="81">
        <f>'PAA Preliminar'!H217</f>
        <v>677084</v>
      </c>
      <c r="I217" s="29" t="str">
        <f>'PAA Preliminar'!I217</f>
        <v>001</v>
      </c>
      <c r="J217" s="93" t="str">
        <f>'PAA Preliminar'!J217</f>
        <v>II  2020</v>
      </c>
    </row>
    <row r="218" spans="1:10" ht="30" x14ac:dyDescent="0.25">
      <c r="A218" s="91">
        <f>'PAA Preliminar'!A218</f>
        <v>82</v>
      </c>
      <c r="B218" s="92" t="str">
        <f>'PAA Preliminar'!B218</f>
        <v>789-00</v>
      </c>
      <c r="C218" s="29" t="str">
        <f>'PAA Preliminar'!C218</f>
        <v>26111711</v>
      </c>
      <c r="D218" s="29">
        <f>'PAA Preliminar'!D218</f>
        <v>20402</v>
      </c>
      <c r="E218" s="3" t="str">
        <f>'PAA Preliminar'!E218</f>
        <v>Batería, alcalina, recargable, tipo aa, de 1,5 v, presentación paquete 2 unides</v>
      </c>
      <c r="F218" s="29">
        <f>'PAA Preliminar'!F218</f>
        <v>250</v>
      </c>
      <c r="G218" s="29" t="str">
        <f>'PAA Preliminar'!G218</f>
        <v>und</v>
      </c>
      <c r="H218" s="81">
        <f>'PAA Preliminar'!H218</f>
        <v>800000</v>
      </c>
      <c r="I218" s="29" t="str">
        <f>'PAA Preliminar'!I218</f>
        <v>001</v>
      </c>
      <c r="J218" s="93" t="str">
        <f>'PAA Preliminar'!J218</f>
        <v>II  2020</v>
      </c>
    </row>
    <row r="219" spans="1:10" ht="30" x14ac:dyDescent="0.25">
      <c r="A219" s="91">
        <f>'PAA Preliminar'!A219</f>
        <v>83</v>
      </c>
      <c r="B219" s="92" t="str">
        <f>'PAA Preliminar'!B219</f>
        <v>789-00</v>
      </c>
      <c r="C219" s="29" t="str">
        <f>'PAA Preliminar'!C219</f>
        <v>26111711</v>
      </c>
      <c r="D219" s="29">
        <f>'PAA Preliminar'!D219</f>
        <v>20402</v>
      </c>
      <c r="E219" s="3" t="str">
        <f>'PAA Preliminar'!E219</f>
        <v>Batería de litio para cámara fotográfica cr123-a</v>
      </c>
      <c r="F219" s="29">
        <f>'PAA Preliminar'!F219</f>
        <v>600</v>
      </c>
      <c r="G219" s="29" t="str">
        <f>'PAA Preliminar'!G219</f>
        <v>und</v>
      </c>
      <c r="H219" s="81">
        <f>'PAA Preliminar'!H219</f>
        <v>720000</v>
      </c>
      <c r="I219" s="29" t="str">
        <f>'PAA Preliminar'!I219</f>
        <v>001</v>
      </c>
      <c r="J219" s="93" t="str">
        <f>'PAA Preliminar'!J219</f>
        <v>II  2020</v>
      </c>
    </row>
    <row r="220" spans="1:10" ht="30" x14ac:dyDescent="0.25">
      <c r="A220" s="91">
        <f>'PAA Preliminar'!A220</f>
        <v>84</v>
      </c>
      <c r="B220" s="92" t="str">
        <f>'PAA Preliminar'!B220</f>
        <v>789-00</v>
      </c>
      <c r="C220" s="29" t="str">
        <f>'PAA Preliminar'!C220</f>
        <v>26111704</v>
      </c>
      <c r="D220" s="29">
        <f>'PAA Preliminar'!D220</f>
        <v>20402</v>
      </c>
      <c r="E220" s="3" t="str">
        <f>'PAA Preliminar'!E220</f>
        <v>Batería de litio tipo pastilla #cr2032, 3 voltios</v>
      </c>
      <c r="F220" s="29">
        <f>'PAA Preliminar'!F220</f>
        <v>250</v>
      </c>
      <c r="G220" s="29" t="str">
        <f>'PAA Preliminar'!G220</f>
        <v>und</v>
      </c>
      <c r="H220" s="81">
        <f>'PAA Preliminar'!H220</f>
        <v>3737500</v>
      </c>
      <c r="I220" s="29" t="str">
        <f>'PAA Preliminar'!I220</f>
        <v>001</v>
      </c>
      <c r="J220" s="93" t="str">
        <f>'PAA Preliminar'!J220</f>
        <v>II  2020</v>
      </c>
    </row>
    <row r="221" spans="1:10" ht="30" x14ac:dyDescent="0.25">
      <c r="A221" s="91">
        <f>'PAA Preliminar'!A221</f>
        <v>85</v>
      </c>
      <c r="B221" s="92" t="str">
        <f>'PAA Preliminar'!B221</f>
        <v>789-00</v>
      </c>
      <c r="C221" s="29" t="str">
        <f>'PAA Preliminar'!C221</f>
        <v>42291613</v>
      </c>
      <c r="D221" s="29">
        <f>'PAA Preliminar'!D221</f>
        <v>20402</v>
      </c>
      <c r="E221" s="3" t="str">
        <f>'PAA Preliminar'!E221</f>
        <v>Batería de litio de 1,5 v (tipo pastilla sr44)</v>
      </c>
      <c r="F221" s="29">
        <f>'PAA Preliminar'!F221</f>
        <v>100</v>
      </c>
      <c r="G221" s="29" t="str">
        <f>'PAA Preliminar'!G221</f>
        <v>und</v>
      </c>
      <c r="H221" s="81">
        <f>'PAA Preliminar'!H221</f>
        <v>1000000</v>
      </c>
      <c r="I221" s="29" t="str">
        <f>'PAA Preliminar'!I221</f>
        <v>001</v>
      </c>
      <c r="J221" s="93" t="str">
        <f>'PAA Preliminar'!J221</f>
        <v>II  2020</v>
      </c>
    </row>
    <row r="222" spans="1:10" x14ac:dyDescent="0.25">
      <c r="A222" s="91">
        <f>'PAA Preliminar'!A222</f>
        <v>86</v>
      </c>
      <c r="B222" s="92" t="str">
        <f>'PAA Preliminar'!B222</f>
        <v>789-00</v>
      </c>
      <c r="C222" s="29" t="str">
        <f>'PAA Preliminar'!C222</f>
        <v>42291613</v>
      </c>
      <c r="D222" s="29">
        <f>'PAA Preliminar'!D222</f>
        <v>20402</v>
      </c>
      <c r="E222" s="3" t="str">
        <f>'PAA Preliminar'!E222</f>
        <v>Cargador de baterías</v>
      </c>
      <c r="F222" s="29">
        <f>'PAA Preliminar'!F222</f>
        <v>100</v>
      </c>
      <c r="G222" s="29" t="str">
        <f>'PAA Preliminar'!G222</f>
        <v>und</v>
      </c>
      <c r="H222" s="81">
        <f>'PAA Preliminar'!H222</f>
        <v>1000000</v>
      </c>
      <c r="I222" s="29" t="str">
        <f>'PAA Preliminar'!I222</f>
        <v>001</v>
      </c>
      <c r="J222" s="93" t="str">
        <f>'PAA Preliminar'!J222</f>
        <v>II  2020</v>
      </c>
    </row>
    <row r="223" spans="1:10" ht="30" x14ac:dyDescent="0.25">
      <c r="A223" s="91">
        <f>'PAA Preliminar'!A223</f>
        <v>87</v>
      </c>
      <c r="B223" s="92" t="str">
        <f>'PAA Preliminar'!B223</f>
        <v>789-00</v>
      </c>
      <c r="C223" s="29" t="str">
        <f>'PAA Preliminar'!C223</f>
        <v>42291613</v>
      </c>
      <c r="D223" s="29">
        <f>'PAA Preliminar'!D223</f>
        <v>20402</v>
      </c>
      <c r="E223" s="3" t="str">
        <f>'PAA Preliminar'!E223</f>
        <v>Filo bisturí dynarex nº15. caja  con 100 bisturís</v>
      </c>
      <c r="F223" s="29">
        <f>'PAA Preliminar'!F223</f>
        <v>100</v>
      </c>
      <c r="G223" s="29" t="str">
        <f>'PAA Preliminar'!G223</f>
        <v>und</v>
      </c>
      <c r="H223" s="81">
        <f>'PAA Preliminar'!H223</f>
        <v>1000000</v>
      </c>
      <c r="I223" s="29" t="str">
        <f>'PAA Preliminar'!I223</f>
        <v>001</v>
      </c>
      <c r="J223" s="93" t="str">
        <f>'PAA Preliminar'!J223</f>
        <v>II  2020</v>
      </c>
    </row>
    <row r="224" spans="1:10" x14ac:dyDescent="0.25">
      <c r="A224" s="91">
        <f>'PAA Preliminar'!A224</f>
        <v>550</v>
      </c>
      <c r="B224" s="92" t="str">
        <f>'PAA Preliminar'!B224</f>
        <v>789-00</v>
      </c>
      <c r="C224" s="29" t="str">
        <f>'PAA Preliminar'!C224</f>
        <v>25172504</v>
      </c>
      <c r="D224" s="29">
        <f>'PAA Preliminar'!D224</f>
        <v>20402</v>
      </c>
      <c r="E224" s="3" t="str">
        <f>'PAA Preliminar'!E224</f>
        <v>Batería</v>
      </c>
      <c r="F224" s="29">
        <f>'PAA Preliminar'!F224</f>
        <v>1</v>
      </c>
      <c r="G224" s="29" t="str">
        <f>'PAA Preliminar'!G224</f>
        <v>unid</v>
      </c>
      <c r="H224" s="81">
        <f>'PAA Preliminar'!H224</f>
        <v>20072735</v>
      </c>
      <c r="I224" s="29" t="str">
        <f>'PAA Preliminar'!I224</f>
        <v>001</v>
      </c>
      <c r="J224" s="93" t="str">
        <f>'PAA Preliminar'!J224</f>
        <v>II  2020</v>
      </c>
    </row>
    <row r="225" spans="1:10" x14ac:dyDescent="0.25">
      <c r="A225" s="91">
        <f>'PAA Preliminar'!A225</f>
        <v>551</v>
      </c>
      <c r="B225" s="92" t="str">
        <f>'PAA Preliminar'!B225</f>
        <v>789-00</v>
      </c>
      <c r="C225" s="29" t="str">
        <f>'PAA Preliminar'!C225</f>
        <v>25172504</v>
      </c>
      <c r="D225" s="29">
        <f>'PAA Preliminar'!D225</f>
        <v>20402</v>
      </c>
      <c r="E225" s="3" t="str">
        <f>'PAA Preliminar'!E225</f>
        <v>Llantas</v>
      </c>
      <c r="F225" s="29">
        <f>'PAA Preliminar'!F225</f>
        <v>1</v>
      </c>
      <c r="G225" s="29" t="str">
        <f>'PAA Preliminar'!G225</f>
        <v>unid</v>
      </c>
      <c r="H225" s="81">
        <f>'PAA Preliminar'!H225</f>
        <v>50000000</v>
      </c>
      <c r="I225" s="29" t="str">
        <f>'PAA Preliminar'!I225</f>
        <v>001</v>
      </c>
      <c r="J225" s="93" t="str">
        <f>'PAA Preliminar'!J225</f>
        <v>II  2020</v>
      </c>
    </row>
    <row r="226" spans="1:10" x14ac:dyDescent="0.25">
      <c r="A226" s="91">
        <f>'PAA Preliminar'!A226</f>
        <v>221</v>
      </c>
      <c r="B226" s="92" t="str">
        <f>'PAA Preliminar'!B226</f>
        <v>789-00</v>
      </c>
      <c r="C226" s="29" t="str">
        <f>'PAA Preliminar'!C226</f>
        <v>40161502</v>
      </c>
      <c r="D226" s="29">
        <f>'PAA Preliminar'!D226</f>
        <v>20402</v>
      </c>
      <c r="E226" s="3" t="str">
        <f>'PAA Preliminar'!E226</f>
        <v>Filtro (para horno de convección)</v>
      </c>
      <c r="F226" s="29">
        <f>'PAA Preliminar'!F226</f>
        <v>6</v>
      </c>
      <c r="G226" s="29" t="str">
        <f>'PAA Preliminar'!G226</f>
        <v>unid</v>
      </c>
      <c r="H226" s="81">
        <f>'PAA Preliminar'!H226</f>
        <v>2000000</v>
      </c>
      <c r="I226" s="29" t="str">
        <f>'PAA Preliminar'!I226</f>
        <v>001</v>
      </c>
      <c r="J226" s="93" t="str">
        <f>'PAA Preliminar'!J226</f>
        <v>II  2020</v>
      </c>
    </row>
    <row r="227" spans="1:10" x14ac:dyDescent="0.25">
      <c r="A227" s="91">
        <f>'PAA Preliminar'!A227</f>
        <v>222</v>
      </c>
      <c r="B227" s="92" t="str">
        <f>'PAA Preliminar'!B227</f>
        <v>789-00</v>
      </c>
      <c r="C227" s="29" t="str">
        <f>'PAA Preliminar'!C227</f>
        <v>40161502</v>
      </c>
      <c r="D227" s="29">
        <f>'PAA Preliminar'!D227</f>
        <v>20402</v>
      </c>
      <c r="E227" s="3" t="str">
        <f>'PAA Preliminar'!E227</f>
        <v>Filtro (para máquina lava platos)</v>
      </c>
      <c r="F227" s="29">
        <f>'PAA Preliminar'!F227</f>
        <v>6</v>
      </c>
      <c r="G227" s="29" t="str">
        <f>'PAA Preliminar'!G227</f>
        <v>unid</v>
      </c>
      <c r="H227" s="81">
        <f>'PAA Preliminar'!H227</f>
        <v>2000000</v>
      </c>
      <c r="I227" s="29" t="str">
        <f>'PAA Preliminar'!I227</f>
        <v>001</v>
      </c>
      <c r="J227" s="93" t="str">
        <f>'PAA Preliminar'!J227</f>
        <v>II  2020</v>
      </c>
    </row>
    <row r="228" spans="1:10" ht="30" x14ac:dyDescent="0.25">
      <c r="A228" s="91">
        <f>'PAA Preliminar'!A228</f>
        <v>347</v>
      </c>
      <c r="B228" s="92" t="str">
        <f>'PAA Preliminar'!B228</f>
        <v>789-00</v>
      </c>
      <c r="C228" s="29">
        <f>'PAA Preliminar'!C228</f>
        <v>26111711</v>
      </c>
      <c r="D228" s="29">
        <f>'PAA Preliminar'!D228</f>
        <v>20402</v>
      </c>
      <c r="E228" s="3" t="str">
        <f>'PAA Preliminar'!E228</f>
        <v>Bateria  hhr-55triple a bui.2 v, para telefono inalambrico</v>
      </c>
      <c r="F228" s="29">
        <f>'PAA Preliminar'!F228</f>
        <v>100</v>
      </c>
      <c r="G228" s="29" t="str">
        <f>'PAA Preliminar'!G228</f>
        <v>pares</v>
      </c>
      <c r="H228" s="81">
        <f>'PAA Preliminar'!H228</f>
        <v>1000000</v>
      </c>
      <c r="I228" s="29" t="str">
        <f>'PAA Preliminar'!I228</f>
        <v>001</v>
      </c>
      <c r="J228" s="93" t="str">
        <f>'PAA Preliminar'!J228</f>
        <v>II  2020</v>
      </c>
    </row>
    <row r="229" spans="1:10" ht="30" x14ac:dyDescent="0.25">
      <c r="A229" s="91">
        <f>'PAA Preliminar'!A229</f>
        <v>348</v>
      </c>
      <c r="B229" s="92" t="str">
        <f>'PAA Preliminar'!B229</f>
        <v>789-00</v>
      </c>
      <c r="C229" s="29">
        <f>'PAA Preliminar'!C229</f>
        <v>72101511</v>
      </c>
      <c r="D229" s="29">
        <f>'PAA Preliminar'!D229</f>
        <v>20402</v>
      </c>
      <c r="E229" s="3" t="str">
        <f>'PAA Preliminar'!E229</f>
        <v>Repuestos para equipo de aire acondicionado piso cielo</v>
      </c>
      <c r="F229" s="29">
        <f>'PAA Preliminar'!F229</f>
        <v>1</v>
      </c>
      <c r="G229" s="29" t="str">
        <f>'PAA Preliminar'!G229</f>
        <v>unid</v>
      </c>
      <c r="H229" s="81">
        <f>'PAA Preliminar'!H229</f>
        <v>500000</v>
      </c>
      <c r="I229" s="29" t="str">
        <f>'PAA Preliminar'!I229</f>
        <v>001</v>
      </c>
      <c r="J229" s="93" t="str">
        <f>'PAA Preliminar'!J229</f>
        <v>II  2020</v>
      </c>
    </row>
    <row r="230" spans="1:10" x14ac:dyDescent="0.25">
      <c r="A230" s="91">
        <f>'PAA Preliminar'!A230</f>
        <v>349</v>
      </c>
      <c r="B230" s="92" t="str">
        <f>'PAA Preliminar'!B230</f>
        <v>789-00</v>
      </c>
      <c r="C230" s="29">
        <f>'PAA Preliminar'!C230</f>
        <v>72101516</v>
      </c>
      <c r="D230" s="29">
        <f>'PAA Preliminar'!D230</f>
        <v>20402</v>
      </c>
      <c r="E230" s="3" t="str">
        <f>'PAA Preliminar'!E230</f>
        <v>Repuestos y accesorios de extintores</v>
      </c>
      <c r="F230" s="29">
        <f>'PAA Preliminar'!F230</f>
        <v>1</v>
      </c>
      <c r="G230" s="29" t="str">
        <f>'PAA Preliminar'!G230</f>
        <v>unid</v>
      </c>
      <c r="H230" s="81">
        <f>'PAA Preliminar'!H230</f>
        <v>2000000</v>
      </c>
      <c r="I230" s="29" t="str">
        <f>'PAA Preliminar'!I230</f>
        <v>001</v>
      </c>
      <c r="J230" s="93" t="str">
        <f>'PAA Preliminar'!J230</f>
        <v>II  2020</v>
      </c>
    </row>
    <row r="231" spans="1:10" x14ac:dyDescent="0.25">
      <c r="A231" s="91">
        <f>'PAA Preliminar'!A231</f>
        <v>88</v>
      </c>
      <c r="B231" s="92" t="str">
        <f>'PAA Preliminar'!B231</f>
        <v>789-00</v>
      </c>
      <c r="C231" s="29" t="str">
        <f>'PAA Preliminar'!C231</f>
        <v>45101711</v>
      </c>
      <c r="D231" s="29">
        <f>'PAA Preliminar'!D231</f>
        <v>29901</v>
      </c>
      <c r="E231" s="3" t="str">
        <f>'PAA Preliminar'!E231</f>
        <v>Filo bisturí dynarex nº20</v>
      </c>
      <c r="F231" s="29">
        <f>'PAA Preliminar'!F231</f>
        <v>20</v>
      </c>
      <c r="G231" s="29" t="str">
        <f>'PAA Preliminar'!G231</f>
        <v>und</v>
      </c>
      <c r="H231" s="81">
        <f>'PAA Preliminar'!H231</f>
        <v>2500000</v>
      </c>
      <c r="I231" s="29" t="str">
        <f>'PAA Preliminar'!I231</f>
        <v>001</v>
      </c>
      <c r="J231" s="93" t="str">
        <f>'PAA Preliminar'!J231</f>
        <v>II  2020</v>
      </c>
    </row>
    <row r="232" spans="1:10" x14ac:dyDescent="0.25">
      <c r="A232" s="91">
        <f>'PAA Preliminar'!A232</f>
        <v>89</v>
      </c>
      <c r="B232" s="92" t="str">
        <f>'PAA Preliminar'!B232</f>
        <v>789-00</v>
      </c>
      <c r="C232" s="29" t="str">
        <f>'PAA Preliminar'!C232</f>
        <v>44103124</v>
      </c>
      <c r="D232" s="29">
        <f>'PAA Preliminar'!D232</f>
        <v>29901</v>
      </c>
      <c r="E232" s="3" t="str">
        <f>'PAA Preliminar'!E232</f>
        <v>Filo bisturí dynarex nº22</v>
      </c>
      <c r="F232" s="29">
        <f>'PAA Preliminar'!F232</f>
        <v>32</v>
      </c>
      <c r="G232" s="29" t="str">
        <f>'PAA Preliminar'!G232</f>
        <v>und</v>
      </c>
      <c r="H232" s="81">
        <f>'PAA Preliminar'!H232</f>
        <v>2500000</v>
      </c>
      <c r="I232" s="29" t="str">
        <f>'PAA Preliminar'!I232</f>
        <v>001</v>
      </c>
      <c r="J232" s="93" t="str">
        <f>'PAA Preliminar'!J232</f>
        <v>II  2020</v>
      </c>
    </row>
    <row r="233" spans="1:10" ht="75" x14ac:dyDescent="0.25">
      <c r="A233" s="91">
        <f>'PAA Preliminar'!A233</f>
        <v>90</v>
      </c>
      <c r="B233" s="92" t="str">
        <f>'PAA Preliminar'!B233</f>
        <v>789-00</v>
      </c>
      <c r="C233" s="29" t="str">
        <f>'PAA Preliminar'!C233</f>
        <v>44103124</v>
      </c>
      <c r="D233" s="29">
        <f>'PAA Preliminar'!D233</f>
        <v>29901</v>
      </c>
      <c r="E233" s="3" t="str">
        <f>'PAA Preliminar'!E233</f>
        <v>Cinta térmica a color para impresora de tarjetas de identificación marca nisca, numero de parte ngymckk, tipo ymckk, para 410 impresiones (cinta para impresora nisca cod 7441146310852)</v>
      </c>
      <c r="F233" s="29">
        <f>'PAA Preliminar'!F233</f>
        <v>32</v>
      </c>
      <c r="G233" s="29" t="str">
        <f>'PAA Preliminar'!G233</f>
        <v>und</v>
      </c>
      <c r="H233" s="81">
        <f>'PAA Preliminar'!H233</f>
        <v>1440000</v>
      </c>
      <c r="I233" s="29" t="str">
        <f>'PAA Preliminar'!I233</f>
        <v>001</v>
      </c>
      <c r="J233" s="93" t="str">
        <f>'PAA Preliminar'!J233</f>
        <v>II  2020</v>
      </c>
    </row>
    <row r="234" spans="1:10" ht="30" x14ac:dyDescent="0.25">
      <c r="A234" s="91">
        <f>'PAA Preliminar'!A234</f>
        <v>350</v>
      </c>
      <c r="B234" s="92" t="str">
        <f>'PAA Preliminar'!B234</f>
        <v>789-00</v>
      </c>
      <c r="C234" s="29">
        <f>'PAA Preliminar'!C234</f>
        <v>43211802</v>
      </c>
      <c r="D234" s="29">
        <f>'PAA Preliminar'!D234</f>
        <v>29901</v>
      </c>
      <c r="E234" s="3" t="str">
        <f>'PAA Preliminar'!E234</f>
        <v>Almohadilla para mouse con descansa muñeca</v>
      </c>
      <c r="F234" s="29">
        <f>'PAA Preliminar'!F234</f>
        <v>100</v>
      </c>
      <c r="G234" s="29" t="str">
        <f>'PAA Preliminar'!G234</f>
        <v>unid</v>
      </c>
      <c r="H234" s="81">
        <f>'PAA Preliminar'!H234</f>
        <v>400000</v>
      </c>
      <c r="I234" s="29" t="str">
        <f>'PAA Preliminar'!I234</f>
        <v>001</v>
      </c>
      <c r="J234" s="93" t="str">
        <f>'PAA Preliminar'!J234</f>
        <v>II  2020</v>
      </c>
    </row>
    <row r="235" spans="1:10" x14ac:dyDescent="0.25">
      <c r="A235" s="91">
        <f>'PAA Preliminar'!A235</f>
        <v>351</v>
      </c>
      <c r="B235" s="92" t="str">
        <f>'PAA Preliminar'!B235</f>
        <v>789-00</v>
      </c>
      <c r="C235" s="29">
        <f>'PAA Preliminar'!C235</f>
        <v>44121905</v>
      </c>
      <c r="D235" s="29">
        <f>'PAA Preliminar'!D235</f>
        <v>29901</v>
      </c>
      <c r="E235" s="3" t="str">
        <f>'PAA Preliminar'!E235</f>
        <v>Almohadilla para sellos de hule</v>
      </c>
      <c r="F235" s="29">
        <f>'PAA Preliminar'!F235</f>
        <v>500</v>
      </c>
      <c r="G235" s="29" t="str">
        <f>'PAA Preliminar'!G235</f>
        <v>unid</v>
      </c>
      <c r="H235" s="81">
        <f>'PAA Preliminar'!H235</f>
        <v>100000</v>
      </c>
      <c r="I235" s="29" t="str">
        <f>'PAA Preliminar'!I235</f>
        <v>001</v>
      </c>
      <c r="J235" s="93" t="str">
        <f>'PAA Preliminar'!J235</f>
        <v>II  2020</v>
      </c>
    </row>
    <row r="236" spans="1:10" x14ac:dyDescent="0.25">
      <c r="A236" s="91">
        <f>'PAA Preliminar'!A236</f>
        <v>352</v>
      </c>
      <c r="B236" s="92" t="str">
        <f>'PAA Preliminar'!B236</f>
        <v>789-00</v>
      </c>
      <c r="C236" s="29">
        <f>'PAA Preliminar'!C236</f>
        <v>14111530</v>
      </c>
      <c r="D236" s="29">
        <f>'PAA Preliminar'!D236</f>
        <v>29901</v>
      </c>
      <c r="E236" s="3" t="str">
        <f>'PAA Preliminar'!E236</f>
        <v>Banderitas (tape-flag)</v>
      </c>
      <c r="F236" s="29">
        <f>'PAA Preliminar'!F236</f>
        <v>500</v>
      </c>
      <c r="G236" s="29" t="str">
        <f>'PAA Preliminar'!G236</f>
        <v>paquete</v>
      </c>
      <c r="H236" s="81">
        <f>'PAA Preliminar'!H236</f>
        <v>200000</v>
      </c>
      <c r="I236" s="29" t="str">
        <f>'PAA Preliminar'!I236</f>
        <v>001</v>
      </c>
      <c r="J236" s="93" t="str">
        <f>'PAA Preliminar'!J236</f>
        <v>II  2020</v>
      </c>
    </row>
    <row r="237" spans="1:10" x14ac:dyDescent="0.25">
      <c r="A237" s="91">
        <f>'PAA Preliminar'!A237</f>
        <v>353</v>
      </c>
      <c r="B237" s="92" t="str">
        <f>'PAA Preliminar'!B237</f>
        <v>789-00</v>
      </c>
      <c r="C237" s="29">
        <f>'PAA Preliminar'!C237</f>
        <v>44111912</v>
      </c>
      <c r="D237" s="29">
        <f>'PAA Preliminar'!D237</f>
        <v>29901</v>
      </c>
      <c r="E237" s="3" t="str">
        <f>'PAA Preliminar'!E237</f>
        <v>Borrador para pizarra acrílica</v>
      </c>
      <c r="F237" s="29">
        <f>'PAA Preliminar'!F237</f>
        <v>200</v>
      </c>
      <c r="G237" s="29" t="str">
        <f>'PAA Preliminar'!G237</f>
        <v>unid</v>
      </c>
      <c r="H237" s="81">
        <f>'PAA Preliminar'!H237</f>
        <v>66000</v>
      </c>
      <c r="I237" s="29" t="str">
        <f>'PAA Preliminar'!I237</f>
        <v>001</v>
      </c>
      <c r="J237" s="93" t="str">
        <f>'PAA Preliminar'!J237</f>
        <v>II  2020</v>
      </c>
    </row>
    <row r="238" spans="1:10" x14ac:dyDescent="0.25">
      <c r="A238" s="91">
        <f>'PAA Preliminar'!A238</f>
        <v>354</v>
      </c>
      <c r="B238" s="92" t="str">
        <f>'PAA Preliminar'!B238</f>
        <v>789-00</v>
      </c>
      <c r="C238" s="29">
        <f>'PAA Preliminar'!C238</f>
        <v>44101805</v>
      </c>
      <c r="D238" s="29">
        <f>'PAA Preliminar'!D238</f>
        <v>29901</v>
      </c>
      <c r="E238" s="3" t="str">
        <f>'PAA Preliminar'!E238</f>
        <v>Cinta para máquina de sumar</v>
      </c>
      <c r="F238" s="29">
        <f>'PAA Preliminar'!F238</f>
        <v>500</v>
      </c>
      <c r="G238" s="29" t="str">
        <f>'PAA Preliminar'!G238</f>
        <v>unid</v>
      </c>
      <c r="H238" s="81">
        <f>'PAA Preliminar'!H238</f>
        <v>77000</v>
      </c>
      <c r="I238" s="29" t="str">
        <f>'PAA Preliminar'!I238</f>
        <v>001</v>
      </c>
      <c r="J238" s="93" t="str">
        <f>'PAA Preliminar'!J238</f>
        <v>II  2020</v>
      </c>
    </row>
    <row r="239" spans="1:10" x14ac:dyDescent="0.25">
      <c r="A239" s="91">
        <f>'PAA Preliminar'!A239</f>
        <v>355</v>
      </c>
      <c r="B239" s="92" t="str">
        <f>'PAA Preliminar'!B239</f>
        <v>789-00</v>
      </c>
      <c r="C239" s="29">
        <f>'PAA Preliminar'!C239</f>
        <v>44103203</v>
      </c>
      <c r="D239" s="29">
        <f>'PAA Preliminar'!D239</f>
        <v>29901</v>
      </c>
      <c r="E239" s="3" t="str">
        <f>'PAA Preliminar'!E239</f>
        <v>Cinta para rejor marcador</v>
      </c>
      <c r="F239" s="29">
        <f>'PAA Preliminar'!F239</f>
        <v>80</v>
      </c>
      <c r="G239" s="29" t="str">
        <f>'PAA Preliminar'!G239</f>
        <v>unid</v>
      </c>
      <c r="H239" s="81">
        <f>'PAA Preliminar'!H239</f>
        <v>750000</v>
      </c>
      <c r="I239" s="29" t="str">
        <f>'PAA Preliminar'!I239</f>
        <v>001</v>
      </c>
      <c r="J239" s="93" t="str">
        <f>'PAA Preliminar'!J239</f>
        <v>II  2020</v>
      </c>
    </row>
    <row r="240" spans="1:10" ht="30" x14ac:dyDescent="0.25">
      <c r="A240" s="91">
        <f>'PAA Preliminar'!A240</f>
        <v>356</v>
      </c>
      <c r="B240" s="92" t="str">
        <f>'PAA Preliminar'!B240</f>
        <v>789-00</v>
      </c>
      <c r="C240" s="29">
        <f>'PAA Preliminar'!C240</f>
        <v>44103203</v>
      </c>
      <c r="D240" s="29">
        <f>'PAA Preliminar'!D240</f>
        <v>29901</v>
      </c>
      <c r="E240" s="3" t="str">
        <f>'PAA Preliminar'!E240</f>
        <v>Cinta para reloj marcador mecánico a mano</v>
      </c>
      <c r="F240" s="29">
        <f>'PAA Preliminar'!F240</f>
        <v>80</v>
      </c>
      <c r="G240" s="29" t="str">
        <f>'PAA Preliminar'!G240</f>
        <v>unid</v>
      </c>
      <c r="H240" s="81">
        <f>'PAA Preliminar'!H240</f>
        <v>1000000</v>
      </c>
      <c r="I240" s="29" t="str">
        <f>'PAA Preliminar'!I240</f>
        <v>001</v>
      </c>
      <c r="J240" s="93" t="str">
        <f>'PAA Preliminar'!J240</f>
        <v>II  2020</v>
      </c>
    </row>
    <row r="241" spans="1:10" x14ac:dyDescent="0.25">
      <c r="A241" s="91">
        <f>'PAA Preliminar'!A241</f>
        <v>357</v>
      </c>
      <c r="B241" s="92" t="str">
        <f>'PAA Preliminar'!B241</f>
        <v>789-00</v>
      </c>
      <c r="C241" s="29">
        <f>'PAA Preliminar'!C241</f>
        <v>47131701</v>
      </c>
      <c r="D241" s="29">
        <f>'PAA Preliminar'!D241</f>
        <v>29901</v>
      </c>
      <c r="E241" s="3" t="str">
        <f>'PAA Preliminar'!E241</f>
        <v>Dispensador de toallas</v>
      </c>
      <c r="F241" s="29">
        <f>'PAA Preliminar'!F241</f>
        <v>300</v>
      </c>
      <c r="G241" s="29" t="str">
        <f>'PAA Preliminar'!G241</f>
        <v>unid</v>
      </c>
      <c r="H241" s="81">
        <f>'PAA Preliminar'!H241</f>
        <v>3000000</v>
      </c>
      <c r="I241" s="29" t="str">
        <f>'PAA Preliminar'!I241</f>
        <v>001</v>
      </c>
      <c r="J241" s="93" t="str">
        <f>'PAA Preliminar'!J241</f>
        <v>II  2020</v>
      </c>
    </row>
    <row r="242" spans="1:10" x14ac:dyDescent="0.25">
      <c r="A242" s="91">
        <f>'PAA Preliminar'!A242</f>
        <v>358</v>
      </c>
      <c r="B242" s="92" t="str">
        <f>'PAA Preliminar'!B242</f>
        <v>789-00</v>
      </c>
      <c r="C242" s="29">
        <f>'PAA Preliminar'!C242</f>
        <v>30181614</v>
      </c>
      <c r="D242" s="29">
        <f>'PAA Preliminar'!D242</f>
        <v>29901</v>
      </c>
      <c r="E242" s="3" t="str">
        <f>'PAA Preliminar'!E242</f>
        <v>Dispensador metálico jabón líquido</v>
      </c>
      <c r="F242" s="29">
        <f>'PAA Preliminar'!F242</f>
        <v>50</v>
      </c>
      <c r="G242" s="29" t="str">
        <f>'PAA Preliminar'!G242</f>
        <v>unid</v>
      </c>
      <c r="H242" s="81">
        <f>'PAA Preliminar'!H242</f>
        <v>2000000</v>
      </c>
      <c r="I242" s="29" t="str">
        <f>'PAA Preliminar'!I242</f>
        <v>001</v>
      </c>
      <c r="J242" s="93" t="str">
        <f>'PAA Preliminar'!J242</f>
        <v>II  2020</v>
      </c>
    </row>
    <row r="243" spans="1:10" x14ac:dyDescent="0.25">
      <c r="A243" s="91">
        <f>'PAA Preliminar'!A243</f>
        <v>359</v>
      </c>
      <c r="B243" s="92" t="str">
        <f>'PAA Preliminar'!B243</f>
        <v>789-00</v>
      </c>
      <c r="C243" s="29">
        <f>'PAA Preliminar'!C243</f>
        <v>30181614</v>
      </c>
      <c r="D243" s="29">
        <f>'PAA Preliminar'!D243</f>
        <v>29901</v>
      </c>
      <c r="E243" s="3" t="str">
        <f>'PAA Preliminar'!E243</f>
        <v>Dosificador de Jabón antibandálico</v>
      </c>
      <c r="F243" s="29">
        <f>'PAA Preliminar'!F243</f>
        <v>100</v>
      </c>
      <c r="G243" s="29" t="str">
        <f>'PAA Preliminar'!G243</f>
        <v>unid</v>
      </c>
      <c r="H243" s="81">
        <f>'PAA Preliminar'!H243</f>
        <v>9000000</v>
      </c>
      <c r="I243" s="29" t="str">
        <f>'PAA Preliminar'!I243</f>
        <v>001</v>
      </c>
      <c r="J243" s="93" t="str">
        <f>'PAA Preliminar'!J243</f>
        <v>II  2020</v>
      </c>
    </row>
    <row r="244" spans="1:10" x14ac:dyDescent="0.25">
      <c r="A244" s="91">
        <f>'PAA Preliminar'!A244</f>
        <v>360</v>
      </c>
      <c r="B244" s="92" t="str">
        <f>'PAA Preliminar'!B244</f>
        <v>789-00</v>
      </c>
      <c r="C244" s="29">
        <f>'PAA Preliminar'!C244</f>
        <v>44122029</v>
      </c>
      <c r="D244" s="29">
        <f>'PAA Preliminar'!D244</f>
        <v>29901</v>
      </c>
      <c r="E244" s="3" t="str">
        <f>'PAA Preliminar'!E244</f>
        <v>Folder plástico</v>
      </c>
      <c r="F244" s="29">
        <f>'PAA Preliminar'!F244</f>
        <v>500</v>
      </c>
      <c r="G244" s="29" t="str">
        <f>'PAA Preliminar'!G244</f>
        <v xml:space="preserve">paquete </v>
      </c>
      <c r="H244" s="81">
        <f>'PAA Preliminar'!H244</f>
        <v>155000</v>
      </c>
      <c r="I244" s="29" t="str">
        <f>'PAA Preliminar'!I244</f>
        <v>001</v>
      </c>
      <c r="J244" s="93" t="str">
        <f>'PAA Preliminar'!J244</f>
        <v>II  2020</v>
      </c>
    </row>
    <row r="245" spans="1:10" x14ac:dyDescent="0.25">
      <c r="A245" s="91">
        <f>'PAA Preliminar'!A245</f>
        <v>361</v>
      </c>
      <c r="B245" s="92" t="str">
        <f>'PAA Preliminar'!B245</f>
        <v>789-00</v>
      </c>
      <c r="C245" s="29">
        <f>'PAA Preliminar'!C245</f>
        <v>31201610</v>
      </c>
      <c r="D245" s="29">
        <f>'PAA Preliminar'!D245</f>
        <v>29901</v>
      </c>
      <c r="E245" s="3" t="str">
        <f>'PAA Preliminar'!E245</f>
        <v>Goma blanca 240 ml</v>
      </c>
      <c r="F245" s="29">
        <f>'PAA Preliminar'!F245</f>
        <v>1000</v>
      </c>
      <c r="G245" s="29" t="str">
        <f>'PAA Preliminar'!G245</f>
        <v>unid</v>
      </c>
      <c r="H245" s="81">
        <f>'PAA Preliminar'!H245</f>
        <v>770000</v>
      </c>
      <c r="I245" s="29" t="str">
        <f>'PAA Preliminar'!I245</f>
        <v>001</v>
      </c>
      <c r="J245" s="93" t="str">
        <f>'PAA Preliminar'!J245</f>
        <v>II  2020</v>
      </c>
    </row>
    <row r="246" spans="1:10" x14ac:dyDescent="0.25">
      <c r="A246" s="91">
        <f>'PAA Preliminar'!A246</f>
        <v>362</v>
      </c>
      <c r="B246" s="92" t="str">
        <f>'PAA Preliminar'!B246</f>
        <v>789-00</v>
      </c>
      <c r="C246" s="29">
        <f>'PAA Preliminar'!C246</f>
        <v>44121622</v>
      </c>
      <c r="D246" s="29">
        <f>'PAA Preliminar'!D246</f>
        <v>29901</v>
      </c>
      <c r="E246" s="3" t="str">
        <f>'PAA Preliminar'!E246</f>
        <v>Humecedor de dedos</v>
      </c>
      <c r="F246" s="29">
        <f>'PAA Preliminar'!F246</f>
        <v>100</v>
      </c>
      <c r="G246" s="29" t="str">
        <f>'PAA Preliminar'!G246</f>
        <v>unid</v>
      </c>
      <c r="H246" s="81">
        <f>'PAA Preliminar'!H246</f>
        <v>20000</v>
      </c>
      <c r="I246" s="29" t="str">
        <f>'PAA Preliminar'!I246</f>
        <v>001</v>
      </c>
      <c r="J246" s="93" t="str">
        <f>'PAA Preliminar'!J246</f>
        <v>II  2020</v>
      </c>
    </row>
    <row r="247" spans="1:10" x14ac:dyDescent="0.25">
      <c r="A247" s="91">
        <f>'PAA Preliminar'!A247</f>
        <v>363</v>
      </c>
      <c r="B247" s="92" t="str">
        <f>'PAA Preliminar'!B247</f>
        <v>789-00</v>
      </c>
      <c r="C247" s="29">
        <f>'PAA Preliminar'!C247</f>
        <v>44121706</v>
      </c>
      <c r="D247" s="29">
        <f>'PAA Preliminar'!D247</f>
        <v>29901</v>
      </c>
      <c r="E247" s="3" t="str">
        <f>'PAA Preliminar'!E247</f>
        <v>Lapiz mina negra</v>
      </c>
      <c r="F247" s="29">
        <f>'PAA Preliminar'!F247</f>
        <v>2000</v>
      </c>
      <c r="G247" s="29" t="str">
        <f>'PAA Preliminar'!G247</f>
        <v>caja</v>
      </c>
      <c r="H247" s="81">
        <f>'PAA Preliminar'!H247</f>
        <v>930000</v>
      </c>
      <c r="I247" s="29" t="str">
        <f>'PAA Preliminar'!I247</f>
        <v>001</v>
      </c>
      <c r="J247" s="93" t="str">
        <f>'PAA Preliminar'!J247</f>
        <v>II  2020</v>
      </c>
    </row>
    <row r="248" spans="1:10" x14ac:dyDescent="0.25">
      <c r="A248" s="91">
        <f>'PAA Preliminar'!A248</f>
        <v>364</v>
      </c>
      <c r="B248" s="92" t="str">
        <f>'PAA Preliminar'!B248</f>
        <v>789-00</v>
      </c>
      <c r="C248" s="29">
        <f>'PAA Preliminar'!C248</f>
        <v>44121708</v>
      </c>
      <c r="D248" s="29">
        <f>'PAA Preliminar'!D248</f>
        <v>29901</v>
      </c>
      <c r="E248" s="3" t="str">
        <f>'PAA Preliminar'!E248</f>
        <v>Marcador azul para pizarra acrílica</v>
      </c>
      <c r="F248" s="29">
        <f>'PAA Preliminar'!F248</f>
        <v>450</v>
      </c>
      <c r="G248" s="29" t="str">
        <f>'PAA Preliminar'!G248</f>
        <v>caja</v>
      </c>
      <c r="H248" s="81">
        <f>'PAA Preliminar'!H248</f>
        <v>1000000</v>
      </c>
      <c r="I248" s="29" t="str">
        <f>'PAA Preliminar'!I248</f>
        <v>001</v>
      </c>
      <c r="J248" s="93" t="str">
        <f>'PAA Preliminar'!J248</f>
        <v>II  2020</v>
      </c>
    </row>
    <row r="249" spans="1:10" x14ac:dyDescent="0.25">
      <c r="A249" s="91">
        <f>'PAA Preliminar'!A249</f>
        <v>365</v>
      </c>
      <c r="B249" s="92" t="str">
        <f>'PAA Preliminar'!B249</f>
        <v>789-00</v>
      </c>
      <c r="C249" s="29">
        <f>'PAA Preliminar'!C249</f>
        <v>44121708</v>
      </c>
      <c r="D249" s="29">
        <f>'PAA Preliminar'!D249</f>
        <v>29901</v>
      </c>
      <c r="E249" s="3" t="str">
        <f>'PAA Preliminar'!E249</f>
        <v>Marcador azul, punta gruesa biselada</v>
      </c>
      <c r="F249" s="29">
        <f>'PAA Preliminar'!F249</f>
        <v>400</v>
      </c>
      <c r="G249" s="29" t="str">
        <f>'PAA Preliminar'!G249</f>
        <v>caja</v>
      </c>
      <c r="H249" s="81">
        <f>'PAA Preliminar'!H249</f>
        <v>1000000</v>
      </c>
      <c r="I249" s="29" t="str">
        <f>'PAA Preliminar'!I249</f>
        <v>001</v>
      </c>
      <c r="J249" s="93" t="str">
        <f>'PAA Preliminar'!J249</f>
        <v>II  2020</v>
      </c>
    </row>
    <row r="250" spans="1:10" ht="30" x14ac:dyDescent="0.25">
      <c r="A250" s="91">
        <f>'PAA Preliminar'!A250</f>
        <v>366</v>
      </c>
      <c r="B250" s="92" t="str">
        <f>'PAA Preliminar'!B250</f>
        <v>789-00</v>
      </c>
      <c r="C250" s="29">
        <f>'PAA Preliminar'!C250</f>
        <v>44121716</v>
      </c>
      <c r="D250" s="29">
        <f>'PAA Preliminar'!D250</f>
        <v>29901</v>
      </c>
      <c r="E250" s="3" t="str">
        <f>'PAA Preliminar'!E250</f>
        <v>Marcador fosforescente amarillo, punta gruesa</v>
      </c>
      <c r="F250" s="29">
        <f>'PAA Preliminar'!F250</f>
        <v>400</v>
      </c>
      <c r="G250" s="29" t="str">
        <f>'PAA Preliminar'!G250</f>
        <v>caja</v>
      </c>
      <c r="H250" s="81">
        <f>'PAA Preliminar'!H250</f>
        <v>733200</v>
      </c>
      <c r="I250" s="29" t="str">
        <f>'PAA Preliminar'!I250</f>
        <v>001</v>
      </c>
      <c r="J250" s="93" t="str">
        <f>'PAA Preliminar'!J250</f>
        <v>II  2020</v>
      </c>
    </row>
    <row r="251" spans="1:10" ht="30" x14ac:dyDescent="0.25">
      <c r="A251" s="91">
        <f>'PAA Preliminar'!A251</f>
        <v>367</v>
      </c>
      <c r="B251" s="92" t="str">
        <f>'PAA Preliminar'!B251</f>
        <v>789-00</v>
      </c>
      <c r="C251" s="29">
        <f>'PAA Preliminar'!C251</f>
        <v>44121716</v>
      </c>
      <c r="D251" s="29">
        <f>'PAA Preliminar'!D251</f>
        <v>29901</v>
      </c>
      <c r="E251" s="3" t="str">
        <f>'PAA Preliminar'!E251</f>
        <v>Marcador fosforescente, punta fina color a escoger</v>
      </c>
      <c r="F251" s="29">
        <f>'PAA Preliminar'!F251</f>
        <v>300</v>
      </c>
      <c r="G251" s="29" t="str">
        <f>'PAA Preliminar'!G251</f>
        <v>caja</v>
      </c>
      <c r="H251" s="81">
        <f>'PAA Preliminar'!H251</f>
        <v>549900</v>
      </c>
      <c r="I251" s="29" t="str">
        <f>'PAA Preliminar'!I251</f>
        <v>001</v>
      </c>
      <c r="J251" s="93" t="str">
        <f>'PAA Preliminar'!J251</f>
        <v>II  2020</v>
      </c>
    </row>
    <row r="252" spans="1:10" ht="30" x14ac:dyDescent="0.25">
      <c r="A252" s="91">
        <f>'PAA Preliminar'!A252</f>
        <v>368</v>
      </c>
      <c r="B252" s="92" t="str">
        <f>'PAA Preliminar'!B252</f>
        <v>789-00</v>
      </c>
      <c r="C252" s="29">
        <f>'PAA Preliminar'!C252</f>
        <v>44121716</v>
      </c>
      <c r="D252" s="29">
        <f>'PAA Preliminar'!D252</f>
        <v>29901</v>
      </c>
      <c r="E252" s="3" t="str">
        <f>'PAA Preliminar'!E252</f>
        <v>Marcador fosforescente, punta gruesa, color a escoger</v>
      </c>
      <c r="F252" s="29">
        <f>'PAA Preliminar'!F252</f>
        <v>500</v>
      </c>
      <c r="G252" s="29" t="str">
        <f>'PAA Preliminar'!G252</f>
        <v>caja</v>
      </c>
      <c r="H252" s="81">
        <f>'PAA Preliminar'!H252</f>
        <v>916500</v>
      </c>
      <c r="I252" s="29" t="str">
        <f>'PAA Preliminar'!I252</f>
        <v>001</v>
      </c>
      <c r="J252" s="93" t="str">
        <f>'PAA Preliminar'!J252</f>
        <v>II  2020</v>
      </c>
    </row>
    <row r="253" spans="1:10" x14ac:dyDescent="0.25">
      <c r="A253" s="91">
        <f>'PAA Preliminar'!A253</f>
        <v>369</v>
      </c>
      <c r="B253" s="92" t="str">
        <f>'PAA Preliminar'!B253</f>
        <v>789-00</v>
      </c>
      <c r="C253" s="29">
        <f>'PAA Preliminar'!C253</f>
        <v>44121708</v>
      </c>
      <c r="D253" s="29">
        <f>'PAA Preliminar'!D253</f>
        <v>29901</v>
      </c>
      <c r="E253" s="3" t="str">
        <f>'PAA Preliminar'!E253</f>
        <v>Marcador negro para pizarra acrílica</v>
      </c>
      <c r="F253" s="29">
        <f>'PAA Preliminar'!F253</f>
        <v>450</v>
      </c>
      <c r="G253" s="29" t="str">
        <f>'PAA Preliminar'!G253</f>
        <v>caja</v>
      </c>
      <c r="H253" s="81">
        <f>'PAA Preliminar'!H253</f>
        <v>806336</v>
      </c>
      <c r="I253" s="29" t="str">
        <f>'PAA Preliminar'!I253</f>
        <v>001</v>
      </c>
      <c r="J253" s="93" t="str">
        <f>'PAA Preliminar'!J253</f>
        <v>II  2020</v>
      </c>
    </row>
    <row r="254" spans="1:10" x14ac:dyDescent="0.25">
      <c r="A254" s="91">
        <f>'PAA Preliminar'!A254</f>
        <v>370</v>
      </c>
      <c r="B254" s="92" t="str">
        <f>'PAA Preliminar'!B254</f>
        <v>789-00</v>
      </c>
      <c r="C254" s="29">
        <f>'PAA Preliminar'!C254</f>
        <v>44121708</v>
      </c>
      <c r="D254" s="29">
        <f>'PAA Preliminar'!D254</f>
        <v>29901</v>
      </c>
      <c r="E254" s="3" t="str">
        <f>'PAA Preliminar'!E254</f>
        <v>Marcador negro, punta gruesa biselada</v>
      </c>
      <c r="F254" s="29">
        <f>'PAA Preliminar'!F254</f>
        <v>400</v>
      </c>
      <c r="G254" s="29" t="str">
        <f>'PAA Preliminar'!G254</f>
        <v>unid</v>
      </c>
      <c r="H254" s="81">
        <f>'PAA Preliminar'!H254</f>
        <v>1000000</v>
      </c>
      <c r="I254" s="29" t="str">
        <f>'PAA Preliminar'!I254</f>
        <v>001</v>
      </c>
      <c r="J254" s="93" t="str">
        <f>'PAA Preliminar'!J254</f>
        <v>II  2020</v>
      </c>
    </row>
    <row r="255" spans="1:10" x14ac:dyDescent="0.25">
      <c r="A255" s="91">
        <f>'PAA Preliminar'!A255</f>
        <v>371</v>
      </c>
      <c r="B255" s="92" t="str">
        <f>'PAA Preliminar'!B255</f>
        <v>789-00</v>
      </c>
      <c r="C255" s="29">
        <f>'PAA Preliminar'!C255</f>
        <v>44121708</v>
      </c>
      <c r="D255" s="29">
        <f>'PAA Preliminar'!D255</f>
        <v>29901</v>
      </c>
      <c r="E255" s="3" t="str">
        <f>'PAA Preliminar'!E255</f>
        <v>Marcador rojo para pizarra acrílica</v>
      </c>
      <c r="F255" s="29">
        <f>'PAA Preliminar'!F255</f>
        <v>400</v>
      </c>
      <c r="G255" s="29" t="str">
        <f>'PAA Preliminar'!G255</f>
        <v>caja</v>
      </c>
      <c r="H255" s="81">
        <f>'PAA Preliminar'!H255</f>
        <v>1000000</v>
      </c>
      <c r="I255" s="29" t="str">
        <f>'PAA Preliminar'!I255</f>
        <v>001</v>
      </c>
      <c r="J255" s="93" t="str">
        <f>'PAA Preliminar'!J255</f>
        <v>II  2020</v>
      </c>
    </row>
    <row r="256" spans="1:10" x14ac:dyDescent="0.25">
      <c r="A256" s="91">
        <f>'PAA Preliminar'!A256</f>
        <v>372</v>
      </c>
      <c r="B256" s="92" t="str">
        <f>'PAA Preliminar'!B256</f>
        <v>789-00</v>
      </c>
      <c r="C256" s="29">
        <f>'PAA Preliminar'!C256</f>
        <v>44121705</v>
      </c>
      <c r="D256" s="29">
        <f>'PAA Preliminar'!D256</f>
        <v>29901</v>
      </c>
      <c r="E256" s="3" t="str">
        <f>'PAA Preliminar'!E256</f>
        <v>Minas 0.7 mm</v>
      </c>
      <c r="F256" s="29">
        <f>'PAA Preliminar'!F256</f>
        <v>30</v>
      </c>
      <c r="G256" s="29" t="str">
        <f>'PAA Preliminar'!G256</f>
        <v>cajitas</v>
      </c>
      <c r="H256" s="81">
        <f>'PAA Preliminar'!H256</f>
        <v>106500</v>
      </c>
      <c r="I256" s="29" t="str">
        <f>'PAA Preliminar'!I256</f>
        <v>001</v>
      </c>
      <c r="J256" s="93" t="str">
        <f>'PAA Preliminar'!J256</f>
        <v>II  2020</v>
      </c>
    </row>
    <row r="257" spans="1:10" x14ac:dyDescent="0.25">
      <c r="A257" s="91">
        <f>'PAA Preliminar'!A257</f>
        <v>373</v>
      </c>
      <c r="B257" s="92" t="str">
        <f>'PAA Preliminar'!B257</f>
        <v>789-00</v>
      </c>
      <c r="C257" s="29">
        <f>'PAA Preliminar'!C257</f>
        <v>44121705</v>
      </c>
      <c r="D257" s="29">
        <f>'PAA Preliminar'!D257</f>
        <v>29901</v>
      </c>
      <c r="E257" s="3" t="str">
        <f>'PAA Preliminar'!E257</f>
        <v>Minas de 0.5 mm, dureza hb</v>
      </c>
      <c r="F257" s="29">
        <f>'PAA Preliminar'!F257</f>
        <v>30</v>
      </c>
      <c r="G257" s="29" t="str">
        <f>'PAA Preliminar'!G257</f>
        <v>cajitas</v>
      </c>
      <c r="H257" s="81">
        <f>'PAA Preliminar'!H257</f>
        <v>106500</v>
      </c>
      <c r="I257" s="29" t="str">
        <f>'PAA Preliminar'!I257</f>
        <v>001</v>
      </c>
      <c r="J257" s="93" t="str">
        <f>'PAA Preliminar'!J257</f>
        <v>II  2020</v>
      </c>
    </row>
    <row r="258" spans="1:10" x14ac:dyDescent="0.25">
      <c r="A258" s="91">
        <f>'PAA Preliminar'!A258</f>
        <v>374</v>
      </c>
      <c r="B258" s="92" t="str">
        <f>'PAA Preliminar'!B258</f>
        <v>789-00</v>
      </c>
      <c r="C258" s="29">
        <f>'PAA Preliminar'!C258</f>
        <v>44102402</v>
      </c>
      <c r="D258" s="29">
        <f>'PAA Preliminar'!D258</f>
        <v>29901</v>
      </c>
      <c r="E258" s="3" t="str">
        <f>'PAA Preliminar'!E258</f>
        <v>Numerador automático de metal</v>
      </c>
      <c r="F258" s="29">
        <f>'PAA Preliminar'!F258</f>
        <v>60</v>
      </c>
      <c r="G258" s="29" t="str">
        <f>'PAA Preliminar'!G258</f>
        <v>unid</v>
      </c>
      <c r="H258" s="81">
        <f>'PAA Preliminar'!H258</f>
        <v>376200</v>
      </c>
      <c r="I258" s="29" t="str">
        <f>'PAA Preliminar'!I258</f>
        <v>001</v>
      </c>
      <c r="J258" s="93" t="str">
        <f>'PAA Preliminar'!J258</f>
        <v>II  2020</v>
      </c>
    </row>
    <row r="259" spans="1:10" x14ac:dyDescent="0.25">
      <c r="A259" s="91">
        <f>'PAA Preliminar'!A259</f>
        <v>375</v>
      </c>
      <c r="B259" s="92" t="str">
        <f>'PAA Preliminar'!B259</f>
        <v>789-00</v>
      </c>
      <c r="C259" s="29">
        <f>'PAA Preliminar'!C259</f>
        <v>44122104</v>
      </c>
      <c r="D259" s="29">
        <f>'PAA Preliminar'!D259</f>
        <v>29901</v>
      </c>
      <c r="E259" s="3" t="str">
        <f>'PAA Preliminar'!E259</f>
        <v>Portaclip magnético</v>
      </c>
      <c r="F259" s="29">
        <f>'PAA Preliminar'!F259</f>
        <v>100</v>
      </c>
      <c r="G259" s="29" t="str">
        <f>'PAA Preliminar'!G259</f>
        <v>unid</v>
      </c>
      <c r="H259" s="81">
        <f>'PAA Preliminar'!H259</f>
        <v>100000</v>
      </c>
      <c r="I259" s="29" t="str">
        <f>'PAA Preliminar'!I259</f>
        <v>001</v>
      </c>
      <c r="J259" s="93" t="str">
        <f>'PAA Preliminar'!J259</f>
        <v>II  2020</v>
      </c>
    </row>
    <row r="260" spans="1:10" x14ac:dyDescent="0.25">
      <c r="A260" s="91">
        <f>'PAA Preliminar'!A260</f>
        <v>376</v>
      </c>
      <c r="B260" s="92" t="str">
        <f>'PAA Preliminar'!B260</f>
        <v>789-00</v>
      </c>
      <c r="C260" s="29">
        <f>'PAA Preliminar'!C260</f>
        <v>41111604</v>
      </c>
      <c r="D260" s="29">
        <f>'PAA Preliminar'!D260</f>
        <v>29901</v>
      </c>
      <c r="E260" s="3" t="str">
        <f>'PAA Preliminar'!E260</f>
        <v>Regla plastica de 30 cms</v>
      </c>
      <c r="F260" s="29">
        <f>'PAA Preliminar'!F260</f>
        <v>300</v>
      </c>
      <c r="G260" s="29" t="str">
        <f>'PAA Preliminar'!G260</f>
        <v>unid</v>
      </c>
      <c r="H260" s="81">
        <f>'PAA Preliminar'!H260</f>
        <v>24000</v>
      </c>
      <c r="I260" s="29" t="str">
        <f>'PAA Preliminar'!I260</f>
        <v>001</v>
      </c>
      <c r="J260" s="93" t="str">
        <f>'PAA Preliminar'!J260</f>
        <v>II  2020</v>
      </c>
    </row>
    <row r="261" spans="1:10" x14ac:dyDescent="0.25">
      <c r="A261" s="91">
        <f>'PAA Preliminar'!A261</f>
        <v>377</v>
      </c>
      <c r="B261" s="92" t="str">
        <f>'PAA Preliminar'!B261</f>
        <v>789-00</v>
      </c>
      <c r="C261" s="29">
        <f>'PAA Preliminar'!C261</f>
        <v>44121613</v>
      </c>
      <c r="D261" s="29">
        <f>'PAA Preliminar'!D261</f>
        <v>29901</v>
      </c>
      <c r="E261" s="3" t="str">
        <f>'PAA Preliminar'!E261</f>
        <v>Sacagrapa de metal y polietileno</v>
      </c>
      <c r="F261" s="29">
        <f>'PAA Preliminar'!F261</f>
        <v>200</v>
      </c>
      <c r="G261" s="29" t="str">
        <f>'PAA Preliminar'!G261</f>
        <v>unid</v>
      </c>
      <c r="H261" s="81">
        <f>'PAA Preliminar'!H261</f>
        <v>68000</v>
      </c>
      <c r="I261" s="29" t="str">
        <f>'PAA Preliminar'!I261</f>
        <v>001</v>
      </c>
      <c r="J261" s="93" t="str">
        <f>'PAA Preliminar'!J261</f>
        <v>II  2020</v>
      </c>
    </row>
    <row r="262" spans="1:10" x14ac:dyDescent="0.25">
      <c r="A262" s="91">
        <f>'PAA Preliminar'!A262</f>
        <v>378</v>
      </c>
      <c r="B262" s="92" t="str">
        <f>'PAA Preliminar'!B262</f>
        <v>789-00</v>
      </c>
      <c r="C262" s="29">
        <f>'PAA Preliminar'!C262</f>
        <v>44121604</v>
      </c>
      <c r="D262" s="29">
        <f>'PAA Preliminar'!D262</f>
        <v>29901</v>
      </c>
      <c r="E262" s="3" t="str">
        <f>'PAA Preliminar'!E262</f>
        <v>Sello de hule</v>
      </c>
      <c r="F262" s="29">
        <f>'PAA Preliminar'!F262</f>
        <v>800</v>
      </c>
      <c r="G262" s="29" t="str">
        <f>'PAA Preliminar'!G262</f>
        <v>unid</v>
      </c>
      <c r="H262" s="81">
        <f>'PAA Preliminar'!H262</f>
        <v>1000000</v>
      </c>
      <c r="I262" s="29" t="str">
        <f>'PAA Preliminar'!I262</f>
        <v>001</v>
      </c>
      <c r="J262" s="93" t="str">
        <f>'PAA Preliminar'!J262</f>
        <v>II  2020</v>
      </c>
    </row>
    <row r="263" spans="1:10" x14ac:dyDescent="0.25">
      <c r="A263" s="91">
        <f>'PAA Preliminar'!A263</f>
        <v>379</v>
      </c>
      <c r="B263" s="92" t="str">
        <f>'PAA Preliminar'!B263</f>
        <v>789-00</v>
      </c>
      <c r="C263" s="29">
        <f>'PAA Preliminar'!C263</f>
        <v>44121619</v>
      </c>
      <c r="D263" s="29">
        <f>'PAA Preliminar'!D263</f>
        <v>29901</v>
      </c>
      <c r="E263" s="3" t="str">
        <f>'PAA Preliminar'!E263</f>
        <v>Tajadores</v>
      </c>
      <c r="F263" s="29">
        <f>'PAA Preliminar'!F263</f>
        <v>180</v>
      </c>
      <c r="G263" s="29" t="str">
        <f>'PAA Preliminar'!G263</f>
        <v>unid</v>
      </c>
      <c r="H263" s="81">
        <f>'PAA Preliminar'!H263</f>
        <v>12600</v>
      </c>
      <c r="I263" s="29" t="str">
        <f>'PAA Preliminar'!I263</f>
        <v>001</v>
      </c>
      <c r="J263" s="93" t="str">
        <f>'PAA Preliminar'!J263</f>
        <v>II  2020</v>
      </c>
    </row>
    <row r="264" spans="1:10" x14ac:dyDescent="0.25">
      <c r="A264" s="91">
        <f>'PAA Preliminar'!A264</f>
        <v>380</v>
      </c>
      <c r="B264" s="92" t="str">
        <f>'PAA Preliminar'!B264</f>
        <v>789-00</v>
      </c>
      <c r="C264" s="29">
        <f>'PAA Preliminar'!C264</f>
        <v>44121618</v>
      </c>
      <c r="D264" s="29">
        <f>'PAA Preliminar'!D264</f>
        <v>29901</v>
      </c>
      <c r="E264" s="3" t="str">
        <f>'PAA Preliminar'!E264</f>
        <v>Tijera Grande</v>
      </c>
      <c r="F264" s="29">
        <f>'PAA Preliminar'!F264</f>
        <v>200</v>
      </c>
      <c r="G264" s="29" t="str">
        <f>'PAA Preliminar'!G264</f>
        <v>unid</v>
      </c>
      <c r="H264" s="81">
        <f>'PAA Preliminar'!H264</f>
        <v>250000</v>
      </c>
      <c r="I264" s="29" t="str">
        <f>'PAA Preliminar'!I264</f>
        <v>001</v>
      </c>
      <c r="J264" s="93" t="str">
        <f>'PAA Preliminar'!J264</f>
        <v>II  2020</v>
      </c>
    </row>
    <row r="265" spans="1:10" x14ac:dyDescent="0.25">
      <c r="A265" s="91">
        <f>'PAA Preliminar'!A265</f>
        <v>381</v>
      </c>
      <c r="B265" s="92" t="str">
        <f>'PAA Preliminar'!B265</f>
        <v>789-00</v>
      </c>
      <c r="C265" s="29">
        <f>'PAA Preliminar'!C265</f>
        <v>44121618</v>
      </c>
      <c r="D265" s="29">
        <f>'PAA Preliminar'!D265</f>
        <v>29901</v>
      </c>
      <c r="E265" s="3" t="str">
        <f>'PAA Preliminar'!E265</f>
        <v>Tijera tipo oficina</v>
      </c>
      <c r="F265" s="29">
        <f>'PAA Preliminar'!F265</f>
        <v>200</v>
      </c>
      <c r="G265" s="29" t="str">
        <f>'PAA Preliminar'!G265</f>
        <v>unid</v>
      </c>
      <c r="H265" s="81">
        <f>'PAA Preliminar'!H265</f>
        <v>112400</v>
      </c>
      <c r="I265" s="29" t="str">
        <f>'PAA Preliminar'!I265</f>
        <v>001</v>
      </c>
      <c r="J265" s="93" t="str">
        <f>'PAA Preliminar'!J265</f>
        <v>II  2020</v>
      </c>
    </row>
    <row r="266" spans="1:10" ht="105" x14ac:dyDescent="0.25">
      <c r="A266" s="91">
        <f>'PAA Preliminar'!A266</f>
        <v>91</v>
      </c>
      <c r="B266" s="92" t="str">
        <f>'PAA Preliminar'!B266</f>
        <v>789-00</v>
      </c>
      <c r="C266" s="29" t="str">
        <f>'PAA Preliminar'!C266</f>
        <v xml:space="preserve">42221504  </v>
      </c>
      <c r="D266" s="29">
        <f>'PAA Preliminar'!D266</f>
        <v>29902</v>
      </c>
      <c r="E266" s="3" t="str">
        <f>'PAA Preliminar'!E266</f>
        <v>Cinta térmica de re transferencia, transparente, para impresora de tarjetas de identificación marca nisca, numero de parte secure id hologram intm film (zb14b1a1-320), para 410 imágenes. (cinta para impresora nisca cod 7441146311750 film)</v>
      </c>
      <c r="F266" s="29">
        <f>'PAA Preliminar'!F266</f>
        <v>10</v>
      </c>
      <c r="G266" s="29" t="str">
        <f>'PAA Preliminar'!G266</f>
        <v>und</v>
      </c>
      <c r="H266" s="81">
        <f>'PAA Preliminar'!H266</f>
        <v>10000</v>
      </c>
      <c r="I266" s="29" t="str">
        <f>'PAA Preliminar'!I266</f>
        <v>001</v>
      </c>
      <c r="J266" s="93" t="str">
        <f>'PAA Preliminar'!J266</f>
        <v>II  2020</v>
      </c>
    </row>
    <row r="267" spans="1:10" ht="75" x14ac:dyDescent="0.25">
      <c r="A267" s="91">
        <f>'PAA Preliminar'!A267</f>
        <v>92</v>
      </c>
      <c r="B267" s="92" t="str">
        <f>'PAA Preliminar'!B267</f>
        <v>789-00</v>
      </c>
      <c r="C267" s="29" t="str">
        <f>'PAA Preliminar'!C267</f>
        <v xml:space="preserve">42221504  </v>
      </c>
      <c r="D267" s="29">
        <f>'PAA Preliminar'!D267</f>
        <v>29902</v>
      </c>
      <c r="E267" s="3" t="str">
        <f>'PAA Preliminar'!E267</f>
        <v>Rollo de cinta laminado transparente para impresora de credenciales nisca, número de parte niscaclear250. (cinta para impresora nisca cod 7710006c201 laminado)</v>
      </c>
      <c r="F267" s="29">
        <f>'PAA Preliminar'!F267</f>
        <v>10</v>
      </c>
      <c r="G267" s="29" t="str">
        <f>'PAA Preliminar'!G267</f>
        <v>und</v>
      </c>
      <c r="H267" s="81">
        <f>'PAA Preliminar'!H267</f>
        <v>10000</v>
      </c>
      <c r="I267" s="29" t="str">
        <f>'PAA Preliminar'!I267</f>
        <v>001</v>
      </c>
      <c r="J267" s="93" t="str">
        <f>'PAA Preliminar'!J267</f>
        <v>II  2020</v>
      </c>
    </row>
    <row r="268" spans="1:10" ht="60" x14ac:dyDescent="0.25">
      <c r="A268" s="91">
        <f>'PAA Preliminar'!A268</f>
        <v>93</v>
      </c>
      <c r="B268" s="92" t="str">
        <f>'PAA Preliminar'!B268</f>
        <v>789-00</v>
      </c>
      <c r="C268" s="29" t="str">
        <f>'PAA Preliminar'!C268</f>
        <v>42221902</v>
      </c>
      <c r="D268" s="29">
        <f>'PAA Preliminar'!D268</f>
        <v>29902</v>
      </c>
      <c r="E268" s="3" t="str">
        <f>'PAA Preliminar'!E268</f>
        <v>Catéteres intravenosos periféricos para uso general  catéter intravenoso calibre 18 g x 31,75 mm (1 1/4 pulg), estériles, presentación caja con 100 unides</v>
      </c>
      <c r="F268" s="29">
        <f>'PAA Preliminar'!F268</f>
        <v>5</v>
      </c>
      <c r="G268" s="29" t="str">
        <f>'PAA Preliminar'!G268</f>
        <v>und</v>
      </c>
      <c r="H268" s="81">
        <f>'PAA Preliminar'!H268</f>
        <v>5000</v>
      </c>
      <c r="I268" s="29" t="str">
        <f>'PAA Preliminar'!I268</f>
        <v>001</v>
      </c>
      <c r="J268" s="93" t="str">
        <f>'PAA Preliminar'!J268</f>
        <v>II  2020</v>
      </c>
    </row>
    <row r="269" spans="1:10" ht="60" x14ac:dyDescent="0.25">
      <c r="A269" s="91">
        <f>'PAA Preliminar'!A269</f>
        <v>94</v>
      </c>
      <c r="B269" s="92" t="str">
        <f>'PAA Preliminar'!B269</f>
        <v>789-00</v>
      </c>
      <c r="C269" s="29" t="str">
        <f>'PAA Preliminar'!C269</f>
        <v>42221902</v>
      </c>
      <c r="D269" s="29">
        <f>'PAA Preliminar'!D269</f>
        <v>29902</v>
      </c>
      <c r="E269" s="3" t="str">
        <f>'PAA Preliminar'!E269</f>
        <v>Catéteres intravenosos periféricos para uso general  catéter intravenoso calibre 20 g x 31,75 mm (1 1/4 pulg), estériles, presentación caja con 100 unides</v>
      </c>
      <c r="F269" s="29">
        <f>'PAA Preliminar'!F269</f>
        <v>5</v>
      </c>
      <c r="G269" s="29" t="str">
        <f>'PAA Preliminar'!G269</f>
        <v>und</v>
      </c>
      <c r="H269" s="81">
        <f>'PAA Preliminar'!H269</f>
        <v>5000</v>
      </c>
      <c r="I269" s="29" t="str">
        <f>'PAA Preliminar'!I269</f>
        <v>001</v>
      </c>
      <c r="J269" s="93" t="str">
        <f>'PAA Preliminar'!J269</f>
        <v>II  2020</v>
      </c>
    </row>
    <row r="270" spans="1:10" ht="30" x14ac:dyDescent="0.25">
      <c r="A270" s="91">
        <f>'PAA Preliminar'!A270</f>
        <v>95</v>
      </c>
      <c r="B270" s="92" t="str">
        <f>'PAA Preliminar'!B270</f>
        <v>789-00</v>
      </c>
      <c r="C270" s="29" t="str">
        <f>'PAA Preliminar'!C270</f>
        <v>42221902</v>
      </c>
      <c r="D270" s="29">
        <f>'PAA Preliminar'!D270</f>
        <v>29902</v>
      </c>
      <c r="E270" s="3" t="str">
        <f>'PAA Preliminar'!E270</f>
        <v>Venoclisis nipro c/aguja en y macrogotero   (20 gotas)</v>
      </c>
      <c r="F270" s="29">
        <f>'PAA Preliminar'!F270</f>
        <v>2</v>
      </c>
      <c r="G270" s="29" t="str">
        <f>'PAA Preliminar'!G270</f>
        <v>und</v>
      </c>
      <c r="H270" s="81">
        <f>'PAA Preliminar'!H270</f>
        <v>2000</v>
      </c>
      <c r="I270" s="29" t="str">
        <f>'PAA Preliminar'!I270</f>
        <v>001</v>
      </c>
      <c r="J270" s="93" t="str">
        <f>'PAA Preliminar'!J270</f>
        <v>II  2020</v>
      </c>
    </row>
    <row r="271" spans="1:10" ht="30" x14ac:dyDescent="0.25">
      <c r="A271" s="91">
        <f>'PAA Preliminar'!A271</f>
        <v>96</v>
      </c>
      <c r="B271" s="92" t="str">
        <f>'PAA Preliminar'!B271</f>
        <v>789-00</v>
      </c>
      <c r="C271" s="29" t="str">
        <f>'PAA Preliminar'!C271</f>
        <v xml:space="preserve">42311512  </v>
      </c>
      <c r="D271" s="29">
        <f>'PAA Preliminar'!D271</f>
        <v>29902</v>
      </c>
      <c r="E271" s="3" t="str">
        <f>'PAA Preliminar'!E271</f>
        <v>Venoclisis nipro s/aguja rosca macrogoter (20gotas)</v>
      </c>
      <c r="F271" s="29">
        <f>'PAA Preliminar'!F271</f>
        <v>100</v>
      </c>
      <c r="G271" s="29" t="str">
        <f>'PAA Preliminar'!G271</f>
        <v>und</v>
      </c>
      <c r="H271" s="81">
        <f>'PAA Preliminar'!H271</f>
        <v>30000</v>
      </c>
      <c r="I271" s="29" t="str">
        <f>'PAA Preliminar'!I271</f>
        <v>001</v>
      </c>
      <c r="J271" s="93" t="str">
        <f>'PAA Preliminar'!J271</f>
        <v>II  2020</v>
      </c>
    </row>
    <row r="272" spans="1:10" ht="30" x14ac:dyDescent="0.25">
      <c r="A272" s="91">
        <f>'PAA Preliminar'!A272</f>
        <v>98</v>
      </c>
      <c r="B272" s="92" t="str">
        <f>'PAA Preliminar'!B272</f>
        <v>789-00</v>
      </c>
      <c r="C272" s="29" t="str">
        <f>'PAA Preliminar'!C272</f>
        <v xml:space="preserve">42271903  </v>
      </c>
      <c r="D272" s="29">
        <f>'PAA Preliminar'!D272</f>
        <v>29902</v>
      </c>
      <c r="E272" s="3" t="str">
        <f>'PAA Preliminar'!E272</f>
        <v>Apósito gasa dynarex estéril 4x4x12 ply cj100</v>
      </c>
      <c r="F272" s="29">
        <f>'PAA Preliminar'!F272</f>
        <v>4</v>
      </c>
      <c r="G272" s="29" t="str">
        <f>'PAA Preliminar'!G272</f>
        <v>und</v>
      </c>
      <c r="H272" s="81">
        <f>'PAA Preliminar'!H272</f>
        <v>6000</v>
      </c>
      <c r="I272" s="29" t="str">
        <f>'PAA Preliminar'!I272</f>
        <v>001</v>
      </c>
      <c r="J272" s="93" t="str">
        <f>'PAA Preliminar'!J272</f>
        <v>II  2020</v>
      </c>
    </row>
    <row r="273" spans="1:10" x14ac:dyDescent="0.25">
      <c r="A273" s="91">
        <f>'PAA Preliminar'!A273</f>
        <v>99</v>
      </c>
      <c r="B273" s="92" t="str">
        <f>'PAA Preliminar'!B273</f>
        <v>789-00</v>
      </c>
      <c r="C273" s="29" t="str">
        <f>'PAA Preliminar'!C273</f>
        <v xml:space="preserve">42271903  </v>
      </c>
      <c r="D273" s="29">
        <f>'PAA Preliminar'!D273</f>
        <v>29902</v>
      </c>
      <c r="E273" s="3" t="str">
        <f>'PAA Preliminar'!E273</f>
        <v>Tintura de yodo malick 2%</v>
      </c>
      <c r="F273" s="29">
        <f>'PAA Preliminar'!F273</f>
        <v>5</v>
      </c>
      <c r="G273" s="29" t="str">
        <f>'PAA Preliminar'!G273</f>
        <v>und</v>
      </c>
      <c r="H273" s="81">
        <f>'PAA Preliminar'!H273</f>
        <v>7500</v>
      </c>
      <c r="I273" s="29" t="str">
        <f>'PAA Preliminar'!I273</f>
        <v>001</v>
      </c>
      <c r="J273" s="93" t="str">
        <f>'PAA Preliminar'!J273</f>
        <v>II  2020</v>
      </c>
    </row>
    <row r="274" spans="1:10" ht="30" x14ac:dyDescent="0.25">
      <c r="A274" s="91">
        <f>'PAA Preliminar'!A274</f>
        <v>100</v>
      </c>
      <c r="B274" s="92" t="str">
        <f>'PAA Preliminar'!B274</f>
        <v>789-00</v>
      </c>
      <c r="C274" s="29" t="str">
        <f>'PAA Preliminar'!C274</f>
        <v xml:space="preserve">42271903  </v>
      </c>
      <c r="D274" s="29">
        <f>'PAA Preliminar'!D274</f>
        <v>29902</v>
      </c>
      <c r="E274" s="3" t="str">
        <f>'PAA Preliminar'!E274</f>
        <v>Tubos endotraqueales dynarex c/balon 8.0</v>
      </c>
      <c r="F274" s="29">
        <f>'PAA Preliminar'!F274</f>
        <v>5</v>
      </c>
      <c r="G274" s="29" t="str">
        <f>'PAA Preliminar'!G274</f>
        <v>und</v>
      </c>
      <c r="H274" s="81">
        <f>'PAA Preliminar'!H274</f>
        <v>12500</v>
      </c>
      <c r="I274" s="29" t="str">
        <f>'PAA Preliminar'!I274</f>
        <v>001</v>
      </c>
      <c r="J274" s="93" t="str">
        <f>'PAA Preliminar'!J274</f>
        <v>II  2020</v>
      </c>
    </row>
    <row r="275" spans="1:10" x14ac:dyDescent="0.25">
      <c r="A275" s="91">
        <f>'PAA Preliminar'!A275</f>
        <v>101</v>
      </c>
      <c r="B275" s="92" t="str">
        <f>'PAA Preliminar'!B275</f>
        <v>789-00</v>
      </c>
      <c r="C275" s="29" t="str">
        <f>'PAA Preliminar'!C275</f>
        <v xml:space="preserve">42132203   </v>
      </c>
      <c r="D275" s="29">
        <f>'PAA Preliminar'!D275</f>
        <v>29902</v>
      </c>
      <c r="E275" s="3" t="str">
        <f>'PAA Preliminar'!E275</f>
        <v>Tubos endotraqueal dynarex c/balon 8.5</v>
      </c>
      <c r="F275" s="29">
        <f>'PAA Preliminar'!F275</f>
        <v>50</v>
      </c>
      <c r="G275" s="29" t="str">
        <f>'PAA Preliminar'!G275</f>
        <v>und</v>
      </c>
      <c r="H275" s="81">
        <f>'PAA Preliminar'!H275</f>
        <v>25000</v>
      </c>
      <c r="I275" s="29" t="str">
        <f>'PAA Preliminar'!I275</f>
        <v>001</v>
      </c>
      <c r="J275" s="93" t="str">
        <f>'PAA Preliminar'!J275</f>
        <v>II  2020</v>
      </c>
    </row>
    <row r="276" spans="1:10" x14ac:dyDescent="0.25">
      <c r="A276" s="91">
        <f>'PAA Preliminar'!A276</f>
        <v>102</v>
      </c>
      <c r="B276" s="92" t="str">
        <f>'PAA Preliminar'!B276</f>
        <v>789-00</v>
      </c>
      <c r="C276" s="29" t="str">
        <f>'PAA Preliminar'!C276</f>
        <v>42281807</v>
      </c>
      <c r="D276" s="29">
        <f>'PAA Preliminar'!D276</f>
        <v>29902</v>
      </c>
      <c r="E276" s="3" t="str">
        <f>'PAA Preliminar'!E276</f>
        <v>Tubo endotraqueal dynarex c/balon 9.0</v>
      </c>
      <c r="F276" s="29">
        <f>'PAA Preliminar'!F276</f>
        <v>1</v>
      </c>
      <c r="G276" s="29" t="str">
        <f>'PAA Preliminar'!G276</f>
        <v>und</v>
      </c>
      <c r="H276" s="81">
        <f>'PAA Preliminar'!H276</f>
        <v>6000</v>
      </c>
      <c r="I276" s="29" t="str">
        <f>'PAA Preliminar'!I276</f>
        <v>001</v>
      </c>
      <c r="J276" s="93" t="str">
        <f>'PAA Preliminar'!J276</f>
        <v>II  2020</v>
      </c>
    </row>
    <row r="277" spans="1:10" x14ac:dyDescent="0.25">
      <c r="A277" s="91">
        <f>'PAA Preliminar'!A277</f>
        <v>103</v>
      </c>
      <c r="B277" s="92" t="str">
        <f>'PAA Preliminar'!B277</f>
        <v>789-00</v>
      </c>
      <c r="C277" s="29" t="str">
        <f>'PAA Preliminar'!C277</f>
        <v xml:space="preserve">42312201 </v>
      </c>
      <c r="D277" s="29">
        <f>'PAA Preliminar'!D277</f>
        <v>29902</v>
      </c>
      <c r="E277" s="3" t="str">
        <f>'PAA Preliminar'!E277</f>
        <v>Wrp latex comfit estéril 7.5</v>
      </c>
      <c r="F277" s="29">
        <f>'PAA Preliminar'!F277</f>
        <v>2</v>
      </c>
      <c r="G277" s="29" t="str">
        <f>'PAA Preliminar'!G277</f>
        <v>und</v>
      </c>
      <c r="H277" s="81">
        <f>'PAA Preliminar'!H277</f>
        <v>70000</v>
      </c>
      <c r="I277" s="29" t="str">
        <f>'PAA Preliminar'!I277</f>
        <v>001</v>
      </c>
      <c r="J277" s="93" t="str">
        <f>'PAA Preliminar'!J277</f>
        <v>II  2020</v>
      </c>
    </row>
    <row r="278" spans="1:10" ht="30" x14ac:dyDescent="0.25">
      <c r="A278" s="91">
        <f>'PAA Preliminar'!A278</f>
        <v>104</v>
      </c>
      <c r="B278" s="92" t="str">
        <f>'PAA Preliminar'!B278</f>
        <v>789-00</v>
      </c>
      <c r="C278" s="29" t="str">
        <f>'PAA Preliminar'!C278</f>
        <v>12141904</v>
      </c>
      <c r="D278" s="29">
        <f>'PAA Preliminar'!D278</f>
        <v>29902</v>
      </c>
      <c r="E278" s="3" t="str">
        <f>'PAA Preliminar'!E278</f>
        <v>Rollo cinta testigo kims vapor 18mmx50mts</v>
      </c>
      <c r="F278" s="29">
        <f>'PAA Preliminar'!F278</f>
        <v>1</v>
      </c>
      <c r="G278" s="29" t="str">
        <f>'PAA Preliminar'!G278</f>
        <v>und</v>
      </c>
      <c r="H278" s="81">
        <f>'PAA Preliminar'!H278</f>
        <v>100000</v>
      </c>
      <c r="I278" s="29" t="str">
        <f>'PAA Preliminar'!I278</f>
        <v>001</v>
      </c>
      <c r="J278" s="93" t="str">
        <f>'PAA Preliminar'!J278</f>
        <v>II  2020</v>
      </c>
    </row>
    <row r="279" spans="1:10" ht="30" x14ac:dyDescent="0.25">
      <c r="A279" s="91">
        <f>'PAA Preliminar'!A279</f>
        <v>105</v>
      </c>
      <c r="B279" s="92" t="str">
        <f>'PAA Preliminar'!B279</f>
        <v>789-00</v>
      </c>
      <c r="C279" s="29" t="str">
        <f>'PAA Preliminar'!C279</f>
        <v>42132203</v>
      </c>
      <c r="D279" s="29">
        <f>'PAA Preliminar'!D279</f>
        <v>29902</v>
      </c>
      <c r="E279" s="3" t="str">
        <f>'PAA Preliminar'!E279</f>
        <v>Hilos quirúrgicos absorbibles apg atramat 2-0</v>
      </c>
      <c r="F279" s="29">
        <f>'PAA Preliminar'!F279</f>
        <v>2500</v>
      </c>
      <c r="G279" s="29" t="str">
        <f>'PAA Preliminar'!G279</f>
        <v>und</v>
      </c>
      <c r="H279" s="81">
        <f>'PAA Preliminar'!H279</f>
        <v>7413450</v>
      </c>
      <c r="I279" s="29" t="str">
        <f>'PAA Preliminar'!I279</f>
        <v>001</v>
      </c>
      <c r="J279" s="93" t="str">
        <f>'PAA Preliminar'!J279</f>
        <v>II  2020</v>
      </c>
    </row>
    <row r="280" spans="1:10" ht="45" x14ac:dyDescent="0.25">
      <c r="A280" s="91">
        <f>'PAA Preliminar'!A280</f>
        <v>106</v>
      </c>
      <c r="B280" s="92" t="str">
        <f>'PAA Preliminar'!B280</f>
        <v>789-00</v>
      </c>
      <c r="C280" s="29">
        <f>'PAA Preliminar'!C280</f>
        <v>42132203</v>
      </c>
      <c r="D280" s="29">
        <f>'PAA Preliminar'!D280</f>
        <v>29902</v>
      </c>
      <c r="E280" s="3" t="str">
        <f>'PAA Preliminar'!E280</f>
        <v>Carga con oxígeno medicinal  a un tanque de 100 libras lo distribuye enfogue con llenado.</v>
      </c>
      <c r="F280" s="29">
        <f>'PAA Preliminar'!F280</f>
        <v>2500</v>
      </c>
      <c r="G280" s="29" t="str">
        <f>'PAA Preliminar'!G280</f>
        <v>und</v>
      </c>
      <c r="H280" s="81">
        <f>'PAA Preliminar'!H280</f>
        <v>7413450</v>
      </c>
      <c r="I280" s="29" t="str">
        <f>'PAA Preliminar'!I280</f>
        <v>001</v>
      </c>
      <c r="J280" s="93" t="str">
        <f>'PAA Preliminar'!J280</f>
        <v>II  2020</v>
      </c>
    </row>
    <row r="281" spans="1:10" ht="30" x14ac:dyDescent="0.25">
      <c r="A281" s="91">
        <f>'PAA Preliminar'!A281</f>
        <v>107</v>
      </c>
      <c r="B281" s="92" t="str">
        <f>'PAA Preliminar'!B281</f>
        <v>789-00</v>
      </c>
      <c r="C281" s="29">
        <f>'PAA Preliminar'!C281</f>
        <v>42131707</v>
      </c>
      <c r="D281" s="29">
        <f>'PAA Preliminar'!D281</f>
        <v>29902</v>
      </c>
      <c r="E281" s="3" t="str">
        <f>'PAA Preliminar'!E281</f>
        <v>Guantes ambidextros de latex, individuales, estériles, tamaño l.</v>
      </c>
      <c r="F281" s="29">
        <f>'PAA Preliminar'!F281</f>
        <v>2000</v>
      </c>
      <c r="G281" s="29" t="str">
        <f>'PAA Preliminar'!G281</f>
        <v>und</v>
      </c>
      <c r="H281" s="81">
        <f>'PAA Preliminar'!H281</f>
        <v>4424600</v>
      </c>
      <c r="I281" s="29" t="str">
        <f>'PAA Preliminar'!I281</f>
        <v>001</v>
      </c>
      <c r="J281" s="93" t="str">
        <f>'PAA Preliminar'!J281</f>
        <v>II  2020</v>
      </c>
    </row>
    <row r="282" spans="1:10" ht="30" x14ac:dyDescent="0.25">
      <c r="A282" s="91">
        <f>'PAA Preliminar'!A282</f>
        <v>108</v>
      </c>
      <c r="B282" s="92" t="str">
        <f>'PAA Preliminar'!B282</f>
        <v>789-00</v>
      </c>
      <c r="C282" s="29">
        <f>'PAA Preliminar'!C282</f>
        <v>46181708</v>
      </c>
      <c r="D282" s="29">
        <f>'PAA Preliminar'!D282</f>
        <v>29902</v>
      </c>
      <c r="E282" s="3" t="str">
        <f>'PAA Preliminar'!E282</f>
        <v>Guantes ambidextros de latex tamaño mediano. Estéril.</v>
      </c>
      <c r="F282" s="29">
        <f>'PAA Preliminar'!F282</f>
        <v>1500</v>
      </c>
      <c r="G282" s="29" t="str">
        <f>'PAA Preliminar'!G282</f>
        <v>und</v>
      </c>
      <c r="H282" s="81">
        <f>'PAA Preliminar'!H282</f>
        <v>3375000</v>
      </c>
      <c r="I282" s="29" t="str">
        <f>'PAA Preliminar'!I282</f>
        <v>001</v>
      </c>
      <c r="J282" s="93" t="str">
        <f>'PAA Preliminar'!J282</f>
        <v>II  2020</v>
      </c>
    </row>
    <row r="283" spans="1:10" x14ac:dyDescent="0.25">
      <c r="A283" s="91">
        <f>'PAA Preliminar'!A283</f>
        <v>497</v>
      </c>
      <c r="B283" s="92" t="str">
        <f>'PAA Preliminar'!B283</f>
        <v>789-00</v>
      </c>
      <c r="C283" s="29">
        <f>'PAA Preliminar'!C283</f>
        <v>42142523</v>
      </c>
      <c r="D283" s="29">
        <f>'PAA Preliminar'!D283</f>
        <v>29902</v>
      </c>
      <c r="E283" s="3" t="str">
        <f>'PAA Preliminar'!E283</f>
        <v>Aguja descartable</v>
      </c>
      <c r="F283" s="29">
        <f>'PAA Preliminar'!F283</f>
        <v>200</v>
      </c>
      <c r="G283" s="29" t="str">
        <f>'PAA Preliminar'!G283</f>
        <v>unid</v>
      </c>
      <c r="H283" s="81">
        <f>'PAA Preliminar'!H283</f>
        <v>4600</v>
      </c>
      <c r="I283" s="29" t="str">
        <f>'PAA Preliminar'!I283</f>
        <v>001</v>
      </c>
      <c r="J283" s="93" t="str">
        <f>'PAA Preliminar'!J283</f>
        <v>II  2020</v>
      </c>
    </row>
    <row r="284" spans="1:10" x14ac:dyDescent="0.25">
      <c r="A284" s="91">
        <f>'PAA Preliminar'!A284</f>
        <v>498</v>
      </c>
      <c r="B284" s="92" t="str">
        <f>'PAA Preliminar'!B284</f>
        <v>789-00</v>
      </c>
      <c r="C284" s="29">
        <f>'PAA Preliminar'!C284</f>
        <v>42142523</v>
      </c>
      <c r="D284" s="29">
        <f>'PAA Preliminar'!D284</f>
        <v>29902</v>
      </c>
      <c r="E284" s="3" t="str">
        <f>'PAA Preliminar'!E284</f>
        <v>Aguja descartable</v>
      </c>
      <c r="F284" s="29">
        <f>'PAA Preliminar'!F284</f>
        <v>300</v>
      </c>
      <c r="G284" s="29" t="str">
        <f>'PAA Preliminar'!G284</f>
        <v>unid</v>
      </c>
      <c r="H284" s="81">
        <f>'PAA Preliminar'!H284</f>
        <v>6900</v>
      </c>
      <c r="I284" s="29" t="str">
        <f>'PAA Preliminar'!I284</f>
        <v>001</v>
      </c>
      <c r="J284" s="93" t="str">
        <f>'PAA Preliminar'!J284</f>
        <v>II  2020</v>
      </c>
    </row>
    <row r="285" spans="1:10" x14ac:dyDescent="0.25">
      <c r="A285" s="91">
        <f>'PAA Preliminar'!A285</f>
        <v>500</v>
      </c>
      <c r="B285" s="92" t="str">
        <f>'PAA Preliminar'!B285</f>
        <v>789-00</v>
      </c>
      <c r="C285" s="29">
        <f>'PAA Preliminar'!C285</f>
        <v>42141501</v>
      </c>
      <c r="D285" s="29">
        <f>'PAA Preliminar'!D285</f>
        <v>29902</v>
      </c>
      <c r="E285" s="3" t="str">
        <f>'PAA Preliminar'!E285</f>
        <v>Algodón</v>
      </c>
      <c r="F285" s="29">
        <f>'PAA Preliminar'!F285</f>
        <v>10</v>
      </c>
      <c r="G285" s="29" t="str">
        <f>'PAA Preliminar'!G285</f>
        <v>unid</v>
      </c>
      <c r="H285" s="81">
        <f>'PAA Preliminar'!H285</f>
        <v>20047.236000000004</v>
      </c>
      <c r="I285" s="29" t="str">
        <f>'PAA Preliminar'!I285</f>
        <v>001</v>
      </c>
      <c r="J285" s="93" t="str">
        <f>'PAA Preliminar'!J285</f>
        <v>II  2020</v>
      </c>
    </row>
    <row r="286" spans="1:10" x14ac:dyDescent="0.25">
      <c r="A286" s="91">
        <f>'PAA Preliminar'!A286</f>
        <v>503</v>
      </c>
      <c r="B286" s="92" t="str">
        <f>'PAA Preliminar'!B286</f>
        <v>789-00</v>
      </c>
      <c r="C286" s="29">
        <f>'PAA Preliminar'!C286</f>
        <v>42311511</v>
      </c>
      <c r="D286" s="29">
        <f>'PAA Preliminar'!D286</f>
        <v>29902</v>
      </c>
      <c r="E286" s="3" t="str">
        <f>'PAA Preliminar'!E286</f>
        <v>Gasa uso médico</v>
      </c>
      <c r="F286" s="29">
        <f>'PAA Preliminar'!F286</f>
        <v>100</v>
      </c>
      <c r="G286" s="29" t="str">
        <f>'PAA Preliminar'!G286</f>
        <v>unid</v>
      </c>
      <c r="H286" s="81">
        <f>'PAA Preliminar'!H286</f>
        <v>45000</v>
      </c>
      <c r="I286" s="29" t="str">
        <f>'PAA Preliminar'!I286</f>
        <v>001</v>
      </c>
      <c r="J286" s="93" t="str">
        <f>'PAA Preliminar'!J286</f>
        <v>II  2020</v>
      </c>
    </row>
    <row r="287" spans="1:10" x14ac:dyDescent="0.25">
      <c r="A287" s="91">
        <f>'PAA Preliminar'!A287</f>
        <v>504</v>
      </c>
      <c r="B287" s="92" t="str">
        <f>'PAA Preliminar'!B287</f>
        <v>789-00</v>
      </c>
      <c r="C287" s="29">
        <f>'PAA Preliminar'!C287</f>
        <v>42311511</v>
      </c>
      <c r="D287" s="29">
        <f>'PAA Preliminar'!D287</f>
        <v>29902</v>
      </c>
      <c r="E287" s="3" t="str">
        <f>'PAA Preliminar'!E287</f>
        <v>Gasa uso médico</v>
      </c>
      <c r="F287" s="29">
        <f>'PAA Preliminar'!F287</f>
        <v>10</v>
      </c>
      <c r="G287" s="29" t="str">
        <f>'PAA Preliminar'!G287</f>
        <v>paquete</v>
      </c>
      <c r="H287" s="81">
        <f>'PAA Preliminar'!H287</f>
        <v>50000</v>
      </c>
      <c r="I287" s="29" t="str">
        <f>'PAA Preliminar'!I287</f>
        <v>001</v>
      </c>
      <c r="J287" s="93" t="str">
        <f>'PAA Preliminar'!J287</f>
        <v>II  2020</v>
      </c>
    </row>
    <row r="288" spans="1:10" x14ac:dyDescent="0.25">
      <c r="A288" s="91">
        <f>'PAA Preliminar'!A288</f>
        <v>505</v>
      </c>
      <c r="B288" s="92" t="str">
        <f>'PAA Preliminar'!B288</f>
        <v>789-00</v>
      </c>
      <c r="C288" s="29">
        <f>'PAA Preliminar'!C288</f>
        <v>42311511</v>
      </c>
      <c r="D288" s="29">
        <f>'PAA Preliminar'!D288</f>
        <v>29902</v>
      </c>
      <c r="E288" s="3" t="str">
        <f>'PAA Preliminar'!E288</f>
        <v>Gasa uso médico</v>
      </c>
      <c r="F288" s="29">
        <f>'PAA Preliminar'!F288</f>
        <v>100</v>
      </c>
      <c r="G288" s="29" t="str">
        <f>'PAA Preliminar'!G288</f>
        <v>unid</v>
      </c>
      <c r="H288" s="81">
        <f>'PAA Preliminar'!H288</f>
        <v>31107.78000000001</v>
      </c>
      <c r="I288" s="29" t="str">
        <f>'PAA Preliminar'!I288</f>
        <v>001</v>
      </c>
      <c r="J288" s="93" t="str">
        <f>'PAA Preliminar'!J288</f>
        <v>II  2020</v>
      </c>
    </row>
    <row r="289" spans="1:10" x14ac:dyDescent="0.25">
      <c r="A289" s="91">
        <f>'PAA Preliminar'!A289</f>
        <v>506</v>
      </c>
      <c r="B289" s="92" t="str">
        <f>'PAA Preliminar'!B289</f>
        <v>789-00</v>
      </c>
      <c r="C289" s="29">
        <f>'PAA Preliminar'!C289</f>
        <v>42142611</v>
      </c>
      <c r="D289" s="29">
        <f>'PAA Preliminar'!D289</f>
        <v>29902</v>
      </c>
      <c r="E289" s="3" t="str">
        <f>'PAA Preliminar'!E289</f>
        <v>Jeringa Tuberculina con agua</v>
      </c>
      <c r="F289" s="29">
        <f>'PAA Preliminar'!F289</f>
        <v>2</v>
      </c>
      <c r="G289" s="29" t="str">
        <f>'PAA Preliminar'!G289</f>
        <v>caja</v>
      </c>
      <c r="H289" s="81">
        <f>'PAA Preliminar'!H289</f>
        <v>14060</v>
      </c>
      <c r="I289" s="29" t="str">
        <f>'PAA Preliminar'!I289</f>
        <v>001</v>
      </c>
      <c r="J289" s="93" t="str">
        <f>'PAA Preliminar'!J289</f>
        <v>II  2020</v>
      </c>
    </row>
    <row r="290" spans="1:10" x14ac:dyDescent="0.25">
      <c r="A290" s="91">
        <f>'PAA Preliminar'!A290</f>
        <v>507</v>
      </c>
      <c r="B290" s="92" t="str">
        <f>'PAA Preliminar'!B290</f>
        <v>789-00</v>
      </c>
      <c r="C290" s="29">
        <f>'PAA Preliminar'!C290</f>
        <v>42142609</v>
      </c>
      <c r="D290" s="29">
        <f>'PAA Preliminar'!D290</f>
        <v>29902</v>
      </c>
      <c r="E290" s="3" t="str">
        <f>'PAA Preliminar'!E290</f>
        <v>Jeringa descartable</v>
      </c>
      <c r="F290" s="29">
        <f>'PAA Preliminar'!F290</f>
        <v>2500</v>
      </c>
      <c r="G290" s="29" t="str">
        <f>'PAA Preliminar'!G290</f>
        <v>unid</v>
      </c>
      <c r="H290" s="81">
        <f>'PAA Preliminar'!H290</f>
        <v>103692.6</v>
      </c>
      <c r="I290" s="29" t="str">
        <f>'PAA Preliminar'!I290</f>
        <v>001</v>
      </c>
      <c r="J290" s="93" t="str">
        <f>'PAA Preliminar'!J290</f>
        <v>II  2020</v>
      </c>
    </row>
    <row r="291" spans="1:10" x14ac:dyDescent="0.25">
      <c r="A291" s="91">
        <f>'PAA Preliminar'!A291</f>
        <v>508</v>
      </c>
      <c r="B291" s="92" t="str">
        <f>'PAA Preliminar'!B291</f>
        <v>789-00</v>
      </c>
      <c r="C291" s="29">
        <f>'PAA Preliminar'!C291</f>
        <v>42142609</v>
      </c>
      <c r="D291" s="29">
        <f>'PAA Preliminar'!D291</f>
        <v>29902</v>
      </c>
      <c r="E291" s="3" t="str">
        <f>'PAA Preliminar'!E291</f>
        <v>Jeringa descartable</v>
      </c>
      <c r="F291" s="29">
        <f>'PAA Preliminar'!F291</f>
        <v>2000</v>
      </c>
      <c r="G291" s="29" t="str">
        <f>'PAA Preliminar'!G291</f>
        <v>unid</v>
      </c>
      <c r="H291" s="81">
        <f>'PAA Preliminar'!H291</f>
        <v>82954.080000000016</v>
      </c>
      <c r="I291" s="29" t="str">
        <f>'PAA Preliminar'!I291</f>
        <v>001</v>
      </c>
      <c r="J291" s="93" t="str">
        <f>'PAA Preliminar'!J291</f>
        <v>II  2020</v>
      </c>
    </row>
    <row r="292" spans="1:10" x14ac:dyDescent="0.25">
      <c r="A292" s="91">
        <f>'PAA Preliminar'!A292</f>
        <v>509</v>
      </c>
      <c r="B292" s="92" t="str">
        <f>'PAA Preliminar'!B292</f>
        <v>789-00</v>
      </c>
      <c r="C292" s="29">
        <f>'PAA Preliminar'!C292</f>
        <v>42142609</v>
      </c>
      <c r="D292" s="29">
        <f>'PAA Preliminar'!D292</f>
        <v>29902</v>
      </c>
      <c r="E292" s="3" t="str">
        <f>'PAA Preliminar'!E292</f>
        <v>Jeringa descartable</v>
      </c>
      <c r="F292" s="29">
        <f>'PAA Preliminar'!F292</f>
        <v>2</v>
      </c>
      <c r="G292" s="29" t="str">
        <f>'PAA Preliminar'!G292</f>
        <v>caja</v>
      </c>
      <c r="H292" s="81">
        <f>'PAA Preliminar'!H292</f>
        <v>11080</v>
      </c>
      <c r="I292" s="29" t="str">
        <f>'PAA Preliminar'!I292</f>
        <v>001</v>
      </c>
      <c r="J292" s="93" t="str">
        <f>'PAA Preliminar'!J292</f>
        <v>II  2020</v>
      </c>
    </row>
    <row r="293" spans="1:10" x14ac:dyDescent="0.25">
      <c r="A293" s="91">
        <f>'PAA Preliminar'!A293</f>
        <v>510</v>
      </c>
      <c r="B293" s="92" t="str">
        <f>'PAA Preliminar'!B293</f>
        <v>789-00</v>
      </c>
      <c r="C293" s="29">
        <f>'PAA Preliminar'!C293</f>
        <v>42142608</v>
      </c>
      <c r="D293" s="29">
        <f>'PAA Preliminar'!D293</f>
        <v>29902</v>
      </c>
      <c r="E293" s="3" t="str">
        <f>'PAA Preliminar'!E293</f>
        <v>Jeringa descartable sin aguja</v>
      </c>
      <c r="F293" s="29">
        <f>'PAA Preliminar'!F293</f>
        <v>3</v>
      </c>
      <c r="G293" s="29" t="str">
        <f>'PAA Preliminar'!G293</f>
        <v>caja</v>
      </c>
      <c r="H293" s="81">
        <f>'PAA Preliminar'!H293</f>
        <v>15000</v>
      </c>
      <c r="I293" s="29" t="str">
        <f>'PAA Preliminar'!I293</f>
        <v>001</v>
      </c>
      <c r="J293" s="93" t="str">
        <f>'PAA Preliminar'!J293</f>
        <v>II  2020</v>
      </c>
    </row>
    <row r="294" spans="1:10" x14ac:dyDescent="0.25">
      <c r="A294" s="91">
        <f>'PAA Preliminar'!A294</f>
        <v>511</v>
      </c>
      <c r="B294" s="92" t="str">
        <f>'PAA Preliminar'!B294</f>
        <v>789-00</v>
      </c>
      <c r="C294" s="29">
        <f>'PAA Preliminar'!C294</f>
        <v>46181504</v>
      </c>
      <c r="D294" s="29">
        <f>'PAA Preliminar'!D294</f>
        <v>29902</v>
      </c>
      <c r="E294" s="3" t="str">
        <f>'PAA Preliminar'!E294</f>
        <v>Guantes desechables uso medico</v>
      </c>
      <c r="F294" s="29">
        <f>'PAA Preliminar'!F294</f>
        <v>15</v>
      </c>
      <c r="G294" s="29" t="str">
        <f>'PAA Preliminar'!G294</f>
        <v>caja</v>
      </c>
      <c r="H294" s="81">
        <f>'PAA Preliminar'!H294</f>
        <v>33465</v>
      </c>
      <c r="I294" s="29" t="str">
        <f>'PAA Preliminar'!I294</f>
        <v>001</v>
      </c>
      <c r="J294" s="93" t="str">
        <f>'PAA Preliminar'!J294</f>
        <v>II  2020</v>
      </c>
    </row>
    <row r="295" spans="1:10" x14ac:dyDescent="0.25">
      <c r="A295" s="91">
        <f>'PAA Preliminar'!A295</f>
        <v>512</v>
      </c>
      <c r="B295" s="92" t="str">
        <f>'PAA Preliminar'!B295</f>
        <v>789-00</v>
      </c>
      <c r="C295" s="29">
        <f>'PAA Preliminar'!C295</f>
        <v>46181504</v>
      </c>
      <c r="D295" s="29">
        <f>'PAA Preliminar'!D295</f>
        <v>29902</v>
      </c>
      <c r="E295" s="3" t="str">
        <f>'PAA Preliminar'!E295</f>
        <v>Guantes desechables uso medico</v>
      </c>
      <c r="F295" s="29">
        <f>'PAA Preliminar'!F295</f>
        <v>15</v>
      </c>
      <c r="G295" s="29" t="str">
        <f>'PAA Preliminar'!G295</f>
        <v>caja</v>
      </c>
      <c r="H295" s="81">
        <f>'PAA Preliminar'!H295</f>
        <v>33465</v>
      </c>
      <c r="I295" s="29" t="str">
        <f>'PAA Preliminar'!I295</f>
        <v>001</v>
      </c>
      <c r="J295" s="93" t="str">
        <f>'PAA Preliminar'!J295</f>
        <v>II  2020</v>
      </c>
    </row>
    <row r="296" spans="1:10" x14ac:dyDescent="0.25">
      <c r="A296" s="91">
        <f>'PAA Preliminar'!A296</f>
        <v>515</v>
      </c>
      <c r="B296" s="92" t="str">
        <f>'PAA Preliminar'!B296</f>
        <v>789-00</v>
      </c>
      <c r="C296" s="29">
        <f>'PAA Preliminar'!C296</f>
        <v>42221504</v>
      </c>
      <c r="D296" s="29">
        <f>'PAA Preliminar'!D296</f>
        <v>29902</v>
      </c>
      <c r="E296" s="3" t="str">
        <f>'PAA Preliminar'!E296</f>
        <v>Cateter intravenoso</v>
      </c>
      <c r="F296" s="29">
        <f>'PAA Preliminar'!F296</f>
        <v>200</v>
      </c>
      <c r="G296" s="29" t="str">
        <f>'PAA Preliminar'!G296</f>
        <v>unid</v>
      </c>
      <c r="H296" s="81">
        <f>'PAA Preliminar'!H296</f>
        <v>48389.880000000005</v>
      </c>
      <c r="I296" s="29" t="str">
        <f>'PAA Preliminar'!I296</f>
        <v>001</v>
      </c>
      <c r="J296" s="93" t="str">
        <f>'PAA Preliminar'!J296</f>
        <v>II  2020</v>
      </c>
    </row>
    <row r="297" spans="1:10" x14ac:dyDescent="0.25">
      <c r="A297" s="91">
        <f>'PAA Preliminar'!A297</f>
        <v>516</v>
      </c>
      <c r="B297" s="92" t="str">
        <f>'PAA Preliminar'!B297</f>
        <v>789-00</v>
      </c>
      <c r="C297" s="29">
        <f>'PAA Preliminar'!C297</f>
        <v>42221504</v>
      </c>
      <c r="D297" s="29">
        <f>'PAA Preliminar'!D297</f>
        <v>29902</v>
      </c>
      <c r="E297" s="3" t="str">
        <f>'PAA Preliminar'!E297</f>
        <v>Cateter intravenoso</v>
      </c>
      <c r="F297" s="29">
        <f>'PAA Preliminar'!F297</f>
        <v>100</v>
      </c>
      <c r="G297" s="29" t="str">
        <f>'PAA Preliminar'!G297</f>
        <v>unid</v>
      </c>
      <c r="H297" s="81">
        <f>'PAA Preliminar'!H297</f>
        <v>24194.940000000002</v>
      </c>
      <c r="I297" s="29" t="str">
        <f>'PAA Preliminar'!I297</f>
        <v>001</v>
      </c>
      <c r="J297" s="93" t="str">
        <f>'PAA Preliminar'!J297</f>
        <v>II  2020</v>
      </c>
    </row>
    <row r="298" spans="1:10" x14ac:dyDescent="0.25">
      <c r="A298" s="91">
        <f>'PAA Preliminar'!A298</f>
        <v>517</v>
      </c>
      <c r="B298" s="92" t="str">
        <f>'PAA Preliminar'!B298</f>
        <v>789-00</v>
      </c>
      <c r="C298" s="29">
        <f>'PAA Preliminar'!C298</f>
        <v>42221504</v>
      </c>
      <c r="D298" s="29">
        <f>'PAA Preliminar'!D298</f>
        <v>29902</v>
      </c>
      <c r="E298" s="3" t="str">
        <f>'PAA Preliminar'!E298</f>
        <v>Cateter intravenoso</v>
      </c>
      <c r="F298" s="29">
        <f>'PAA Preliminar'!F298</f>
        <v>500</v>
      </c>
      <c r="G298" s="29" t="str">
        <f>'PAA Preliminar'!G298</f>
        <v>unid</v>
      </c>
      <c r="H298" s="81">
        <f>'PAA Preliminar'!H298</f>
        <v>133000</v>
      </c>
      <c r="I298" s="29" t="str">
        <f>'PAA Preliminar'!I298</f>
        <v>001</v>
      </c>
      <c r="J298" s="93" t="str">
        <f>'PAA Preliminar'!J298</f>
        <v>II  2020</v>
      </c>
    </row>
    <row r="299" spans="1:10" x14ac:dyDescent="0.25">
      <c r="A299" s="91">
        <f>'PAA Preliminar'!A299</f>
        <v>518</v>
      </c>
      <c r="B299" s="92" t="str">
        <f>'PAA Preliminar'!B299</f>
        <v>789-00</v>
      </c>
      <c r="C299" s="29">
        <f>'PAA Preliminar'!C299</f>
        <v>42132102</v>
      </c>
      <c r="D299" s="29">
        <f>'PAA Preliminar'!D299</f>
        <v>29902</v>
      </c>
      <c r="E299" s="3" t="str">
        <f>'PAA Preliminar'!E299</f>
        <v>Papel sabana para camilla</v>
      </c>
      <c r="F299" s="29">
        <f>'PAA Preliminar'!F299</f>
        <v>200</v>
      </c>
      <c r="G299" s="29" t="str">
        <f>'PAA Preliminar'!G299</f>
        <v>unid</v>
      </c>
      <c r="H299" s="81">
        <f>'PAA Preliminar'!H299</f>
        <v>342000</v>
      </c>
      <c r="I299" s="29" t="str">
        <f>'PAA Preliminar'!I299</f>
        <v>001</v>
      </c>
      <c r="J299" s="93" t="str">
        <f>'PAA Preliminar'!J299</f>
        <v>II  2020</v>
      </c>
    </row>
    <row r="300" spans="1:10" x14ac:dyDescent="0.25">
      <c r="A300" s="91">
        <f>'PAA Preliminar'!A300</f>
        <v>519</v>
      </c>
      <c r="B300" s="92" t="str">
        <f>'PAA Preliminar'!B300</f>
        <v>789-00</v>
      </c>
      <c r="C300" s="29">
        <f>'PAA Preliminar'!C300</f>
        <v>46181505</v>
      </c>
      <c r="D300" s="29">
        <f>'PAA Preliminar'!D300</f>
        <v>29902</v>
      </c>
      <c r="E300" s="3" t="str">
        <f>'PAA Preliminar'!E300</f>
        <v>Tobillera</v>
      </c>
      <c r="F300" s="29">
        <f>'PAA Preliminar'!F300</f>
        <v>40</v>
      </c>
      <c r="G300" s="29" t="str">
        <f>'PAA Preliminar'!G300</f>
        <v>unid</v>
      </c>
      <c r="H300" s="81">
        <f>'PAA Preliminar'!H300</f>
        <v>123601.57920000001</v>
      </c>
      <c r="I300" s="29" t="str">
        <f>'PAA Preliminar'!I300</f>
        <v>001</v>
      </c>
      <c r="J300" s="93" t="str">
        <f>'PAA Preliminar'!J300</f>
        <v>II  2020</v>
      </c>
    </row>
    <row r="301" spans="1:10" x14ac:dyDescent="0.25">
      <c r="A301" s="91">
        <f>'PAA Preliminar'!A301</f>
        <v>520</v>
      </c>
      <c r="B301" s="92" t="str">
        <f>'PAA Preliminar'!B301</f>
        <v>789-00</v>
      </c>
      <c r="C301" s="29">
        <f>'PAA Preliminar'!C301</f>
        <v>46181505</v>
      </c>
      <c r="D301" s="29">
        <f>'PAA Preliminar'!D301</f>
        <v>29902</v>
      </c>
      <c r="E301" s="3" t="str">
        <f>'PAA Preliminar'!E301</f>
        <v>Tobillera</v>
      </c>
      <c r="F301" s="29">
        <f>'PAA Preliminar'!F301</f>
        <v>40</v>
      </c>
      <c r="G301" s="29" t="str">
        <f>'PAA Preliminar'!G301</f>
        <v>unid</v>
      </c>
      <c r="H301" s="81">
        <f>'PAA Preliminar'!H301</f>
        <v>123601.57920000001</v>
      </c>
      <c r="I301" s="29" t="str">
        <f>'PAA Preliminar'!I301</f>
        <v>001</v>
      </c>
      <c r="J301" s="93" t="str">
        <f>'PAA Preliminar'!J301</f>
        <v>II  2020</v>
      </c>
    </row>
    <row r="302" spans="1:10" x14ac:dyDescent="0.25">
      <c r="A302" s="91">
        <f>'PAA Preliminar'!A302</f>
        <v>521</v>
      </c>
      <c r="B302" s="92" t="str">
        <f>'PAA Preliminar'!B302</f>
        <v>789-00</v>
      </c>
      <c r="C302" s="29">
        <f>'PAA Preliminar'!C302</f>
        <v>46181505</v>
      </c>
      <c r="D302" s="29">
        <f>'PAA Preliminar'!D302</f>
        <v>29902</v>
      </c>
      <c r="E302" s="3" t="str">
        <f>'PAA Preliminar'!E302</f>
        <v>Tobillera</v>
      </c>
      <c r="F302" s="29">
        <f>'PAA Preliminar'!F302</f>
        <v>40</v>
      </c>
      <c r="G302" s="29" t="str">
        <f>'PAA Preliminar'!G302</f>
        <v>unid</v>
      </c>
      <c r="H302" s="81">
        <f>'PAA Preliminar'!H302</f>
        <v>123601.57920000001</v>
      </c>
      <c r="I302" s="29" t="str">
        <f>'PAA Preliminar'!I302</f>
        <v>001</v>
      </c>
      <c r="J302" s="93" t="str">
        <f>'PAA Preliminar'!J302</f>
        <v>II  2020</v>
      </c>
    </row>
    <row r="303" spans="1:10" x14ac:dyDescent="0.25">
      <c r="A303" s="91">
        <f>'PAA Preliminar'!A303</f>
        <v>522</v>
      </c>
      <c r="B303" s="92" t="str">
        <f>'PAA Preliminar'!B303</f>
        <v>789-00</v>
      </c>
      <c r="C303" s="29">
        <f>'PAA Preliminar'!C303</f>
        <v>41104102</v>
      </c>
      <c r="D303" s="29">
        <f>'PAA Preliminar'!D303</f>
        <v>29902</v>
      </c>
      <c r="E303" s="3" t="str">
        <f>'PAA Preliminar'!E303</f>
        <v>Lancetas para glicemias y / o glucómetro</v>
      </c>
      <c r="F303" s="29">
        <f>'PAA Preliminar'!F303</f>
        <v>400</v>
      </c>
      <c r="G303" s="29" t="str">
        <f>'PAA Preliminar'!G303</f>
        <v>unid</v>
      </c>
      <c r="H303" s="81">
        <f>'PAA Preliminar'!H303</f>
        <v>51000</v>
      </c>
      <c r="I303" s="29" t="str">
        <f>'PAA Preliminar'!I303</f>
        <v>001</v>
      </c>
      <c r="J303" s="93" t="str">
        <f>'PAA Preliminar'!J303</f>
        <v>II  2020</v>
      </c>
    </row>
    <row r="304" spans="1:10" x14ac:dyDescent="0.25">
      <c r="A304" s="91">
        <f>'PAA Preliminar'!A304</f>
        <v>523</v>
      </c>
      <c r="B304" s="92" t="str">
        <f>'PAA Preliminar'!B304</f>
        <v>789-00</v>
      </c>
      <c r="C304" s="29">
        <f>'PAA Preliminar'!C304</f>
        <v>46181505</v>
      </c>
      <c r="D304" s="29">
        <f>'PAA Preliminar'!D304</f>
        <v>29902</v>
      </c>
      <c r="E304" s="3" t="str">
        <f>'PAA Preliminar'!E304</f>
        <v>Rodillera uso medico</v>
      </c>
      <c r="F304" s="29">
        <f>'PAA Preliminar'!F304</f>
        <v>30</v>
      </c>
      <c r="G304" s="29" t="str">
        <f>'PAA Preliminar'!G304</f>
        <v>unid</v>
      </c>
      <c r="H304" s="81">
        <f>'PAA Preliminar'!H304</f>
        <v>150000</v>
      </c>
      <c r="I304" s="29" t="str">
        <f>'PAA Preliminar'!I304</f>
        <v>001</v>
      </c>
      <c r="J304" s="93" t="str">
        <f>'PAA Preliminar'!J304</f>
        <v>II  2020</v>
      </c>
    </row>
    <row r="305" spans="1:10" x14ac:dyDescent="0.25">
      <c r="A305" s="91">
        <f>'PAA Preliminar'!A305</f>
        <v>524</v>
      </c>
      <c r="B305" s="92" t="str">
        <f>'PAA Preliminar'!B305</f>
        <v>789-00</v>
      </c>
      <c r="C305" s="29">
        <f>'PAA Preliminar'!C305</f>
        <v>46181505</v>
      </c>
      <c r="D305" s="29">
        <f>'PAA Preliminar'!D305</f>
        <v>29902</v>
      </c>
      <c r="E305" s="3" t="str">
        <f>'PAA Preliminar'!E305</f>
        <v>Rodillera uso medico</v>
      </c>
      <c r="F305" s="29">
        <f>'PAA Preliminar'!F305</f>
        <v>40</v>
      </c>
      <c r="G305" s="29" t="str">
        <f>'PAA Preliminar'!G305</f>
        <v>unid</v>
      </c>
      <c r="H305" s="81">
        <f>'PAA Preliminar'!H305</f>
        <v>200000</v>
      </c>
      <c r="I305" s="29" t="str">
        <f>'PAA Preliminar'!I305</f>
        <v>001</v>
      </c>
      <c r="J305" s="93" t="str">
        <f>'PAA Preliminar'!J305</f>
        <v>II  2020</v>
      </c>
    </row>
    <row r="306" spans="1:10" x14ac:dyDescent="0.25">
      <c r="A306" s="91">
        <f>'PAA Preliminar'!A306</f>
        <v>525</v>
      </c>
      <c r="B306" s="92" t="str">
        <f>'PAA Preliminar'!B306</f>
        <v>789-00</v>
      </c>
      <c r="C306" s="29">
        <f>'PAA Preliminar'!C306</f>
        <v>46181505</v>
      </c>
      <c r="D306" s="29">
        <f>'PAA Preliminar'!D306</f>
        <v>29902</v>
      </c>
      <c r="E306" s="3" t="str">
        <f>'PAA Preliminar'!E306</f>
        <v>Rodillera uso medico</v>
      </c>
      <c r="F306" s="29">
        <f>'PAA Preliminar'!F306</f>
        <v>40</v>
      </c>
      <c r="G306" s="29" t="str">
        <f>'PAA Preliminar'!G306</f>
        <v>unid</v>
      </c>
      <c r="H306" s="81">
        <f>'PAA Preliminar'!H306</f>
        <v>200000</v>
      </c>
      <c r="I306" s="29" t="str">
        <f>'PAA Preliminar'!I306</f>
        <v>001</v>
      </c>
      <c r="J306" s="93" t="str">
        <f>'PAA Preliminar'!J306</f>
        <v>II  2020</v>
      </c>
    </row>
    <row r="307" spans="1:10" x14ac:dyDescent="0.25">
      <c r="A307" s="91">
        <f>'PAA Preliminar'!A307</f>
        <v>526</v>
      </c>
      <c r="B307" s="92" t="str">
        <f>'PAA Preliminar'!B307</f>
        <v>789-00</v>
      </c>
      <c r="C307" s="29">
        <f>'PAA Preliminar'!C307</f>
        <v>42221609</v>
      </c>
      <c r="D307" s="29">
        <f>'PAA Preliminar'!D307</f>
        <v>29902</v>
      </c>
      <c r="E307" s="3" t="str">
        <f>'PAA Preliminar'!E307</f>
        <v>Manguera transfusión de suero</v>
      </c>
      <c r="F307" s="29">
        <f>'PAA Preliminar'!F307</f>
        <v>500</v>
      </c>
      <c r="G307" s="29" t="str">
        <f>'PAA Preliminar'!G307</f>
        <v>unid</v>
      </c>
      <c r="H307" s="81">
        <f>'PAA Preliminar'!H307</f>
        <v>175000</v>
      </c>
      <c r="I307" s="29" t="str">
        <f>'PAA Preliminar'!I307</f>
        <v>001</v>
      </c>
      <c r="J307" s="93" t="str">
        <f>'PAA Preliminar'!J307</f>
        <v>II  2020</v>
      </c>
    </row>
    <row r="308" spans="1:10" x14ac:dyDescent="0.25">
      <c r="A308" s="91">
        <f>'PAA Preliminar'!A308</f>
        <v>382</v>
      </c>
      <c r="B308" s="92" t="str">
        <f>'PAA Preliminar'!B308</f>
        <v>789-00</v>
      </c>
      <c r="C308" s="29">
        <f>'PAA Preliminar'!C308</f>
        <v>42132203</v>
      </c>
      <c r="D308" s="29">
        <f>'PAA Preliminar'!D308</f>
        <v>29902</v>
      </c>
      <c r="E308" s="3" t="str">
        <f>'PAA Preliminar'!E308</f>
        <v>Guantes esterilizados</v>
      </c>
      <c r="F308" s="29">
        <f>'PAA Preliminar'!F308</f>
        <v>500</v>
      </c>
      <c r="G308" s="29" t="str">
        <f>'PAA Preliminar'!G308</f>
        <v>caja</v>
      </c>
      <c r="H308" s="81">
        <f>'PAA Preliminar'!H308</f>
        <v>1320000</v>
      </c>
      <c r="I308" s="29" t="str">
        <f>'PAA Preliminar'!I308</f>
        <v>001</v>
      </c>
      <c r="J308" s="93" t="str">
        <f>'PAA Preliminar'!J308</f>
        <v>II  2020</v>
      </c>
    </row>
    <row r="309" spans="1:10" x14ac:dyDescent="0.25">
      <c r="A309" s="91">
        <f>'PAA Preliminar'!A309</f>
        <v>499</v>
      </c>
      <c r="B309" s="92" t="str">
        <f>'PAA Preliminar'!B309</f>
        <v>789-00</v>
      </c>
      <c r="C309" s="29">
        <f>'PAA Preliminar'!C309</f>
        <v>42142523</v>
      </c>
      <c r="D309" s="29">
        <f>'PAA Preliminar'!D309</f>
        <v>29902</v>
      </c>
      <c r="E309" s="3" t="str">
        <f>'PAA Preliminar'!E309</f>
        <v>Aguja descartable</v>
      </c>
      <c r="F309" s="29">
        <f>'PAA Preliminar'!F309</f>
        <v>500</v>
      </c>
      <c r="G309" s="29" t="str">
        <f>'PAA Preliminar'!G309</f>
        <v>unid</v>
      </c>
      <c r="H309" s="81">
        <f>'PAA Preliminar'!H309</f>
        <v>11500</v>
      </c>
      <c r="I309" s="29" t="str">
        <f>'PAA Preliminar'!I309</f>
        <v>001</v>
      </c>
      <c r="J309" s="93" t="str">
        <f>'PAA Preliminar'!J309</f>
        <v>II  2020</v>
      </c>
    </row>
    <row r="310" spans="1:10" x14ac:dyDescent="0.25">
      <c r="A310" s="91">
        <f>'PAA Preliminar'!A310</f>
        <v>501</v>
      </c>
      <c r="B310" s="92" t="str">
        <f>'PAA Preliminar'!B310</f>
        <v>789-00</v>
      </c>
      <c r="C310" s="29">
        <f>'PAA Preliminar'!C310</f>
        <v>42141501</v>
      </c>
      <c r="D310" s="29">
        <f>'PAA Preliminar'!D310</f>
        <v>29902</v>
      </c>
      <c r="E310" s="3" t="str">
        <f>'PAA Preliminar'!E310</f>
        <v>Algodón</v>
      </c>
      <c r="F310" s="29">
        <f>'PAA Preliminar'!F310</f>
        <v>600</v>
      </c>
      <c r="G310" s="29" t="str">
        <f>'PAA Preliminar'!G310</f>
        <v>unid</v>
      </c>
      <c r="H310" s="81">
        <f>'PAA Preliminar'!H310</f>
        <v>8295.4080000000013</v>
      </c>
      <c r="I310" s="29" t="str">
        <f>'PAA Preliminar'!I310</f>
        <v>001</v>
      </c>
      <c r="J310" s="93" t="str">
        <f>'PAA Preliminar'!J310</f>
        <v>II  2020</v>
      </c>
    </row>
    <row r="311" spans="1:10" x14ac:dyDescent="0.25">
      <c r="A311" s="91">
        <f>'PAA Preliminar'!A311</f>
        <v>502</v>
      </c>
      <c r="B311" s="92" t="str">
        <f>'PAA Preliminar'!B311</f>
        <v>789-00</v>
      </c>
      <c r="C311" s="29">
        <f>'PAA Preliminar'!C311</f>
        <v>42141502</v>
      </c>
      <c r="D311" s="29">
        <f>'PAA Preliminar'!D311</f>
        <v>29902</v>
      </c>
      <c r="E311" s="3" t="str">
        <f>'PAA Preliminar'!E311</f>
        <v>Aplicador de oidos</v>
      </c>
      <c r="F311" s="29">
        <f>'PAA Preliminar'!F311</f>
        <v>5</v>
      </c>
      <c r="G311" s="29" t="str">
        <f>'PAA Preliminar'!G311</f>
        <v>paquete</v>
      </c>
      <c r="H311" s="81">
        <f>'PAA Preliminar'!H311</f>
        <v>1250</v>
      </c>
      <c r="I311" s="29" t="str">
        <f>'PAA Preliminar'!I311</f>
        <v>001</v>
      </c>
      <c r="J311" s="93" t="str">
        <f>'PAA Preliminar'!J311</f>
        <v>II  2020</v>
      </c>
    </row>
    <row r="312" spans="1:10" ht="30" x14ac:dyDescent="0.25">
      <c r="A312" s="91">
        <f>'PAA Preliminar'!A312</f>
        <v>513</v>
      </c>
      <c r="B312" s="92" t="str">
        <f>'PAA Preliminar'!B312</f>
        <v>789-00</v>
      </c>
      <c r="C312" s="29">
        <f>'PAA Preliminar'!C312</f>
        <v>42132205</v>
      </c>
      <c r="D312" s="29">
        <f>'PAA Preliminar'!D312</f>
        <v>29902</v>
      </c>
      <c r="E312" s="3" t="str">
        <f>'PAA Preliminar'!E312</f>
        <v>Guantes esterilizados para uso quirúrgico</v>
      </c>
      <c r="F312" s="29">
        <f>'PAA Preliminar'!F312</f>
        <v>200</v>
      </c>
      <c r="G312" s="29" t="str">
        <f>'PAA Preliminar'!G312</f>
        <v>unid</v>
      </c>
      <c r="H312" s="81">
        <f>'PAA Preliminar'!H312</f>
        <v>22000</v>
      </c>
      <c r="I312" s="29" t="str">
        <f>'PAA Preliminar'!I312</f>
        <v>001</v>
      </c>
      <c r="J312" s="93" t="str">
        <f>'PAA Preliminar'!J312</f>
        <v>II  2020</v>
      </c>
    </row>
    <row r="313" spans="1:10" ht="30" x14ac:dyDescent="0.25">
      <c r="A313" s="91">
        <f>'PAA Preliminar'!A313</f>
        <v>514</v>
      </c>
      <c r="B313" s="92" t="str">
        <f>'PAA Preliminar'!B313</f>
        <v>789-00</v>
      </c>
      <c r="C313" s="29">
        <f>'PAA Preliminar'!C313</f>
        <v>42132205</v>
      </c>
      <c r="D313" s="29">
        <f>'PAA Preliminar'!D313</f>
        <v>29902</v>
      </c>
      <c r="E313" s="3" t="str">
        <f>'PAA Preliminar'!E313</f>
        <v>Guantes esterilizados para uso quirúrgico</v>
      </c>
      <c r="F313" s="29">
        <f>'PAA Preliminar'!F313</f>
        <v>500</v>
      </c>
      <c r="G313" s="29" t="str">
        <f>'PAA Preliminar'!G313</f>
        <v>unid</v>
      </c>
      <c r="H313" s="81">
        <f>'PAA Preliminar'!H313</f>
        <v>55000</v>
      </c>
      <c r="I313" s="29" t="str">
        <f>'PAA Preliminar'!I313</f>
        <v>001</v>
      </c>
      <c r="J313" s="93" t="str">
        <f>'PAA Preliminar'!J313</f>
        <v>II  2020</v>
      </c>
    </row>
    <row r="314" spans="1:10" x14ac:dyDescent="0.25">
      <c r="A314" s="91">
        <f>'PAA Preliminar'!A314</f>
        <v>223</v>
      </c>
      <c r="B314" s="92" t="str">
        <f>'PAA Preliminar'!B314</f>
        <v>789-00</v>
      </c>
      <c r="C314" s="29" t="str">
        <f>'PAA Preliminar'!C314</f>
        <v>14111705</v>
      </c>
      <c r="D314" s="29">
        <f>'PAA Preliminar'!D314</f>
        <v>29903</v>
      </c>
      <c r="E314" s="3" t="str">
        <f>'PAA Preliminar'!E314</f>
        <v>Servilletas de papel color blanco</v>
      </c>
      <c r="F314" s="29">
        <f>'PAA Preliminar'!F314</f>
        <v>5000</v>
      </c>
      <c r="G314" s="29" t="str">
        <f>'PAA Preliminar'!G314</f>
        <v>unid</v>
      </c>
      <c r="H314" s="81">
        <f>'PAA Preliminar'!H314</f>
        <v>1545000</v>
      </c>
      <c r="I314" s="29" t="str">
        <f>'PAA Preliminar'!I314</f>
        <v>001</v>
      </c>
      <c r="J314" s="93" t="str">
        <f>'PAA Preliminar'!J314</f>
        <v>II  2020</v>
      </c>
    </row>
    <row r="315" spans="1:10" x14ac:dyDescent="0.25">
      <c r="A315" s="91">
        <f>'PAA Preliminar'!A315</f>
        <v>224</v>
      </c>
      <c r="B315" s="92" t="str">
        <f>'PAA Preliminar'!B315</f>
        <v>789-00</v>
      </c>
      <c r="C315" s="29" t="str">
        <f>'PAA Preliminar'!C315</f>
        <v>14111703</v>
      </c>
      <c r="D315" s="29">
        <f>'PAA Preliminar'!D315</f>
        <v>29903</v>
      </c>
      <c r="E315" s="3" t="str">
        <f>'PAA Preliminar'!E315</f>
        <v>Toallas de papel</v>
      </c>
      <c r="F315" s="29">
        <f>'PAA Preliminar'!F315</f>
        <v>5000</v>
      </c>
      <c r="G315" s="29" t="str">
        <f>'PAA Preliminar'!G315</f>
        <v>unid</v>
      </c>
      <c r="H315" s="81">
        <f>'PAA Preliminar'!H315</f>
        <v>3000000</v>
      </c>
      <c r="I315" s="29" t="str">
        <f>'PAA Preliminar'!I315</f>
        <v>001</v>
      </c>
      <c r="J315" s="93" t="str">
        <f>'PAA Preliminar'!J315</f>
        <v>II  2020</v>
      </c>
    </row>
    <row r="316" spans="1:10" x14ac:dyDescent="0.25">
      <c r="A316" s="91">
        <f>'PAA Preliminar'!A316</f>
        <v>383</v>
      </c>
      <c r="B316" s="92" t="str">
        <f>'PAA Preliminar'!B316</f>
        <v>789-00</v>
      </c>
      <c r="C316" s="29">
        <f>'PAA Preliminar'!C316</f>
        <v>44122033</v>
      </c>
      <c r="D316" s="29">
        <f>'PAA Preliminar'!D316</f>
        <v>29903</v>
      </c>
      <c r="E316" s="3" t="str">
        <f>'PAA Preliminar'!E316</f>
        <v>Archivador acordión tamaño oficio</v>
      </c>
      <c r="F316" s="29">
        <f>'PAA Preliminar'!F316</f>
        <v>100</v>
      </c>
      <c r="G316" s="29" t="str">
        <f>'PAA Preliminar'!G316</f>
        <v>unid</v>
      </c>
      <c r="H316" s="81">
        <f>'PAA Preliminar'!H316</f>
        <v>416500</v>
      </c>
      <c r="I316" s="29" t="str">
        <f>'PAA Preliminar'!I316</f>
        <v>001</v>
      </c>
      <c r="J316" s="93" t="str">
        <f>'PAA Preliminar'!J316</f>
        <v>II  2020</v>
      </c>
    </row>
    <row r="317" spans="1:10" ht="30" x14ac:dyDescent="0.25">
      <c r="A317" s="91">
        <f>'PAA Preliminar'!A317</f>
        <v>384</v>
      </c>
      <c r="B317" s="92" t="str">
        <f>'PAA Preliminar'!B317</f>
        <v>789-00</v>
      </c>
      <c r="C317" s="29">
        <f>'PAA Preliminar'!C317</f>
        <v>44122011</v>
      </c>
      <c r="D317" s="29">
        <f>'PAA Preliminar'!D317</f>
        <v>29903</v>
      </c>
      <c r="E317" s="3" t="str">
        <f>'PAA Preliminar'!E317</f>
        <v>Archivadores de cartón tamaño carta con separador alfabético y prensa plástica</v>
      </c>
      <c r="F317" s="29">
        <f>'PAA Preliminar'!F317</f>
        <v>2000</v>
      </c>
      <c r="G317" s="29" t="str">
        <f>'PAA Preliminar'!G317</f>
        <v>unid</v>
      </c>
      <c r="H317" s="81">
        <f>'PAA Preliminar'!H317</f>
        <v>2000000</v>
      </c>
      <c r="I317" s="29" t="str">
        <f>'PAA Preliminar'!I317</f>
        <v>001</v>
      </c>
      <c r="J317" s="93" t="str">
        <f>'PAA Preliminar'!J317</f>
        <v>II  2020</v>
      </c>
    </row>
    <row r="318" spans="1:10" ht="45" x14ac:dyDescent="0.25">
      <c r="A318" s="91">
        <f>'PAA Preliminar'!A318</f>
        <v>385</v>
      </c>
      <c r="B318" s="92" t="str">
        <f>'PAA Preliminar'!B318</f>
        <v>789-00</v>
      </c>
      <c r="C318" s="29">
        <f>'PAA Preliminar'!C318</f>
        <v>44122011</v>
      </c>
      <c r="D318" s="29">
        <f>'PAA Preliminar'!D318</f>
        <v>29903</v>
      </c>
      <c r="E318" s="3" t="str">
        <f>'PAA Preliminar'!E318</f>
        <v>Archivadores de cartón tamaño oficio con separador alfabético con prensa plástica</v>
      </c>
      <c r="F318" s="29">
        <f>'PAA Preliminar'!F318</f>
        <v>3000</v>
      </c>
      <c r="G318" s="29" t="str">
        <f>'PAA Preliminar'!G318</f>
        <v>unid</v>
      </c>
      <c r="H318" s="81">
        <f>'PAA Preliminar'!H318</f>
        <v>3000000</v>
      </c>
      <c r="I318" s="29" t="str">
        <f>'PAA Preliminar'!I318</f>
        <v>001</v>
      </c>
      <c r="J318" s="93" t="str">
        <f>'PAA Preliminar'!J318</f>
        <v>II  2020</v>
      </c>
    </row>
    <row r="319" spans="1:10" ht="30" x14ac:dyDescent="0.25">
      <c r="A319" s="91">
        <f>'PAA Preliminar'!A319</f>
        <v>386</v>
      </c>
      <c r="B319" s="92" t="str">
        <f>'PAA Preliminar'!B319</f>
        <v>789-00</v>
      </c>
      <c r="C319" s="29">
        <f>'PAA Preliminar'!C319</f>
        <v>14111514</v>
      </c>
      <c r="D319" s="29">
        <f>'PAA Preliminar'!D319</f>
        <v>29903</v>
      </c>
      <c r="E319" s="3" t="str">
        <f>'PAA Preliminar'!E319</f>
        <v>Block papel bond tamaño carta rayado común</v>
      </c>
      <c r="F319" s="29">
        <f>'PAA Preliminar'!F319</f>
        <v>1000</v>
      </c>
      <c r="G319" s="29" t="str">
        <f>'PAA Preliminar'!G319</f>
        <v>unid</v>
      </c>
      <c r="H319" s="81">
        <f>'PAA Preliminar'!H319</f>
        <v>1500000</v>
      </c>
      <c r="I319" s="29" t="str">
        <f>'PAA Preliminar'!I319</f>
        <v>001</v>
      </c>
      <c r="J319" s="93" t="str">
        <f>'PAA Preliminar'!J319</f>
        <v>II  2020</v>
      </c>
    </row>
    <row r="320" spans="1:10" ht="30" x14ac:dyDescent="0.25">
      <c r="A320" s="91">
        <f>'PAA Preliminar'!A320</f>
        <v>387</v>
      </c>
      <c r="B320" s="92" t="str">
        <f>'PAA Preliminar'!B320</f>
        <v>789-00</v>
      </c>
      <c r="C320" s="29">
        <f>'PAA Preliminar'!C320</f>
        <v>14111530</v>
      </c>
      <c r="D320" s="29">
        <f>'PAA Preliminar'!D320</f>
        <v>29903</v>
      </c>
      <c r="E320" s="3" t="str">
        <f>'PAA Preliminar'!E320</f>
        <v>Block para notas adhesivas en la parte superior -quita y pon-</v>
      </c>
      <c r="F320" s="29">
        <f>'PAA Preliminar'!F320</f>
        <v>300</v>
      </c>
      <c r="G320" s="29" t="str">
        <f>'PAA Preliminar'!G320</f>
        <v>paquete</v>
      </c>
      <c r="H320" s="81">
        <f>'PAA Preliminar'!H320</f>
        <v>500000</v>
      </c>
      <c r="I320" s="29" t="str">
        <f>'PAA Preliminar'!I320</f>
        <v>001</v>
      </c>
      <c r="J320" s="93" t="str">
        <f>'PAA Preliminar'!J320</f>
        <v>II  2020</v>
      </c>
    </row>
    <row r="321" spans="1:10" ht="30" x14ac:dyDescent="0.25">
      <c r="A321" s="91">
        <f>'PAA Preliminar'!A321</f>
        <v>388</v>
      </c>
      <c r="B321" s="92" t="str">
        <f>'PAA Preliminar'!B321</f>
        <v>789-00</v>
      </c>
      <c r="C321" s="29">
        <f>'PAA Preliminar'!C321</f>
        <v>44111515</v>
      </c>
      <c r="D321" s="29">
        <f>'PAA Preliminar'!D321</f>
        <v>29903</v>
      </c>
      <c r="E321" s="3" t="str">
        <f>'PAA Preliminar'!E321</f>
        <v>caja de cartón medidas 25 cm x 38 cm x 31 cm , para archivar expedientes</v>
      </c>
      <c r="F321" s="29">
        <f>'PAA Preliminar'!F321</f>
        <v>200</v>
      </c>
      <c r="G321" s="29" t="str">
        <f>'PAA Preliminar'!G321</f>
        <v>paquete</v>
      </c>
      <c r="H321" s="81">
        <f>'PAA Preliminar'!H321</f>
        <v>400000</v>
      </c>
      <c r="I321" s="29" t="str">
        <f>'PAA Preliminar'!I321</f>
        <v>001</v>
      </c>
      <c r="J321" s="93" t="str">
        <f>'PAA Preliminar'!J321</f>
        <v>II  2020</v>
      </c>
    </row>
    <row r="322" spans="1:10" ht="30" x14ac:dyDescent="0.25">
      <c r="A322" s="91">
        <f>'PAA Preliminar'!A322</f>
        <v>389</v>
      </c>
      <c r="B322" s="92" t="str">
        <f>'PAA Preliminar'!B322</f>
        <v>789-00</v>
      </c>
      <c r="C322" s="29">
        <f>'PAA Preliminar'!C322</f>
        <v>44122011</v>
      </c>
      <c r="D322" s="29">
        <f>'PAA Preliminar'!D322</f>
        <v>29903</v>
      </c>
      <c r="E322" s="3" t="str">
        <f>'PAA Preliminar'!E322</f>
        <v>Carpeta manila tamaño carta , colores rojo, azul, amarillo y verdes con cejillas</v>
      </c>
      <c r="F322" s="29">
        <f>'PAA Preliminar'!F322</f>
        <v>400</v>
      </c>
      <c r="G322" s="29" t="str">
        <f>'PAA Preliminar'!G322</f>
        <v>caja</v>
      </c>
      <c r="H322" s="81">
        <f>'PAA Preliminar'!H322</f>
        <v>1500000</v>
      </c>
      <c r="I322" s="29" t="str">
        <f>'PAA Preliminar'!I322</f>
        <v>001</v>
      </c>
      <c r="J322" s="93" t="str">
        <f>'PAA Preliminar'!J322</f>
        <v>II  2020</v>
      </c>
    </row>
    <row r="323" spans="1:10" ht="30" x14ac:dyDescent="0.25">
      <c r="A323" s="91">
        <f>'PAA Preliminar'!A323</f>
        <v>390</v>
      </c>
      <c r="B323" s="92" t="str">
        <f>'PAA Preliminar'!B323</f>
        <v>789-00</v>
      </c>
      <c r="C323" s="29">
        <f>'PAA Preliminar'!C323</f>
        <v>44122011</v>
      </c>
      <c r="D323" s="29">
        <f>'PAA Preliminar'!D323</f>
        <v>29903</v>
      </c>
      <c r="E323" s="3" t="str">
        <f>'PAA Preliminar'!E323</f>
        <v>Carpeta manila tamaño oficio , colores rojo, azul, amarillo y verdes con cejillas</v>
      </c>
      <c r="F323" s="29">
        <f>'PAA Preliminar'!F323</f>
        <v>400</v>
      </c>
      <c r="G323" s="29" t="str">
        <f>'PAA Preliminar'!G323</f>
        <v>caja</v>
      </c>
      <c r="H323" s="81">
        <f>'PAA Preliminar'!H323</f>
        <v>2000000</v>
      </c>
      <c r="I323" s="29" t="str">
        <f>'PAA Preliminar'!I323</f>
        <v>001</v>
      </c>
      <c r="J323" s="93" t="str">
        <f>'PAA Preliminar'!J323</f>
        <v>II  2020</v>
      </c>
    </row>
    <row r="324" spans="1:10" x14ac:dyDescent="0.25">
      <c r="A324" s="91">
        <f>'PAA Preliminar'!A324</f>
        <v>391</v>
      </c>
      <c r="B324" s="92" t="str">
        <f>'PAA Preliminar'!B324</f>
        <v>789-00</v>
      </c>
      <c r="C324" s="29">
        <f>'PAA Preliminar'!C324</f>
        <v>44122011</v>
      </c>
      <c r="D324" s="29">
        <f>'PAA Preliminar'!D324</f>
        <v>29903</v>
      </c>
      <c r="E324" s="3" t="str">
        <f>'PAA Preliminar'!E324</f>
        <v>Carpetas colgantes tamaño carta</v>
      </c>
      <c r="F324" s="29">
        <f>'PAA Preliminar'!F324</f>
        <v>400</v>
      </c>
      <c r="G324" s="29" t="str">
        <f>'PAA Preliminar'!G324</f>
        <v>caja</v>
      </c>
      <c r="H324" s="81">
        <f>'PAA Preliminar'!H324</f>
        <v>1100000</v>
      </c>
      <c r="I324" s="29" t="str">
        <f>'PAA Preliminar'!I324</f>
        <v>001</v>
      </c>
      <c r="J324" s="93" t="str">
        <f>'PAA Preliminar'!J324</f>
        <v>II  2020</v>
      </c>
    </row>
    <row r="325" spans="1:10" x14ac:dyDescent="0.25">
      <c r="A325" s="91">
        <f>'PAA Preliminar'!A325</f>
        <v>392</v>
      </c>
      <c r="B325" s="92" t="str">
        <f>'PAA Preliminar'!B325</f>
        <v>789-00</v>
      </c>
      <c r="C325" s="29">
        <f>'PAA Preliminar'!C325</f>
        <v>44122017</v>
      </c>
      <c r="D325" s="29">
        <f>'PAA Preliminar'!D325</f>
        <v>29903</v>
      </c>
      <c r="E325" s="3" t="str">
        <f>'PAA Preliminar'!E325</f>
        <v>Carpetas colgantes tamaño oficio</v>
      </c>
      <c r="F325" s="29">
        <f>'PAA Preliminar'!F325</f>
        <v>1500</v>
      </c>
      <c r="G325" s="29" t="str">
        <f>'PAA Preliminar'!G325</f>
        <v>caja</v>
      </c>
      <c r="H325" s="81">
        <f>'PAA Preliminar'!H325</f>
        <v>4000000</v>
      </c>
      <c r="I325" s="29" t="str">
        <f>'PAA Preliminar'!I325</f>
        <v>001</v>
      </c>
      <c r="J325" s="93" t="str">
        <f>'PAA Preliminar'!J325</f>
        <v>II  2020</v>
      </c>
    </row>
    <row r="326" spans="1:10" x14ac:dyDescent="0.25">
      <c r="A326" s="91">
        <f>'PAA Preliminar'!A326</f>
        <v>393</v>
      </c>
      <c r="B326" s="92" t="str">
        <f>'PAA Preliminar'!B326</f>
        <v>789-00</v>
      </c>
      <c r="C326" s="29">
        <f>'PAA Preliminar'!C326</f>
        <v>44122011</v>
      </c>
      <c r="D326" s="29">
        <f>'PAA Preliminar'!D326</f>
        <v>29903</v>
      </c>
      <c r="E326" s="3" t="str">
        <f>'PAA Preliminar'!E326</f>
        <v>Carpetas de manila tamaño carta</v>
      </c>
      <c r="F326" s="29">
        <f>'PAA Preliminar'!F326</f>
        <v>500</v>
      </c>
      <c r="G326" s="29" t="str">
        <f>'PAA Preliminar'!G326</f>
        <v>caja</v>
      </c>
      <c r="H326" s="81">
        <f>'PAA Preliminar'!H326</f>
        <v>1381000</v>
      </c>
      <c r="I326" s="29" t="str">
        <f>'PAA Preliminar'!I326</f>
        <v>001</v>
      </c>
      <c r="J326" s="93" t="str">
        <f>'PAA Preliminar'!J326</f>
        <v>II  2020</v>
      </c>
    </row>
    <row r="327" spans="1:10" x14ac:dyDescent="0.25">
      <c r="A327" s="91">
        <f>'PAA Preliminar'!A327</f>
        <v>394</v>
      </c>
      <c r="B327" s="92" t="str">
        <f>'PAA Preliminar'!B327</f>
        <v>789-00</v>
      </c>
      <c r="C327" s="29">
        <f>'PAA Preliminar'!C327</f>
        <v>44122011</v>
      </c>
      <c r="D327" s="29">
        <f>'PAA Preliminar'!D327</f>
        <v>29903</v>
      </c>
      <c r="E327" s="3" t="str">
        <f>'PAA Preliminar'!E327</f>
        <v>Carpetas manila tamaño oficio</v>
      </c>
      <c r="F327" s="29">
        <f>'PAA Preliminar'!F327</f>
        <v>800</v>
      </c>
      <c r="G327" s="29" t="str">
        <f>'PAA Preliminar'!G327</f>
        <v>caja</v>
      </c>
      <c r="H327" s="81">
        <f>'PAA Preliminar'!H327</f>
        <v>2500000</v>
      </c>
      <c r="I327" s="29" t="str">
        <f>'PAA Preliminar'!I327</f>
        <v>001</v>
      </c>
      <c r="J327" s="93" t="str">
        <f>'PAA Preliminar'!J327</f>
        <v>II  2020</v>
      </c>
    </row>
    <row r="328" spans="1:10" ht="30" x14ac:dyDescent="0.25">
      <c r="A328" s="91">
        <f>'PAA Preliminar'!A328</f>
        <v>395</v>
      </c>
      <c r="B328" s="92" t="str">
        <f>'PAA Preliminar'!B328</f>
        <v>789-00</v>
      </c>
      <c r="C328" s="29">
        <f>'PAA Preliminar'!C328</f>
        <v>14111519</v>
      </c>
      <c r="D328" s="29">
        <f>'PAA Preliminar'!D328</f>
        <v>29903</v>
      </c>
      <c r="E328" s="3" t="str">
        <f>'PAA Preliminar'!E328</f>
        <v>Cartulina kimberly tamaño carta, de 220 grs</v>
      </c>
      <c r="F328" s="29">
        <f>'PAA Preliminar'!F328</f>
        <v>300</v>
      </c>
      <c r="G328" s="29" t="str">
        <f>'PAA Preliminar'!G328</f>
        <v>paquete</v>
      </c>
      <c r="H328" s="81">
        <f>'PAA Preliminar'!H328</f>
        <v>731400</v>
      </c>
      <c r="I328" s="29" t="str">
        <f>'PAA Preliminar'!I328</f>
        <v>001</v>
      </c>
      <c r="J328" s="93" t="str">
        <f>'PAA Preliminar'!J328</f>
        <v>II  2020</v>
      </c>
    </row>
    <row r="329" spans="1:10" x14ac:dyDescent="0.25">
      <c r="A329" s="91">
        <f>'PAA Preliminar'!A329</f>
        <v>396</v>
      </c>
      <c r="B329" s="92" t="str">
        <f>'PAA Preliminar'!B329</f>
        <v>789-00</v>
      </c>
      <c r="C329" s="29">
        <f>'PAA Preliminar'!C329</f>
        <v>14111531</v>
      </c>
      <c r="D329" s="29">
        <f>'PAA Preliminar'!D329</f>
        <v>29903</v>
      </c>
      <c r="E329" s="3" t="str">
        <f>'PAA Preliminar'!E329</f>
        <v>Cuaderno rayado comun, de 102 hojas</v>
      </c>
      <c r="F329" s="29">
        <f>'PAA Preliminar'!F329</f>
        <v>20000</v>
      </c>
      <c r="G329" s="29" t="str">
        <f>'PAA Preliminar'!G329</f>
        <v>unid</v>
      </c>
      <c r="H329" s="81">
        <f>'PAA Preliminar'!H329</f>
        <v>14000000</v>
      </c>
      <c r="I329" s="29" t="str">
        <f>'PAA Preliminar'!I329</f>
        <v>001</v>
      </c>
      <c r="J329" s="93" t="str">
        <f>'PAA Preliminar'!J329</f>
        <v>II  2020</v>
      </c>
    </row>
    <row r="330" spans="1:10" x14ac:dyDescent="0.25">
      <c r="A330" s="91">
        <f>'PAA Preliminar'!A330</f>
        <v>397</v>
      </c>
      <c r="B330" s="92" t="str">
        <f>'PAA Preliminar'!B330</f>
        <v>789-00</v>
      </c>
      <c r="C330" s="29">
        <f>'PAA Preliminar'!C330</f>
        <v>55101509</v>
      </c>
      <c r="D330" s="29">
        <f>'PAA Preliminar'!D330</f>
        <v>29903</v>
      </c>
      <c r="E330" s="3" t="str">
        <f>'PAA Preliminar'!E330</f>
        <v>Libros área educativa</v>
      </c>
      <c r="F330" s="29">
        <f>'PAA Preliminar'!F330</f>
        <v>2000</v>
      </c>
      <c r="G330" s="29" t="str">
        <f>'PAA Preliminar'!G330</f>
        <v>unid</v>
      </c>
      <c r="H330" s="81">
        <f>'PAA Preliminar'!H330</f>
        <v>13000000</v>
      </c>
      <c r="I330" s="29" t="str">
        <f>'PAA Preliminar'!I330</f>
        <v>001</v>
      </c>
      <c r="J330" s="93" t="str">
        <f>'PAA Preliminar'!J330</f>
        <v>II  2020</v>
      </c>
    </row>
    <row r="331" spans="1:10" x14ac:dyDescent="0.25">
      <c r="A331" s="91">
        <f>'PAA Preliminar'!A331</f>
        <v>398</v>
      </c>
      <c r="B331" s="92" t="str">
        <f>'PAA Preliminar'!B331</f>
        <v>789-00</v>
      </c>
      <c r="C331" s="29">
        <f>'PAA Preliminar'!C331</f>
        <v>14111531</v>
      </c>
      <c r="D331" s="29">
        <f>'PAA Preliminar'!D331</f>
        <v>29903</v>
      </c>
      <c r="E331" s="3" t="str">
        <f>'PAA Preliminar'!E331</f>
        <v>Libros de actas, de 100 folios</v>
      </c>
      <c r="F331" s="29">
        <f>'PAA Preliminar'!F331</f>
        <v>1500</v>
      </c>
      <c r="G331" s="29" t="str">
        <f>'PAA Preliminar'!G331</f>
        <v>unid</v>
      </c>
      <c r="H331" s="81">
        <f>'PAA Preliminar'!H331</f>
        <v>1500000</v>
      </c>
      <c r="I331" s="29" t="str">
        <f>'PAA Preliminar'!I331</f>
        <v>001</v>
      </c>
      <c r="J331" s="93" t="str">
        <f>'PAA Preliminar'!J331</f>
        <v>II  2020</v>
      </c>
    </row>
    <row r="332" spans="1:10" x14ac:dyDescent="0.25">
      <c r="A332" s="91">
        <f>'PAA Preliminar'!A332</f>
        <v>399</v>
      </c>
      <c r="B332" s="92" t="str">
        <f>'PAA Preliminar'!B332</f>
        <v>789-00</v>
      </c>
      <c r="C332" s="29">
        <f>'PAA Preliminar'!C332</f>
        <v>14111531</v>
      </c>
      <c r="D332" s="29">
        <f>'PAA Preliminar'!D332</f>
        <v>29903</v>
      </c>
      <c r="E332" s="3" t="str">
        <f>'PAA Preliminar'!E332</f>
        <v>Libros de actas, de 200 folios</v>
      </c>
      <c r="F332" s="29">
        <f>'PAA Preliminar'!F332</f>
        <v>2000</v>
      </c>
      <c r="G332" s="29" t="str">
        <f>'PAA Preliminar'!G332</f>
        <v>unid</v>
      </c>
      <c r="H332" s="81">
        <f>'PAA Preliminar'!H332</f>
        <v>25000000</v>
      </c>
      <c r="I332" s="29" t="str">
        <f>'PAA Preliminar'!I332</f>
        <v>001</v>
      </c>
      <c r="J332" s="93" t="str">
        <f>'PAA Preliminar'!J332</f>
        <v>II  2020</v>
      </c>
    </row>
    <row r="333" spans="1:10" ht="30" x14ac:dyDescent="0.25">
      <c r="A333" s="91">
        <f>'PAA Preliminar'!A333</f>
        <v>400</v>
      </c>
      <c r="B333" s="92" t="str">
        <f>'PAA Preliminar'!B333</f>
        <v>789-00</v>
      </c>
      <c r="C333" s="29">
        <f>'PAA Preliminar'!C333</f>
        <v>14111507</v>
      </c>
      <c r="D333" s="29">
        <f>'PAA Preliminar'!D333</f>
        <v>29903</v>
      </c>
      <c r="E333" s="3" t="str">
        <f>'PAA Preliminar'!E333</f>
        <v>Papel bond blanco, 75 grs., tamaño carta, original y fotocopiadora</v>
      </c>
      <c r="F333" s="29">
        <f>'PAA Preliminar'!F333</f>
        <v>10000</v>
      </c>
      <c r="G333" s="29" t="str">
        <f>'PAA Preliminar'!G333</f>
        <v>resmas</v>
      </c>
      <c r="H333" s="81">
        <f>'PAA Preliminar'!H333</f>
        <v>15000000</v>
      </c>
      <c r="I333" s="29" t="str">
        <f>'PAA Preliminar'!I333</f>
        <v>001</v>
      </c>
      <c r="J333" s="93" t="str">
        <f>'PAA Preliminar'!J333</f>
        <v>II  2020</v>
      </c>
    </row>
    <row r="334" spans="1:10" ht="30" x14ac:dyDescent="0.25">
      <c r="A334" s="91">
        <f>'PAA Preliminar'!A334</f>
        <v>401</v>
      </c>
      <c r="B334" s="92" t="str">
        <f>'PAA Preliminar'!B334</f>
        <v>789-00</v>
      </c>
      <c r="C334" s="29">
        <f>'PAA Preliminar'!C334</f>
        <v>14111507</v>
      </c>
      <c r="D334" s="29">
        <f>'PAA Preliminar'!D334</f>
        <v>29903</v>
      </c>
      <c r="E334" s="3" t="str">
        <f>'PAA Preliminar'!E334</f>
        <v>Papel bond medidas y color a escoger n° 20 tamaño carta en paquete de 100 unid</v>
      </c>
      <c r="F334" s="29">
        <f>'PAA Preliminar'!F334</f>
        <v>250</v>
      </c>
      <c r="G334" s="29" t="str">
        <f>'PAA Preliminar'!G334</f>
        <v>paquete</v>
      </c>
      <c r="H334" s="81">
        <f>'PAA Preliminar'!H334</f>
        <v>514400</v>
      </c>
      <c r="I334" s="29" t="str">
        <f>'PAA Preliminar'!I334</f>
        <v>001</v>
      </c>
      <c r="J334" s="93" t="str">
        <f>'PAA Preliminar'!J334</f>
        <v>II  2020</v>
      </c>
    </row>
    <row r="335" spans="1:10" ht="30" x14ac:dyDescent="0.25">
      <c r="A335" s="91">
        <f>'PAA Preliminar'!A335</f>
        <v>402</v>
      </c>
      <c r="B335" s="92" t="str">
        <f>'PAA Preliminar'!B335</f>
        <v>789-00</v>
      </c>
      <c r="C335" s="29">
        <f>'PAA Preliminar'!C335</f>
        <v>14111704</v>
      </c>
      <c r="D335" s="29">
        <f>'PAA Preliminar'!D335</f>
        <v>29903</v>
      </c>
      <c r="E335" s="3" t="str">
        <f>'PAA Preliminar'!E335</f>
        <v>Papel higiénico (jumbo hoja doble,  para uso en dispensador)</v>
      </c>
      <c r="F335" s="29">
        <f>'PAA Preliminar'!F335</f>
        <v>2000</v>
      </c>
      <c r="G335" s="29" t="str">
        <f>'PAA Preliminar'!G335</f>
        <v>unid</v>
      </c>
      <c r="H335" s="81">
        <f>'PAA Preliminar'!H335</f>
        <v>15000000</v>
      </c>
      <c r="I335" s="29" t="str">
        <f>'PAA Preliminar'!I335</f>
        <v>001</v>
      </c>
      <c r="J335" s="93" t="str">
        <f>'PAA Preliminar'!J335</f>
        <v>II  2020</v>
      </c>
    </row>
    <row r="336" spans="1:10" x14ac:dyDescent="0.25">
      <c r="A336" s="91">
        <f>'PAA Preliminar'!A336</f>
        <v>403</v>
      </c>
      <c r="B336" s="92" t="str">
        <f>'PAA Preliminar'!B336</f>
        <v>789-00</v>
      </c>
      <c r="C336" s="29">
        <f>'PAA Preliminar'!C336</f>
        <v>14111704</v>
      </c>
      <c r="D336" s="29">
        <f>'PAA Preliminar'!D336</f>
        <v>29903</v>
      </c>
      <c r="E336" s="3" t="str">
        <f>'PAA Preliminar'!E336</f>
        <v>Papel higiénico hoja sencilla contrato</v>
      </c>
      <c r="F336" s="29">
        <f>'PAA Preliminar'!F336</f>
        <v>210000</v>
      </c>
      <c r="G336" s="29" t="str">
        <f>'PAA Preliminar'!G336</f>
        <v>unid</v>
      </c>
      <c r="H336" s="81">
        <f>'PAA Preliminar'!H336</f>
        <v>4000000</v>
      </c>
      <c r="I336" s="29" t="str">
        <f>'PAA Preliminar'!I336</f>
        <v>001</v>
      </c>
      <c r="J336" s="93" t="str">
        <f>'PAA Preliminar'!J336</f>
        <v>II  2020</v>
      </c>
    </row>
    <row r="337" spans="1:10" ht="30" x14ac:dyDescent="0.25">
      <c r="A337" s="91">
        <f>'PAA Preliminar'!A337</f>
        <v>404</v>
      </c>
      <c r="B337" s="92" t="str">
        <f>'PAA Preliminar'!B337</f>
        <v>789-00</v>
      </c>
      <c r="C337" s="29">
        <f>'PAA Preliminar'!C337</f>
        <v>14111533</v>
      </c>
      <c r="D337" s="29">
        <f>'PAA Preliminar'!D337</f>
        <v>29903</v>
      </c>
      <c r="E337" s="3" t="str">
        <f>'PAA Preliminar'!E337</f>
        <v xml:space="preserve">Pruebas psicológicas área psicología 
</v>
      </c>
      <c r="F337" s="29">
        <f>'PAA Preliminar'!F337</f>
        <v>160</v>
      </c>
      <c r="G337" s="29" t="str">
        <f>'PAA Preliminar'!G337</f>
        <v>unid</v>
      </c>
      <c r="H337" s="81">
        <f>'PAA Preliminar'!H337</f>
        <v>6688000</v>
      </c>
      <c r="I337" s="29" t="str">
        <f>'PAA Preliminar'!I337</f>
        <v>001</v>
      </c>
      <c r="J337" s="93" t="str">
        <f>'PAA Preliminar'!J337</f>
        <v>II  2020</v>
      </c>
    </row>
    <row r="338" spans="1:10" ht="30" x14ac:dyDescent="0.25">
      <c r="A338" s="91">
        <f>'PAA Preliminar'!A338</f>
        <v>405</v>
      </c>
      <c r="B338" s="92" t="str">
        <f>'PAA Preliminar'!B338</f>
        <v>789-00</v>
      </c>
      <c r="C338" s="29">
        <f>'PAA Preliminar'!C338</f>
        <v>14111533</v>
      </c>
      <c r="D338" s="29">
        <f>'PAA Preliminar'!D338</f>
        <v>29903</v>
      </c>
      <c r="E338" s="3" t="str">
        <f>'PAA Preliminar'!E338</f>
        <v>Pruebas psicológicas Recursoso Humanos</v>
      </c>
      <c r="F338" s="29">
        <f>'PAA Preliminar'!F338</f>
        <v>100</v>
      </c>
      <c r="G338" s="29" t="str">
        <f>'PAA Preliminar'!G338</f>
        <v>unid</v>
      </c>
      <c r="H338" s="81">
        <f>'PAA Preliminar'!H338</f>
        <v>12827700</v>
      </c>
      <c r="I338" s="29" t="str">
        <f>'PAA Preliminar'!I338</f>
        <v>001</v>
      </c>
      <c r="J338" s="93" t="str">
        <f>'PAA Preliminar'!J338</f>
        <v>II  2020</v>
      </c>
    </row>
    <row r="339" spans="1:10" ht="30" x14ac:dyDescent="0.25">
      <c r="A339" s="91">
        <f>'PAA Preliminar'!A339</f>
        <v>406</v>
      </c>
      <c r="B339" s="92" t="str">
        <f>'PAA Preliminar'!B339</f>
        <v>789-00</v>
      </c>
      <c r="C339" s="29">
        <f>'PAA Preliminar'!C339</f>
        <v>82111904</v>
      </c>
      <c r="D339" s="29">
        <f>'PAA Preliminar'!D339</f>
        <v>29903</v>
      </c>
      <c r="E339" s="3" t="str">
        <f>'PAA Preliminar'!E339</f>
        <v>Suscripción y envío de periódicos (La Extra)</v>
      </c>
      <c r="F339" s="29">
        <f>'PAA Preliminar'!F339</f>
        <v>2</v>
      </c>
      <c r="G339" s="29" t="str">
        <f>'PAA Preliminar'!G339</f>
        <v>unid</v>
      </c>
      <c r="H339" s="81">
        <f>'PAA Preliminar'!H339</f>
        <v>144000</v>
      </c>
      <c r="I339" s="29" t="str">
        <f>'PAA Preliminar'!I339</f>
        <v>001</v>
      </c>
      <c r="J339" s="93" t="str">
        <f>'PAA Preliminar'!J339</f>
        <v>II  2020</v>
      </c>
    </row>
    <row r="340" spans="1:10" ht="30" x14ac:dyDescent="0.25">
      <c r="A340" s="91">
        <f>'PAA Preliminar'!A340</f>
        <v>407</v>
      </c>
      <c r="B340" s="92" t="str">
        <f>'PAA Preliminar'!B340</f>
        <v>789-00</v>
      </c>
      <c r="C340" s="29">
        <f>'PAA Preliminar'!C340</f>
        <v>82111904</v>
      </c>
      <c r="D340" s="29">
        <f>'PAA Preliminar'!D340</f>
        <v>29903</v>
      </c>
      <c r="E340" s="3" t="str">
        <f>'PAA Preliminar'!E340</f>
        <v>Suscripción y envío de periódicos (La Nación)</v>
      </c>
      <c r="F340" s="29">
        <f>'PAA Preliminar'!F340</f>
        <v>2</v>
      </c>
      <c r="G340" s="29" t="str">
        <f>'PAA Preliminar'!G340</f>
        <v>unid</v>
      </c>
      <c r="H340" s="81">
        <f>'PAA Preliminar'!H340</f>
        <v>156000</v>
      </c>
      <c r="I340" s="29" t="str">
        <f>'PAA Preliminar'!I340</f>
        <v>001</v>
      </c>
      <c r="J340" s="93" t="str">
        <f>'PAA Preliminar'!J340</f>
        <v>II  2020</v>
      </c>
    </row>
    <row r="341" spans="1:10" ht="30" x14ac:dyDescent="0.25">
      <c r="A341" s="91">
        <f>'PAA Preliminar'!A341</f>
        <v>408</v>
      </c>
      <c r="B341" s="92" t="str">
        <f>'PAA Preliminar'!B341</f>
        <v>789-00</v>
      </c>
      <c r="C341" s="29">
        <f>'PAA Preliminar'!C341</f>
        <v>82111904</v>
      </c>
      <c r="D341" s="29">
        <f>'PAA Preliminar'!D341</f>
        <v>29903</v>
      </c>
      <c r="E341" s="3" t="str">
        <f>'PAA Preliminar'!E341</f>
        <v>Suscripción y envío de periódicos (La República)</v>
      </c>
      <c r="F341" s="29">
        <f>'PAA Preliminar'!F341</f>
        <v>2</v>
      </c>
      <c r="G341" s="29" t="str">
        <f>'PAA Preliminar'!G341</f>
        <v>unid</v>
      </c>
      <c r="H341" s="81">
        <f>'PAA Preliminar'!H341</f>
        <v>227000</v>
      </c>
      <c r="I341" s="29" t="str">
        <f>'PAA Preliminar'!I341</f>
        <v>001</v>
      </c>
      <c r="J341" s="93" t="str">
        <f>'PAA Preliminar'!J341</f>
        <v>II  2020</v>
      </c>
    </row>
    <row r="342" spans="1:10" ht="30" x14ac:dyDescent="0.25">
      <c r="A342" s="91">
        <f>'PAA Preliminar'!A342</f>
        <v>409</v>
      </c>
      <c r="B342" s="92" t="str">
        <f>'PAA Preliminar'!B342</f>
        <v>789-00</v>
      </c>
      <c r="C342" s="29">
        <f>'PAA Preliminar'!C342</f>
        <v>82111904</v>
      </c>
      <c r="D342" s="29">
        <f>'PAA Preliminar'!D342</f>
        <v>29903</v>
      </c>
      <c r="E342" s="3" t="str">
        <f>'PAA Preliminar'!E342</f>
        <v>Suscripción y envío de periódicos (La Teja)</v>
      </c>
      <c r="F342" s="29">
        <f>'PAA Preliminar'!F342</f>
        <v>2</v>
      </c>
      <c r="G342" s="29" t="str">
        <f>'PAA Preliminar'!G342</f>
        <v>unid</v>
      </c>
      <c r="H342" s="81">
        <f>'PAA Preliminar'!H342</f>
        <v>100000</v>
      </c>
      <c r="I342" s="29" t="str">
        <f>'PAA Preliminar'!I342</f>
        <v>001</v>
      </c>
      <c r="J342" s="93" t="str">
        <f>'PAA Preliminar'!J342</f>
        <v>II  2020</v>
      </c>
    </row>
    <row r="343" spans="1:10" x14ac:dyDescent="0.25">
      <c r="A343" s="91">
        <f>'PAA Preliminar'!A343</f>
        <v>410</v>
      </c>
      <c r="B343" s="92" t="str">
        <f>'PAA Preliminar'!B343</f>
        <v>789-00</v>
      </c>
      <c r="C343" s="29">
        <f>'PAA Preliminar'!C343</f>
        <v>14111703</v>
      </c>
      <c r="D343" s="29">
        <f>'PAA Preliminar'!D343</f>
        <v>29903</v>
      </c>
      <c r="E343" s="3" t="str">
        <f>'PAA Preliminar'!E343</f>
        <v>Toallas para manos color a escoger</v>
      </c>
      <c r="F343" s="29">
        <f>'PAA Preliminar'!F343</f>
        <v>2000</v>
      </c>
      <c r="G343" s="29" t="str">
        <f>'PAA Preliminar'!G343</f>
        <v>caja</v>
      </c>
      <c r="H343" s="81">
        <f>'PAA Preliminar'!H343</f>
        <v>6398000</v>
      </c>
      <c r="I343" s="29" t="str">
        <f>'PAA Preliminar'!I343</f>
        <v>001</v>
      </c>
      <c r="J343" s="93" t="str">
        <f>'PAA Preliminar'!J343</f>
        <v>II  2020</v>
      </c>
    </row>
    <row r="344" spans="1:10" ht="30" x14ac:dyDescent="0.25">
      <c r="A344" s="91">
        <f>'PAA Preliminar'!A344</f>
        <v>527</v>
      </c>
      <c r="B344" s="92" t="str">
        <f>'PAA Preliminar'!B344</f>
        <v>789-00</v>
      </c>
      <c r="C344" s="29">
        <f>'PAA Preliminar'!C344</f>
        <v>14111533</v>
      </c>
      <c r="D344" s="29">
        <f>'PAA Preliminar'!D344</f>
        <v>29903</v>
      </c>
      <c r="E344" s="3" t="str">
        <f>'PAA Preliminar'!E344</f>
        <v>Pruebas psicológicas para aplicación en sistemas penales</v>
      </c>
      <c r="F344" s="29">
        <f>'PAA Preliminar'!F344</f>
        <v>4</v>
      </c>
      <c r="G344" s="29" t="str">
        <f>'PAA Preliminar'!G344</f>
        <v>unid</v>
      </c>
      <c r="H344" s="81">
        <f>'PAA Preliminar'!H344</f>
        <v>472000</v>
      </c>
      <c r="I344" s="29" t="str">
        <f>'PAA Preliminar'!I344</f>
        <v>001</v>
      </c>
      <c r="J344" s="93" t="str">
        <f>'PAA Preliminar'!J344</f>
        <v>II  2020</v>
      </c>
    </row>
    <row r="345" spans="1:10" ht="75" x14ac:dyDescent="0.25">
      <c r="A345" s="91">
        <f>'PAA Preliminar'!A345</f>
        <v>109</v>
      </c>
      <c r="B345" s="92" t="str">
        <f>'PAA Preliminar'!B345</f>
        <v>789-00</v>
      </c>
      <c r="C345" s="29" t="str">
        <f>'PAA Preliminar'!C345</f>
        <v>46181527</v>
      </c>
      <c r="D345" s="29">
        <f>'PAA Preliminar'!D345</f>
        <v>29904</v>
      </c>
      <c r="E345" s="3" t="str">
        <f>'PAA Preliminar'!E345</f>
        <v>Mascarilla desechable de uso médico: respirador y mascarilla quirúrgica, en forma de concha, con filtro n95, con dos bandas elásticas, presentación en caja de 20 unides</v>
      </c>
      <c r="F345" s="29">
        <f>'PAA Preliminar'!F345</f>
        <v>12600</v>
      </c>
      <c r="G345" s="29" t="str">
        <f>'PAA Preliminar'!G345</f>
        <v>und</v>
      </c>
      <c r="H345" s="81">
        <f>'PAA Preliminar'!H345</f>
        <v>133000000</v>
      </c>
      <c r="I345" s="29" t="str">
        <f>'PAA Preliminar'!I345</f>
        <v>001</v>
      </c>
      <c r="J345" s="93" t="str">
        <f>'PAA Preliminar'!J345</f>
        <v>II  2020</v>
      </c>
    </row>
    <row r="346" spans="1:10" ht="75" x14ac:dyDescent="0.25">
      <c r="A346" s="91">
        <f>'PAA Preliminar'!A346</f>
        <v>110</v>
      </c>
      <c r="B346" s="92" t="str">
        <f>'PAA Preliminar'!B346</f>
        <v>789-00</v>
      </c>
      <c r="C346" s="29" t="str">
        <f>'PAA Preliminar'!C346</f>
        <v>46181527</v>
      </c>
      <c r="D346" s="29">
        <f>'PAA Preliminar'!D346</f>
        <v>29904</v>
      </c>
      <c r="E346" s="3" t="str">
        <f>'PAA Preliminar'!E346</f>
        <v>Cofia (gorro) de fibras de polipropileno color blanco, elástico para ajustar a la cabeza, para absorber líquidos corporales en la cabeza, en caja de 100 unides cada una</v>
      </c>
      <c r="F346" s="29">
        <f>'PAA Preliminar'!F346</f>
        <v>2400</v>
      </c>
      <c r="G346" s="29" t="str">
        <f>'PAA Preliminar'!G346</f>
        <v>und</v>
      </c>
      <c r="H346" s="81">
        <f>'PAA Preliminar'!H346</f>
        <v>5000000</v>
      </c>
      <c r="I346" s="29" t="str">
        <f>'PAA Preliminar'!I346</f>
        <v>001</v>
      </c>
      <c r="J346" s="93" t="str">
        <f>'PAA Preliminar'!J346</f>
        <v>II  2020</v>
      </c>
    </row>
    <row r="347" spans="1:10" ht="45" x14ac:dyDescent="0.25">
      <c r="A347" s="91">
        <f>'PAA Preliminar'!A347</f>
        <v>111</v>
      </c>
      <c r="B347" s="92" t="str">
        <f>'PAA Preliminar'!B347</f>
        <v>789-00</v>
      </c>
      <c r="C347" s="29" t="str">
        <f>'PAA Preliminar'!C347</f>
        <v>53101602</v>
      </c>
      <c r="D347" s="29">
        <f>'PAA Preliminar'!D347</f>
        <v>29904</v>
      </c>
      <c r="E347" s="3" t="str">
        <f>'PAA Preliminar'!E347</f>
        <v>Pantalón para vigilancia (para hombre) (contrato según demanda). continuidad de contrato</v>
      </c>
      <c r="F347" s="29">
        <f>'PAA Preliminar'!F347</f>
        <v>12600</v>
      </c>
      <c r="G347" s="29" t="str">
        <f>'PAA Preliminar'!G347</f>
        <v>und</v>
      </c>
      <c r="H347" s="81">
        <f>'PAA Preliminar'!H347</f>
        <v>140000000</v>
      </c>
      <c r="I347" s="29" t="str">
        <f>'PAA Preliminar'!I347</f>
        <v>001</v>
      </c>
      <c r="J347" s="93" t="str">
        <f>'PAA Preliminar'!J347</f>
        <v>II  2020</v>
      </c>
    </row>
    <row r="348" spans="1:10" x14ac:dyDescent="0.25">
      <c r="A348" s="91">
        <f>'PAA Preliminar'!A348</f>
        <v>112</v>
      </c>
      <c r="B348" s="92" t="str">
        <f>'PAA Preliminar'!B348</f>
        <v>789-00</v>
      </c>
      <c r="C348" s="29" t="str">
        <f>'PAA Preliminar'!C348</f>
        <v>53101602</v>
      </c>
      <c r="D348" s="29">
        <f>'PAA Preliminar'!D348</f>
        <v>29904</v>
      </c>
      <c r="E348" s="3" t="str">
        <f>'PAA Preliminar'!E348</f>
        <v xml:space="preserve">Pantalón para vigilancia (para mujer) </v>
      </c>
      <c r="F348" s="29">
        <f>'PAA Preliminar'!F348</f>
        <v>750</v>
      </c>
      <c r="G348" s="29" t="str">
        <f>'PAA Preliminar'!G348</f>
        <v>und</v>
      </c>
      <c r="H348" s="81">
        <f>'PAA Preliminar'!H348</f>
        <v>15784841.700000001</v>
      </c>
      <c r="I348" s="29" t="str">
        <f>'PAA Preliminar'!I348</f>
        <v>001</v>
      </c>
      <c r="J348" s="93" t="str">
        <f>'PAA Preliminar'!J348</f>
        <v>II  2020</v>
      </c>
    </row>
    <row r="349" spans="1:10" x14ac:dyDescent="0.25">
      <c r="A349" s="91">
        <f>'PAA Preliminar'!A349</f>
        <v>113</v>
      </c>
      <c r="B349" s="92" t="str">
        <f>'PAA Preliminar'!B349</f>
        <v>789-00</v>
      </c>
      <c r="C349" s="29" t="str">
        <f>'PAA Preliminar'!C349</f>
        <v>53101604</v>
      </c>
      <c r="D349" s="29">
        <f>'PAA Preliminar'!D349</f>
        <v>29904</v>
      </c>
      <c r="E349" s="3" t="str">
        <f>'PAA Preliminar'!E349</f>
        <v xml:space="preserve">Camisa manga corta (para hombre) </v>
      </c>
      <c r="F349" s="29">
        <f>'PAA Preliminar'!F349</f>
        <v>2400</v>
      </c>
      <c r="G349" s="29" t="str">
        <f>'PAA Preliminar'!G349</f>
        <v>und</v>
      </c>
      <c r="H349" s="81">
        <f>'PAA Preliminar'!H349</f>
        <v>50511493.440000005</v>
      </c>
      <c r="I349" s="29" t="str">
        <f>'PAA Preliminar'!I349</f>
        <v>001</v>
      </c>
      <c r="J349" s="93" t="str">
        <f>'PAA Preliminar'!J349</f>
        <v>II  2020</v>
      </c>
    </row>
    <row r="350" spans="1:10" x14ac:dyDescent="0.25">
      <c r="A350" s="91">
        <f>'PAA Preliminar'!A350</f>
        <v>114</v>
      </c>
      <c r="B350" s="92" t="str">
        <f>'PAA Preliminar'!B350</f>
        <v>789-00</v>
      </c>
      <c r="C350" s="29" t="str">
        <f>'PAA Preliminar'!C350</f>
        <v>53101604</v>
      </c>
      <c r="D350" s="29">
        <f>'PAA Preliminar'!D350</f>
        <v>29904</v>
      </c>
      <c r="E350" s="3" t="str">
        <f>'PAA Preliminar'!E350</f>
        <v>Camisa  manga larga (para hombre)</v>
      </c>
      <c r="F350" s="29">
        <f>'PAA Preliminar'!F350</f>
        <v>150</v>
      </c>
      <c r="G350" s="29" t="str">
        <f>'PAA Preliminar'!G350</f>
        <v xml:space="preserve">und </v>
      </c>
      <c r="H350" s="81">
        <f>'PAA Preliminar'!H350</f>
        <v>3156968.3400000003</v>
      </c>
      <c r="I350" s="29" t="str">
        <f>'PAA Preliminar'!I350</f>
        <v>001</v>
      </c>
      <c r="J350" s="93" t="str">
        <f>'PAA Preliminar'!J350</f>
        <v>II  2020</v>
      </c>
    </row>
    <row r="351" spans="1:10" x14ac:dyDescent="0.25">
      <c r="A351" s="91">
        <f>'PAA Preliminar'!A351</f>
        <v>115</v>
      </c>
      <c r="B351" s="92" t="str">
        <f>'PAA Preliminar'!B351</f>
        <v>789-00</v>
      </c>
      <c r="C351" s="29" t="str">
        <f>'PAA Preliminar'!C351</f>
        <v>53103096</v>
      </c>
      <c r="D351" s="29">
        <f>'PAA Preliminar'!D351</f>
        <v>29904</v>
      </c>
      <c r="E351" s="3" t="str">
        <f>'PAA Preliminar'!E351</f>
        <v xml:space="preserve">Camisa manga corta (para mujer) </v>
      </c>
      <c r="F351" s="29">
        <f>'PAA Preliminar'!F351</f>
        <v>35000</v>
      </c>
      <c r="G351" s="29" t="str">
        <f>'PAA Preliminar'!G351</f>
        <v>und</v>
      </c>
      <c r="H351" s="81">
        <f>'PAA Preliminar'!H351</f>
        <v>133000000</v>
      </c>
      <c r="I351" s="29" t="str">
        <f>'PAA Preliminar'!I351</f>
        <v>001</v>
      </c>
      <c r="J351" s="93" t="str">
        <f>'PAA Preliminar'!J351</f>
        <v>II  2020</v>
      </c>
    </row>
    <row r="352" spans="1:10" x14ac:dyDescent="0.25">
      <c r="A352" s="91">
        <f>'PAA Preliminar'!A352</f>
        <v>116</v>
      </c>
      <c r="B352" s="92" t="str">
        <f>'PAA Preliminar'!B352</f>
        <v>789-00</v>
      </c>
      <c r="C352" s="29" t="str">
        <f>'PAA Preliminar'!C352</f>
        <v>53101802</v>
      </c>
      <c r="D352" s="29">
        <f>'PAA Preliminar'!D352</f>
        <v>29904</v>
      </c>
      <c r="E352" s="3" t="str">
        <f>'PAA Preliminar'!E352</f>
        <v>Camisa manga larga  (para mujer)</v>
      </c>
      <c r="F352" s="29">
        <f>'PAA Preliminar'!F352</f>
        <v>4200</v>
      </c>
      <c r="G352" s="29" t="str">
        <f>'PAA Preliminar'!G352</f>
        <v>und</v>
      </c>
      <c r="H352" s="81">
        <f>'PAA Preliminar'!H352</f>
        <v>132260302</v>
      </c>
      <c r="I352" s="29" t="str">
        <f>'PAA Preliminar'!I352</f>
        <v>001</v>
      </c>
      <c r="J352" s="93" t="str">
        <f>'PAA Preliminar'!J352</f>
        <v>II  2020</v>
      </c>
    </row>
    <row r="353" spans="1:10" ht="30" x14ac:dyDescent="0.25">
      <c r="A353" s="91">
        <f>'PAA Preliminar'!A353</f>
        <v>117</v>
      </c>
      <c r="B353" s="92" t="str">
        <f>'PAA Preliminar'!B353</f>
        <v>789-00</v>
      </c>
      <c r="C353" s="29" t="str">
        <f>'PAA Preliminar'!C353</f>
        <v>53101804</v>
      </c>
      <c r="D353" s="29">
        <f>'PAA Preliminar'!D353</f>
        <v>29904</v>
      </c>
      <c r="E353" s="3" t="str">
        <f>'PAA Preliminar'!E353</f>
        <v>camiseta (camiseta unisex para hombre y mujer)</v>
      </c>
      <c r="F353" s="29">
        <f>'PAA Preliminar'!F353</f>
        <v>800</v>
      </c>
      <c r="G353" s="29" t="str">
        <f>'PAA Preliminar'!G353</f>
        <v>und</v>
      </c>
      <c r="H353" s="81">
        <f>'PAA Preliminar'!H353</f>
        <v>25000000</v>
      </c>
      <c r="I353" s="29" t="str">
        <f>'PAA Preliminar'!I353</f>
        <v>001</v>
      </c>
      <c r="J353" s="93" t="str">
        <f>'PAA Preliminar'!J353</f>
        <v>II  2020</v>
      </c>
    </row>
    <row r="354" spans="1:10" x14ac:dyDescent="0.25">
      <c r="A354" s="91">
        <f>'PAA Preliminar'!A354</f>
        <v>118</v>
      </c>
      <c r="B354" s="92" t="str">
        <f>'PAA Preliminar'!B354</f>
        <v>789-00</v>
      </c>
      <c r="C354" s="29" t="str">
        <f>'PAA Preliminar'!C354</f>
        <v>53102516</v>
      </c>
      <c r="D354" s="29">
        <f>'PAA Preliminar'!D354</f>
        <v>29904</v>
      </c>
      <c r="E354" s="3" t="str">
        <f>'PAA Preliminar'!E354</f>
        <v>Jacket de tela (para hombre)</v>
      </c>
      <c r="F354" s="29">
        <f>'PAA Preliminar'!F354</f>
        <v>200</v>
      </c>
      <c r="G354" s="29" t="str">
        <f>'PAA Preliminar'!G354</f>
        <v>und</v>
      </c>
      <c r="H354" s="81">
        <f>'PAA Preliminar'!H354</f>
        <v>1172669.04</v>
      </c>
      <c r="I354" s="29" t="str">
        <f>'PAA Preliminar'!I354</f>
        <v>001</v>
      </c>
      <c r="J354" s="93" t="str">
        <f>'PAA Preliminar'!J354</f>
        <v>II  2020</v>
      </c>
    </row>
    <row r="355" spans="1:10" x14ac:dyDescent="0.25">
      <c r="A355" s="91">
        <f>'PAA Preliminar'!A355</f>
        <v>119</v>
      </c>
      <c r="B355" s="92" t="str">
        <f>'PAA Preliminar'!B355</f>
        <v>789-00</v>
      </c>
      <c r="C355" s="29" t="str">
        <f>'PAA Preliminar'!C355</f>
        <v>53102516</v>
      </c>
      <c r="D355" s="29">
        <f>'PAA Preliminar'!D355</f>
        <v>29904</v>
      </c>
      <c r="E355" s="3" t="str">
        <f>'PAA Preliminar'!E355</f>
        <v xml:space="preserve">Jacket de tela (para mujer) </v>
      </c>
      <c r="F355" s="29">
        <f>'PAA Preliminar'!F355</f>
        <v>8800</v>
      </c>
      <c r="G355" s="29" t="str">
        <f>'PAA Preliminar'!G355</f>
        <v>und</v>
      </c>
      <c r="H355" s="81">
        <f>'PAA Preliminar'!H355</f>
        <v>45000000</v>
      </c>
      <c r="I355" s="29" t="str">
        <f>'PAA Preliminar'!I355</f>
        <v>001</v>
      </c>
      <c r="J355" s="93" t="str">
        <f>'PAA Preliminar'!J355</f>
        <v>II  2020</v>
      </c>
    </row>
    <row r="356" spans="1:10" ht="30" x14ac:dyDescent="0.25">
      <c r="A356" s="91">
        <f>'PAA Preliminar'!A356</f>
        <v>120</v>
      </c>
      <c r="B356" s="92" t="str">
        <f>'PAA Preliminar'!B356</f>
        <v>789-00</v>
      </c>
      <c r="C356" s="29" t="str">
        <f>'PAA Preliminar'!C356</f>
        <v>46181604</v>
      </c>
      <c r="D356" s="29">
        <f>'PAA Preliminar'!D356</f>
        <v>29904</v>
      </c>
      <c r="E356" s="3" t="str">
        <f>'PAA Preliminar'!E356</f>
        <v>Bota Caña Alta Tipo Policial (Para Hombre)</v>
      </c>
      <c r="F356" s="29">
        <f>'PAA Preliminar'!F356</f>
        <v>4200</v>
      </c>
      <c r="G356" s="29" t="str">
        <f>'PAA Preliminar'!G356</f>
        <v>und</v>
      </c>
      <c r="H356" s="81">
        <f>'PAA Preliminar'!H356</f>
        <v>195000000</v>
      </c>
      <c r="I356" s="29" t="str">
        <f>'PAA Preliminar'!I356</f>
        <v>001</v>
      </c>
      <c r="J356" s="93" t="str">
        <f>'PAA Preliminar'!J356</f>
        <v>II  2020</v>
      </c>
    </row>
    <row r="357" spans="1:10" x14ac:dyDescent="0.25">
      <c r="A357" s="91">
        <f>'PAA Preliminar'!A357</f>
        <v>121</v>
      </c>
      <c r="B357" s="92" t="str">
        <f>'PAA Preliminar'!B357</f>
        <v>789-00</v>
      </c>
      <c r="C357" s="29" t="str">
        <f>'PAA Preliminar'!C357</f>
        <v>46181604</v>
      </c>
      <c r="D357" s="29">
        <f>'PAA Preliminar'!D357</f>
        <v>29904</v>
      </c>
      <c r="E357" s="3" t="str">
        <f>'PAA Preliminar'!E357</f>
        <v xml:space="preserve">Bota Caña Alta Tipo Policial (Para Mujer) </v>
      </c>
      <c r="F357" s="29">
        <f>'PAA Preliminar'!F357</f>
        <v>800</v>
      </c>
      <c r="G357" s="29" t="str">
        <f>'PAA Preliminar'!G357</f>
        <v>und</v>
      </c>
      <c r="H357" s="81">
        <f>'PAA Preliminar'!H357</f>
        <v>40000000</v>
      </c>
      <c r="I357" s="29" t="str">
        <f>'PAA Preliminar'!I357</f>
        <v>001</v>
      </c>
      <c r="J357" s="93" t="str">
        <f>'PAA Preliminar'!J357</f>
        <v>II  2020</v>
      </c>
    </row>
    <row r="358" spans="1:10" x14ac:dyDescent="0.25">
      <c r="A358" s="91">
        <f>'PAA Preliminar'!A358</f>
        <v>122</v>
      </c>
      <c r="B358" s="92" t="str">
        <f>'PAA Preliminar'!B358</f>
        <v>789-00</v>
      </c>
      <c r="C358" s="29" t="str">
        <f>'PAA Preliminar'!C358</f>
        <v>53101802</v>
      </c>
      <c r="D358" s="29">
        <f>'PAA Preliminar'!D358</f>
        <v>29904</v>
      </c>
      <c r="E358" s="3" t="str">
        <f>'PAA Preliminar'!E358</f>
        <v>Capas tipo gabardina</v>
      </c>
      <c r="F358" s="29">
        <f>'PAA Preliminar'!F358</f>
        <v>500</v>
      </c>
      <c r="G358" s="29" t="str">
        <f>'PAA Preliminar'!G358</f>
        <v>und</v>
      </c>
      <c r="H358" s="81">
        <f>'PAA Preliminar'!H358</f>
        <v>45148500</v>
      </c>
      <c r="I358" s="29" t="str">
        <f>'PAA Preliminar'!I358</f>
        <v>001</v>
      </c>
      <c r="J358" s="93" t="str">
        <f>'PAA Preliminar'!J358</f>
        <v>II  2020</v>
      </c>
    </row>
    <row r="359" spans="1:10" x14ac:dyDescent="0.25">
      <c r="A359" s="91">
        <f>'PAA Preliminar'!A359</f>
        <v>123</v>
      </c>
      <c r="B359" s="92" t="str">
        <f>'PAA Preliminar'!B359</f>
        <v>789-00</v>
      </c>
      <c r="C359" s="29" t="str">
        <f>'PAA Preliminar'!C359</f>
        <v>53102503</v>
      </c>
      <c r="D359" s="29">
        <f>'PAA Preliminar'!D359</f>
        <v>29904</v>
      </c>
      <c r="E359" s="3" t="str">
        <f>'PAA Preliminar'!E359</f>
        <v>Sombrero de Ala</v>
      </c>
      <c r="F359" s="29">
        <f>'PAA Preliminar'!F359</f>
        <v>100</v>
      </c>
      <c r="G359" s="29" t="str">
        <f>'PAA Preliminar'!G359</f>
        <v>und</v>
      </c>
      <c r="H359" s="81">
        <f>'PAA Preliminar'!H359</f>
        <v>2000000</v>
      </c>
      <c r="I359" s="29" t="str">
        <f>'PAA Preliminar'!I359</f>
        <v>001</v>
      </c>
      <c r="J359" s="93" t="str">
        <f>'PAA Preliminar'!J359</f>
        <v>II  2020</v>
      </c>
    </row>
    <row r="360" spans="1:10" x14ac:dyDescent="0.25">
      <c r="A360" s="91">
        <f>'PAA Preliminar'!A360</f>
        <v>124</v>
      </c>
      <c r="B360" s="92" t="str">
        <f>'PAA Preliminar'!B360</f>
        <v>789-00</v>
      </c>
      <c r="C360" s="29" t="str">
        <f>'PAA Preliminar'!C360</f>
        <v>46181604</v>
      </c>
      <c r="D360" s="29">
        <f>'PAA Preliminar'!D360</f>
        <v>29904</v>
      </c>
      <c r="E360" s="3" t="str">
        <f>'PAA Preliminar'!E360</f>
        <v>Botas de Hule</v>
      </c>
      <c r="F360" s="29">
        <f>'PAA Preliminar'!F360</f>
        <v>250</v>
      </c>
      <c r="G360" s="29" t="str">
        <f>'PAA Preliminar'!G360</f>
        <v>und</v>
      </c>
      <c r="H360" s="81">
        <f>'PAA Preliminar'!H360</f>
        <v>1250000</v>
      </c>
      <c r="I360" s="29" t="str">
        <f>'PAA Preliminar'!I360</f>
        <v>001</v>
      </c>
      <c r="J360" s="93" t="str">
        <f>'PAA Preliminar'!J360</f>
        <v>II  2020</v>
      </c>
    </row>
    <row r="361" spans="1:10" x14ac:dyDescent="0.25">
      <c r="A361" s="91">
        <f>'PAA Preliminar'!A361</f>
        <v>125</v>
      </c>
      <c r="B361" s="92" t="str">
        <f>'PAA Preliminar'!B361</f>
        <v>789-00</v>
      </c>
      <c r="C361" s="29" t="str">
        <f>'PAA Preliminar'!C361</f>
        <v>53102520</v>
      </c>
      <c r="D361" s="29">
        <f>'PAA Preliminar'!D361</f>
        <v>29904</v>
      </c>
      <c r="E361" s="3" t="str">
        <f>'PAA Preliminar'!E361</f>
        <v>Insignia policíal (charretera)</v>
      </c>
      <c r="F361" s="29">
        <f>'PAA Preliminar'!F361</f>
        <v>8800</v>
      </c>
      <c r="G361" s="29" t="str">
        <f>'PAA Preliminar'!G361</f>
        <v>und</v>
      </c>
      <c r="H361" s="81">
        <f>'PAA Preliminar'!H361</f>
        <v>8800000</v>
      </c>
      <c r="I361" s="29" t="str">
        <f>'PAA Preliminar'!I361</f>
        <v>001</v>
      </c>
      <c r="J361" s="93" t="str">
        <f>'PAA Preliminar'!J361</f>
        <v>II  2020</v>
      </c>
    </row>
    <row r="362" spans="1:10" x14ac:dyDescent="0.25">
      <c r="A362" s="91">
        <f>'PAA Preliminar'!A362</f>
        <v>225</v>
      </c>
      <c r="B362" s="92" t="str">
        <f>'PAA Preliminar'!B362</f>
        <v>789-00</v>
      </c>
      <c r="C362" s="29" t="str">
        <f>'PAA Preliminar'!C362</f>
        <v>53102799</v>
      </c>
      <c r="D362" s="29">
        <f>'PAA Preliminar'!D362</f>
        <v>29904</v>
      </c>
      <c r="E362" s="3" t="str">
        <f>'PAA Preliminar'!E362</f>
        <v>Gabacha de docoma</v>
      </c>
      <c r="F362" s="29">
        <f>'PAA Preliminar'!F362</f>
        <v>1500</v>
      </c>
      <c r="G362" s="29" t="str">
        <f>'PAA Preliminar'!G362</f>
        <v>unid</v>
      </c>
      <c r="H362" s="81">
        <f>'PAA Preliminar'!H362</f>
        <v>7560000</v>
      </c>
      <c r="I362" s="29" t="str">
        <f>'PAA Preliminar'!I362</f>
        <v>001</v>
      </c>
      <c r="J362" s="93" t="str">
        <f>'PAA Preliminar'!J362</f>
        <v>II  2020</v>
      </c>
    </row>
    <row r="363" spans="1:10" x14ac:dyDescent="0.25">
      <c r="A363" s="91">
        <f>'PAA Preliminar'!A363</f>
        <v>226</v>
      </c>
      <c r="B363" s="92" t="str">
        <f>'PAA Preliminar'!B363</f>
        <v>789-00</v>
      </c>
      <c r="C363" s="29" t="str">
        <f>'PAA Preliminar'!C363</f>
        <v>53102799</v>
      </c>
      <c r="D363" s="29">
        <f>'PAA Preliminar'!D363</f>
        <v>29904</v>
      </c>
      <c r="E363" s="3" t="str">
        <f>'PAA Preliminar'!E363</f>
        <v>Gabacha de lineta</v>
      </c>
      <c r="F363" s="29">
        <f>'PAA Preliminar'!F363</f>
        <v>700</v>
      </c>
      <c r="G363" s="29" t="str">
        <f>'PAA Preliminar'!G363</f>
        <v>unid</v>
      </c>
      <c r="H363" s="81">
        <f>'PAA Preliminar'!H363</f>
        <v>4620000</v>
      </c>
      <c r="I363" s="29" t="str">
        <f>'PAA Preliminar'!I363</f>
        <v>001</v>
      </c>
      <c r="J363" s="93" t="str">
        <f>'PAA Preliminar'!J363</f>
        <v>II  2020</v>
      </c>
    </row>
    <row r="364" spans="1:10" x14ac:dyDescent="0.25">
      <c r="A364" s="91">
        <f>'PAA Preliminar'!A364</f>
        <v>227</v>
      </c>
      <c r="B364" s="92" t="str">
        <f>'PAA Preliminar'!B364</f>
        <v>789-00</v>
      </c>
      <c r="C364" s="29" t="str">
        <f>'PAA Preliminar'!C364</f>
        <v>53101502</v>
      </c>
      <c r="D364" s="29">
        <f>'PAA Preliminar'!D364</f>
        <v>29904</v>
      </c>
      <c r="E364" s="3" t="str">
        <f>'PAA Preliminar'!E364</f>
        <v>Pantalón para hombre</v>
      </c>
      <c r="F364" s="29">
        <f>'PAA Preliminar'!F364</f>
        <v>413</v>
      </c>
      <c r="G364" s="29" t="str">
        <f>'PAA Preliminar'!G364</f>
        <v>unid</v>
      </c>
      <c r="H364" s="81">
        <f>'PAA Preliminar'!H364</f>
        <v>3221400</v>
      </c>
      <c r="I364" s="29" t="str">
        <f>'PAA Preliminar'!I364</f>
        <v>001</v>
      </c>
      <c r="J364" s="93" t="str">
        <f>'PAA Preliminar'!J364</f>
        <v>II  2020</v>
      </c>
    </row>
    <row r="365" spans="1:10" x14ac:dyDescent="0.25">
      <c r="A365" s="91">
        <f>'PAA Preliminar'!A365</f>
        <v>228</v>
      </c>
      <c r="B365" s="92" t="str">
        <f>'PAA Preliminar'!B365</f>
        <v>789-00</v>
      </c>
      <c r="C365" s="29" t="str">
        <f>'PAA Preliminar'!C365</f>
        <v>53101504</v>
      </c>
      <c r="D365" s="29">
        <f>'PAA Preliminar'!D365</f>
        <v>29904</v>
      </c>
      <c r="E365" s="3" t="str">
        <f>'PAA Preliminar'!E365</f>
        <v>Pantalón para mujer</v>
      </c>
      <c r="F365" s="29">
        <f>'PAA Preliminar'!F365</f>
        <v>350</v>
      </c>
      <c r="G365" s="29" t="str">
        <f>'PAA Preliminar'!G365</f>
        <v>unid</v>
      </c>
      <c r="H365" s="81">
        <f>'PAA Preliminar'!H365</f>
        <v>2730000</v>
      </c>
      <c r="I365" s="29" t="str">
        <f>'PAA Preliminar'!I365</f>
        <v>001</v>
      </c>
      <c r="J365" s="93" t="str">
        <f>'PAA Preliminar'!J365</f>
        <v>II  2020</v>
      </c>
    </row>
    <row r="366" spans="1:10" x14ac:dyDescent="0.25">
      <c r="A366" s="91">
        <f>'PAA Preliminar'!A366</f>
        <v>229</v>
      </c>
      <c r="B366" s="92" t="str">
        <f>'PAA Preliminar'!B366</f>
        <v>789-00</v>
      </c>
      <c r="C366" s="29" t="str">
        <f>'PAA Preliminar'!C366</f>
        <v>53111601</v>
      </c>
      <c r="D366" s="29">
        <f>'PAA Preliminar'!D366</f>
        <v>29904</v>
      </c>
      <c r="E366" s="3" t="str">
        <f>'PAA Preliminar'!E366</f>
        <v>Zapato de trabajo</v>
      </c>
      <c r="F366" s="29">
        <f>'PAA Preliminar'!F366</f>
        <v>465</v>
      </c>
      <c r="G366" s="29" t="str">
        <f>'PAA Preliminar'!G366</f>
        <v>unid</v>
      </c>
      <c r="H366" s="81">
        <f>'PAA Preliminar'!H366</f>
        <v>11718000</v>
      </c>
      <c r="I366" s="29" t="str">
        <f>'PAA Preliminar'!I366</f>
        <v>001</v>
      </c>
      <c r="J366" s="93" t="str">
        <f>'PAA Preliminar'!J366</f>
        <v>II  2020</v>
      </c>
    </row>
    <row r="367" spans="1:10" x14ac:dyDescent="0.25">
      <c r="A367" s="91">
        <f>'PAA Preliminar'!A367</f>
        <v>230</v>
      </c>
      <c r="B367" s="92" t="str">
        <f>'PAA Preliminar'!B367</f>
        <v>789-00</v>
      </c>
      <c r="C367" s="29" t="str">
        <f>'PAA Preliminar'!C367</f>
        <v>53111602</v>
      </c>
      <c r="D367" s="29">
        <f>'PAA Preliminar'!D367</f>
        <v>29904</v>
      </c>
      <c r="E367" s="3" t="str">
        <f>'PAA Preliminar'!E367</f>
        <v>Zapatillas</v>
      </c>
      <c r="F367" s="29">
        <f>'PAA Preliminar'!F367</f>
        <v>495</v>
      </c>
      <c r="G367" s="29" t="str">
        <f>'PAA Preliminar'!G367</f>
        <v>unid</v>
      </c>
      <c r="H367" s="81">
        <f>'PAA Preliminar'!H367</f>
        <v>12474000</v>
      </c>
      <c r="I367" s="29" t="str">
        <f>'PAA Preliminar'!I367</f>
        <v>001</v>
      </c>
      <c r="J367" s="93" t="str">
        <f>'PAA Preliminar'!J367</f>
        <v>II  2020</v>
      </c>
    </row>
    <row r="368" spans="1:10" x14ac:dyDescent="0.25">
      <c r="A368" s="91">
        <f>'PAA Preliminar'!A368</f>
        <v>231</v>
      </c>
      <c r="B368" s="92" t="str">
        <f>'PAA Preliminar'!B368</f>
        <v>789-00</v>
      </c>
      <c r="C368" s="29" t="str">
        <f>'PAA Preliminar'!C368</f>
        <v>53111501</v>
      </c>
      <c r="D368" s="29">
        <f>'PAA Preliminar'!D368</f>
        <v>29904</v>
      </c>
      <c r="E368" s="3" t="str">
        <f>'PAA Preliminar'!E368</f>
        <v>Botas P.V.C.</v>
      </c>
      <c r="F368" s="29">
        <f>'PAA Preliminar'!F368</f>
        <v>1000</v>
      </c>
      <c r="G368" s="29" t="str">
        <f>'PAA Preliminar'!G368</f>
        <v>unid</v>
      </c>
      <c r="H368" s="81">
        <f>'PAA Preliminar'!H368</f>
        <v>6100000</v>
      </c>
      <c r="I368" s="29" t="str">
        <f>'PAA Preliminar'!I368</f>
        <v>001</v>
      </c>
      <c r="J368" s="93" t="str">
        <f>'PAA Preliminar'!J368</f>
        <v>II  2020</v>
      </c>
    </row>
    <row r="369" spans="1:10" x14ac:dyDescent="0.25">
      <c r="A369" s="91">
        <f>'PAA Preliminar'!A369</f>
        <v>232</v>
      </c>
      <c r="B369" s="92" t="str">
        <f>'PAA Preliminar'!B369</f>
        <v>789-00</v>
      </c>
      <c r="C369" s="29">
        <f>'PAA Preliminar'!C369</f>
        <v>11161701</v>
      </c>
      <c r="D369" s="29">
        <f>'PAA Preliminar'!D369</f>
        <v>29904</v>
      </c>
      <c r="E369" s="3" t="str">
        <f>'PAA Preliminar'!E369</f>
        <v>Manta</v>
      </c>
      <c r="F369" s="29">
        <f>'PAA Preliminar'!F369</f>
        <v>100</v>
      </c>
      <c r="G369" s="29" t="str">
        <f>'PAA Preliminar'!G369</f>
        <v>unid</v>
      </c>
      <c r="H369" s="81">
        <f>'PAA Preliminar'!H369</f>
        <v>250000</v>
      </c>
      <c r="I369" s="29" t="str">
        <f>'PAA Preliminar'!I369</f>
        <v>001</v>
      </c>
      <c r="J369" s="93" t="str">
        <f>'PAA Preliminar'!J369</f>
        <v>II  2020</v>
      </c>
    </row>
    <row r="370" spans="1:10" x14ac:dyDescent="0.25">
      <c r="A370" s="91">
        <f>'PAA Preliminar'!A370</f>
        <v>233</v>
      </c>
      <c r="B370" s="92" t="str">
        <f>'PAA Preliminar'!B370</f>
        <v>789-00</v>
      </c>
      <c r="C370" s="29">
        <f>'PAA Preliminar'!C370</f>
        <v>46181708</v>
      </c>
      <c r="D370" s="29">
        <f>'PAA Preliminar'!D370</f>
        <v>29904</v>
      </c>
      <c r="E370" s="3" t="str">
        <f>'PAA Preliminar'!E370</f>
        <v>Gorra (cofia)</v>
      </c>
      <c r="F370" s="29">
        <f>'PAA Preliminar'!F370</f>
        <v>55000</v>
      </c>
      <c r="G370" s="29" t="str">
        <f>'PAA Preliminar'!G370</f>
        <v>unid</v>
      </c>
      <c r="H370" s="81">
        <f>'PAA Preliminar'!H370</f>
        <v>150000000</v>
      </c>
      <c r="I370" s="29" t="str">
        <f>'PAA Preliminar'!I370</f>
        <v>001</v>
      </c>
      <c r="J370" s="93" t="str">
        <f>'PAA Preliminar'!J370</f>
        <v>II  2020</v>
      </c>
    </row>
    <row r="371" spans="1:10" x14ac:dyDescent="0.25">
      <c r="A371" s="91">
        <f>'PAA Preliminar'!A371</f>
        <v>234</v>
      </c>
      <c r="B371" s="92" t="str">
        <f>'PAA Preliminar'!B371</f>
        <v>789-00</v>
      </c>
      <c r="C371" s="29" t="str">
        <f>'PAA Preliminar'!C371</f>
        <v>46181501</v>
      </c>
      <c r="D371" s="29">
        <f>'PAA Preliminar'!D371</f>
        <v>29904</v>
      </c>
      <c r="E371" s="3" t="str">
        <f>'PAA Preliminar'!E371</f>
        <v>Delantal</v>
      </c>
      <c r="F371" s="29">
        <f>'PAA Preliminar'!F371</f>
        <v>825</v>
      </c>
      <c r="G371" s="29" t="str">
        <f>'PAA Preliminar'!G371</f>
        <v>unid</v>
      </c>
      <c r="H371" s="81">
        <f>'PAA Preliminar'!H371</f>
        <v>5000000</v>
      </c>
      <c r="I371" s="29" t="str">
        <f>'PAA Preliminar'!I371</f>
        <v>001</v>
      </c>
      <c r="J371" s="93" t="str">
        <f>'PAA Preliminar'!J371</f>
        <v>II  2020</v>
      </c>
    </row>
    <row r="372" spans="1:10" x14ac:dyDescent="0.25">
      <c r="A372" s="91">
        <f>'PAA Preliminar'!A372</f>
        <v>528</v>
      </c>
      <c r="B372" s="92" t="str">
        <f>'PAA Preliminar'!B372</f>
        <v>789-00</v>
      </c>
      <c r="C372" s="29">
        <f>'PAA Preliminar'!C372</f>
        <v>53101699</v>
      </c>
      <c r="D372" s="29">
        <f>'PAA Preliminar'!D372</f>
        <v>29904</v>
      </c>
      <c r="E372" s="3" t="str">
        <f>'PAA Preliminar'!E372</f>
        <v>Camisas uniforme de mujer</v>
      </c>
      <c r="F372" s="29">
        <f>'PAA Preliminar'!F372</f>
        <v>12</v>
      </c>
      <c r="G372" s="29" t="str">
        <f>'PAA Preliminar'!G372</f>
        <v>unid</v>
      </c>
      <c r="H372" s="81">
        <f>'PAA Preliminar'!H372</f>
        <v>84000</v>
      </c>
      <c r="I372" s="29" t="str">
        <f>'PAA Preliminar'!I372</f>
        <v>001</v>
      </c>
      <c r="J372" s="93" t="str">
        <f>'PAA Preliminar'!J372</f>
        <v>II  2020</v>
      </c>
    </row>
    <row r="373" spans="1:10" x14ac:dyDescent="0.25">
      <c r="A373" s="91">
        <f>'PAA Preliminar'!A373</f>
        <v>529</v>
      </c>
      <c r="B373" s="92" t="str">
        <f>'PAA Preliminar'!B373</f>
        <v>789-00</v>
      </c>
      <c r="C373" s="29">
        <f>'PAA Preliminar'!C373</f>
        <v>53101699</v>
      </c>
      <c r="D373" s="29">
        <f>'PAA Preliminar'!D373</f>
        <v>29904</v>
      </c>
      <c r="E373" s="3" t="str">
        <f>'PAA Preliminar'!E373</f>
        <v>Camisas uniforme de hombre</v>
      </c>
      <c r="F373" s="29">
        <f>'PAA Preliminar'!F373</f>
        <v>6</v>
      </c>
      <c r="G373" s="29" t="str">
        <f>'PAA Preliminar'!G373</f>
        <v>unid</v>
      </c>
      <c r="H373" s="81">
        <f>'PAA Preliminar'!H373</f>
        <v>42000</v>
      </c>
      <c r="I373" s="29" t="str">
        <f>'PAA Preliminar'!I373</f>
        <v>001</v>
      </c>
      <c r="J373" s="93" t="str">
        <f>'PAA Preliminar'!J373</f>
        <v>II  2020</v>
      </c>
    </row>
    <row r="374" spans="1:10" x14ac:dyDescent="0.25">
      <c r="A374" s="91">
        <f>'PAA Preliminar'!A374</f>
        <v>530</v>
      </c>
      <c r="B374" s="92" t="str">
        <f>'PAA Preliminar'!B374</f>
        <v>789-00</v>
      </c>
      <c r="C374" s="29">
        <f>'PAA Preliminar'!C374</f>
        <v>53101804</v>
      </c>
      <c r="D374" s="29">
        <f>'PAA Preliminar'!D374</f>
        <v>29904</v>
      </c>
      <c r="E374" s="3" t="str">
        <f>'PAA Preliminar'!E374</f>
        <v>Jacket impermeable de mujer</v>
      </c>
      <c r="F374" s="29">
        <f>'PAA Preliminar'!F374</f>
        <v>6</v>
      </c>
      <c r="G374" s="29" t="str">
        <f>'PAA Preliminar'!G374</f>
        <v>unid</v>
      </c>
      <c r="H374" s="81">
        <f>'PAA Preliminar'!H374</f>
        <v>165000</v>
      </c>
      <c r="I374" s="29" t="str">
        <f>'PAA Preliminar'!I374</f>
        <v>001</v>
      </c>
      <c r="J374" s="93" t="str">
        <f>'PAA Preliminar'!J374</f>
        <v>II  2020</v>
      </c>
    </row>
    <row r="375" spans="1:10" x14ac:dyDescent="0.25">
      <c r="A375" s="91">
        <f>'PAA Preliminar'!A375</f>
        <v>531</v>
      </c>
      <c r="B375" s="92" t="str">
        <f>'PAA Preliminar'!B375</f>
        <v>789-00</v>
      </c>
      <c r="C375" s="29">
        <f>'PAA Preliminar'!C375</f>
        <v>53101802</v>
      </c>
      <c r="D375" s="29">
        <f>'PAA Preliminar'!D375</f>
        <v>29904</v>
      </c>
      <c r="E375" s="3" t="str">
        <f>'PAA Preliminar'!E375</f>
        <v>Jacket impermeable de hombre</v>
      </c>
      <c r="F375" s="29">
        <f>'PAA Preliminar'!F375</f>
        <v>3</v>
      </c>
      <c r="G375" s="29" t="str">
        <f>'PAA Preliminar'!G375</f>
        <v>unid</v>
      </c>
      <c r="H375" s="81">
        <f>'PAA Preliminar'!H375</f>
        <v>82500</v>
      </c>
      <c r="I375" s="29" t="str">
        <f>'PAA Preliminar'!I375</f>
        <v>001</v>
      </c>
      <c r="J375" s="93" t="str">
        <f>'PAA Preliminar'!J375</f>
        <v>II  2020</v>
      </c>
    </row>
    <row r="376" spans="1:10" x14ac:dyDescent="0.25">
      <c r="A376" s="91">
        <f>'PAA Preliminar'!A376</f>
        <v>562</v>
      </c>
      <c r="B376" s="92" t="str">
        <f>'PAA Preliminar'!B376</f>
        <v>789-00</v>
      </c>
      <c r="C376" s="29" t="str">
        <f>'PAA Preliminar'!C376</f>
        <v>46181527</v>
      </c>
      <c r="D376" s="29">
        <f>'PAA Preliminar'!D376</f>
        <v>29904</v>
      </c>
      <c r="E376" s="3" t="str">
        <f>'PAA Preliminar'!E376</f>
        <v>Pantalon</v>
      </c>
      <c r="F376" s="29">
        <f>'PAA Preliminar'!F376</f>
        <v>48</v>
      </c>
      <c r="G376" s="29" t="str">
        <f>'PAA Preliminar'!G376</f>
        <v>unid</v>
      </c>
      <c r="H376" s="81">
        <f>'PAA Preliminar'!H376</f>
        <v>7000000</v>
      </c>
      <c r="I376" s="29" t="str">
        <f>'PAA Preliminar'!I376</f>
        <v>001</v>
      </c>
      <c r="J376" s="93" t="str">
        <f>'PAA Preliminar'!J376</f>
        <v>II  2020</v>
      </c>
    </row>
    <row r="377" spans="1:10" x14ac:dyDescent="0.25">
      <c r="A377" s="91">
        <f>'PAA Preliminar'!A377</f>
        <v>563</v>
      </c>
      <c r="B377" s="92" t="str">
        <f>'PAA Preliminar'!B377</f>
        <v>789-00</v>
      </c>
      <c r="C377" s="29" t="str">
        <f>'PAA Preliminar'!C377</f>
        <v>46181527</v>
      </c>
      <c r="D377" s="29">
        <f>'PAA Preliminar'!D377</f>
        <v>29904</v>
      </c>
      <c r="E377" s="3" t="str">
        <f>'PAA Preliminar'!E377</f>
        <v>Pantalon</v>
      </c>
      <c r="F377" s="29">
        <f>'PAA Preliminar'!F377</f>
        <v>48</v>
      </c>
      <c r="G377" s="29" t="str">
        <f>'PAA Preliminar'!G377</f>
        <v>unid</v>
      </c>
      <c r="H377" s="81">
        <f>'PAA Preliminar'!H377</f>
        <v>850400</v>
      </c>
      <c r="I377" s="29" t="str">
        <f>'PAA Preliminar'!I377</f>
        <v>001</v>
      </c>
      <c r="J377" s="93" t="str">
        <f>'PAA Preliminar'!J377</f>
        <v>II  2020</v>
      </c>
    </row>
    <row r="378" spans="1:10" x14ac:dyDescent="0.25">
      <c r="A378" s="91">
        <f>'PAA Preliminar'!A378</f>
        <v>564</v>
      </c>
      <c r="B378" s="92" t="str">
        <f>'PAA Preliminar'!B378</f>
        <v>789-00</v>
      </c>
      <c r="C378" s="29" t="str">
        <f>'PAA Preliminar'!C378</f>
        <v>53101602</v>
      </c>
      <c r="D378" s="29">
        <f>'PAA Preliminar'!D378</f>
        <v>29904</v>
      </c>
      <c r="E378" s="3" t="str">
        <f>'PAA Preliminar'!E378</f>
        <v>Camisa tipo polo</v>
      </c>
      <c r="F378" s="29">
        <f>'PAA Preliminar'!F378</f>
        <v>48</v>
      </c>
      <c r="G378" s="29" t="str">
        <f>'PAA Preliminar'!G378</f>
        <v>unid</v>
      </c>
      <c r="H378" s="81">
        <f>'PAA Preliminar'!H378</f>
        <v>369600</v>
      </c>
      <c r="I378" s="29" t="str">
        <f>'PAA Preliminar'!I378</f>
        <v>001</v>
      </c>
      <c r="J378" s="93" t="str">
        <f>'PAA Preliminar'!J378</f>
        <v>II  2020</v>
      </c>
    </row>
    <row r="379" spans="1:10" x14ac:dyDescent="0.25">
      <c r="A379" s="91">
        <f>'PAA Preliminar'!A379</f>
        <v>565</v>
      </c>
      <c r="B379" s="92" t="str">
        <f>'PAA Preliminar'!B379</f>
        <v>789-00</v>
      </c>
      <c r="C379" s="29" t="str">
        <f>'PAA Preliminar'!C379</f>
        <v>53101802</v>
      </c>
      <c r="D379" s="29">
        <f>'PAA Preliminar'!D379</f>
        <v>29904</v>
      </c>
      <c r="E379" s="3" t="str">
        <f>'PAA Preliminar'!E379</f>
        <v xml:space="preserve">Jackets </v>
      </c>
      <c r="F379" s="29">
        <f>'PAA Preliminar'!F379</f>
        <v>48</v>
      </c>
      <c r="G379" s="29" t="str">
        <f>'PAA Preliminar'!G379</f>
        <v>unid</v>
      </c>
      <c r="H379" s="81">
        <f>'PAA Preliminar'!H379</f>
        <v>1214400</v>
      </c>
      <c r="I379" s="29" t="str">
        <f>'PAA Preliminar'!I379</f>
        <v>001</v>
      </c>
      <c r="J379" s="93" t="str">
        <f>'PAA Preliminar'!J379</f>
        <v>II  2020</v>
      </c>
    </row>
    <row r="380" spans="1:10" x14ac:dyDescent="0.25">
      <c r="A380" s="91">
        <f>'PAA Preliminar'!A380</f>
        <v>411</v>
      </c>
      <c r="B380" s="92" t="str">
        <f>'PAA Preliminar'!B380</f>
        <v>789-00</v>
      </c>
      <c r="C380" s="29">
        <f>'PAA Preliminar'!C380</f>
        <v>55121715</v>
      </c>
      <c r="D380" s="29">
        <f>'PAA Preliminar'!D380</f>
        <v>29904</v>
      </c>
      <c r="E380" s="3" t="str">
        <f>'PAA Preliminar'!E380</f>
        <v>Bandera de tela, oficial</v>
      </c>
      <c r="F380" s="29">
        <f>'PAA Preliminar'!F380</f>
        <v>50</v>
      </c>
      <c r="G380" s="29" t="str">
        <f>'PAA Preliminar'!G380</f>
        <v>unid</v>
      </c>
      <c r="H380" s="81">
        <f>'PAA Preliminar'!H380</f>
        <v>300000</v>
      </c>
      <c r="I380" s="29" t="str">
        <f>'PAA Preliminar'!I380</f>
        <v>001</v>
      </c>
      <c r="J380" s="93" t="str">
        <f>'PAA Preliminar'!J380</f>
        <v>II  2020</v>
      </c>
    </row>
    <row r="381" spans="1:10" x14ac:dyDescent="0.25">
      <c r="A381" s="91">
        <f>'PAA Preliminar'!A381</f>
        <v>412</v>
      </c>
      <c r="B381" s="92" t="str">
        <f>'PAA Preliminar'!B381</f>
        <v>789-00</v>
      </c>
      <c r="C381" s="29">
        <f>'PAA Preliminar'!C381</f>
        <v>52121513</v>
      </c>
      <c r="D381" s="29">
        <f>'PAA Preliminar'!D381</f>
        <v>29904</v>
      </c>
      <c r="E381" s="3" t="str">
        <f>'PAA Preliminar'!E381</f>
        <v>Cobija individual</v>
      </c>
      <c r="F381" s="29">
        <f>'PAA Preliminar'!F381</f>
        <v>6000</v>
      </c>
      <c r="G381" s="29" t="str">
        <f>'PAA Preliminar'!G381</f>
        <v>unid</v>
      </c>
      <c r="H381" s="81">
        <f>'PAA Preliminar'!H381</f>
        <v>15000000</v>
      </c>
      <c r="I381" s="29" t="str">
        <f>'PAA Preliminar'!I381</f>
        <v>001</v>
      </c>
      <c r="J381" s="93" t="str">
        <f>'PAA Preliminar'!J381</f>
        <v>II  2020</v>
      </c>
    </row>
    <row r="382" spans="1:10" x14ac:dyDescent="0.25">
      <c r="A382" s="91">
        <f>'PAA Preliminar'!A382</f>
        <v>413</v>
      </c>
      <c r="B382" s="92" t="str">
        <f>'PAA Preliminar'!B382</f>
        <v>789-00</v>
      </c>
      <c r="C382" s="29">
        <f>'PAA Preliminar'!C382</f>
        <v>42191810</v>
      </c>
      <c r="D382" s="29">
        <f>'PAA Preliminar'!D382</f>
        <v>29904</v>
      </c>
      <c r="E382" s="3" t="str">
        <f>'PAA Preliminar'!E382</f>
        <v>Colchón individual ortopédico</v>
      </c>
      <c r="F382" s="29">
        <f>'PAA Preliminar'!F382</f>
        <v>500</v>
      </c>
      <c r="G382" s="29" t="str">
        <f>'PAA Preliminar'!G382</f>
        <v>unid</v>
      </c>
      <c r="H382" s="81">
        <f>'PAA Preliminar'!H382</f>
        <v>12000000</v>
      </c>
      <c r="I382" s="29" t="str">
        <f>'PAA Preliminar'!I382</f>
        <v>001</v>
      </c>
      <c r="J382" s="93" t="str">
        <f>'PAA Preliminar'!J382</f>
        <v>II  2020</v>
      </c>
    </row>
    <row r="383" spans="1:10" x14ac:dyDescent="0.25">
      <c r="A383" s="91">
        <f>'PAA Preliminar'!A383</f>
        <v>414</v>
      </c>
      <c r="B383" s="92" t="str">
        <f>'PAA Preliminar'!B383</f>
        <v>789-00</v>
      </c>
      <c r="C383" s="29">
        <f>'PAA Preliminar'!C383</f>
        <v>30181607</v>
      </c>
      <c r="D383" s="29">
        <f>'PAA Preliminar'!D383</f>
        <v>29904</v>
      </c>
      <c r="E383" s="3" t="str">
        <f>'PAA Preliminar'!E383</f>
        <v>Cortina para baño</v>
      </c>
      <c r="F383" s="29">
        <f>'PAA Preliminar'!F383</f>
        <v>2000</v>
      </c>
      <c r="G383" s="29" t="str">
        <f>'PAA Preliminar'!G383</f>
        <v>unid</v>
      </c>
      <c r="H383" s="81">
        <f>'PAA Preliminar'!H383</f>
        <v>3000000</v>
      </c>
      <c r="I383" s="29" t="str">
        <f>'PAA Preliminar'!I383</f>
        <v>001</v>
      </c>
      <c r="J383" s="93" t="str">
        <f>'PAA Preliminar'!J383</f>
        <v>II  2020</v>
      </c>
    </row>
    <row r="384" spans="1:10" x14ac:dyDescent="0.25">
      <c r="A384" s="91">
        <f>'PAA Preliminar'!A384</f>
        <v>415</v>
      </c>
      <c r="B384" s="92" t="str">
        <f>'PAA Preliminar'!B384</f>
        <v>789-00</v>
      </c>
      <c r="C384" s="29">
        <f>'PAA Preliminar'!C384</f>
        <v>31152102</v>
      </c>
      <c r="D384" s="29">
        <f>'PAA Preliminar'!D384</f>
        <v>29904</v>
      </c>
      <c r="E384" s="3" t="str">
        <f>'PAA Preliminar'!E384</f>
        <v>Cuerda de nylon</v>
      </c>
      <c r="F384" s="29">
        <f>'PAA Preliminar'!F384</f>
        <v>2000</v>
      </c>
      <c r="G384" s="29" t="str">
        <f>'PAA Preliminar'!G384</f>
        <v>mts</v>
      </c>
      <c r="H384" s="81">
        <f>'PAA Preliminar'!H384</f>
        <v>500000</v>
      </c>
      <c r="I384" s="29" t="str">
        <f>'PAA Preliminar'!I384</f>
        <v>001</v>
      </c>
      <c r="J384" s="93" t="str">
        <f>'PAA Preliminar'!J384</f>
        <v>II  2020</v>
      </c>
    </row>
    <row r="385" spans="1:10" x14ac:dyDescent="0.25">
      <c r="A385" s="91">
        <f>'PAA Preliminar'!A385</f>
        <v>416</v>
      </c>
      <c r="B385" s="92" t="str">
        <f>'PAA Preliminar'!B385</f>
        <v>789-00</v>
      </c>
      <c r="C385" s="29">
        <f>'PAA Preliminar'!C385</f>
        <v>52121509</v>
      </c>
      <c r="D385" s="29">
        <f>'PAA Preliminar'!D385</f>
        <v>29904</v>
      </c>
      <c r="E385" s="3" t="str">
        <f>'PAA Preliminar'!E385</f>
        <v>Sabana</v>
      </c>
      <c r="F385" s="29">
        <f>'PAA Preliminar'!F385</f>
        <v>3000</v>
      </c>
      <c r="G385" s="29" t="str">
        <f>'PAA Preliminar'!G385</f>
        <v>unid</v>
      </c>
      <c r="H385" s="81">
        <f>'PAA Preliminar'!H385</f>
        <v>10000000</v>
      </c>
      <c r="I385" s="29" t="str">
        <f>'PAA Preliminar'!I385</f>
        <v>001</v>
      </c>
      <c r="J385" s="93" t="str">
        <f>'PAA Preliminar'!J385</f>
        <v>II  2020</v>
      </c>
    </row>
    <row r="386" spans="1:10" x14ac:dyDescent="0.25">
      <c r="A386" s="91">
        <f>'PAA Preliminar'!A386</f>
        <v>417</v>
      </c>
      <c r="B386" s="92" t="str">
        <f>'PAA Preliminar'!B386</f>
        <v>789-00</v>
      </c>
      <c r="C386" s="29">
        <f>'PAA Preliminar'!C386</f>
        <v>52121509</v>
      </c>
      <c r="D386" s="29">
        <f>'PAA Preliminar'!D386</f>
        <v>29904</v>
      </c>
      <c r="E386" s="3" t="str">
        <f>'PAA Preliminar'!E386</f>
        <v>Sabana individual</v>
      </c>
      <c r="F386" s="29">
        <f>'PAA Preliminar'!F386</f>
        <v>1800</v>
      </c>
      <c r="G386" s="29" t="str">
        <f>'PAA Preliminar'!G386</f>
        <v>unid</v>
      </c>
      <c r="H386" s="81">
        <f>'PAA Preliminar'!H386</f>
        <v>9266400</v>
      </c>
      <c r="I386" s="29" t="str">
        <f>'PAA Preliminar'!I386</f>
        <v>001</v>
      </c>
      <c r="J386" s="93" t="str">
        <f>'PAA Preliminar'!J386</f>
        <v>II  2020</v>
      </c>
    </row>
    <row r="387" spans="1:10" x14ac:dyDescent="0.25">
      <c r="A387" s="91">
        <f>'PAA Preliminar'!A387</f>
        <v>418</v>
      </c>
      <c r="B387" s="92" t="str">
        <f>'PAA Preliminar'!B387</f>
        <v>789-00</v>
      </c>
      <c r="C387" s="29">
        <f>'PAA Preliminar'!C387</f>
        <v>52141605</v>
      </c>
      <c r="D387" s="29">
        <f>'PAA Preliminar'!D387</f>
        <v>29904</v>
      </c>
      <c r="E387" s="3" t="str">
        <f>'PAA Preliminar'!E387</f>
        <v>Sacos de lavado de ropa</v>
      </c>
      <c r="F387" s="29">
        <f>'PAA Preliminar'!F387</f>
        <v>1000</v>
      </c>
      <c r="G387" s="29" t="str">
        <f>'PAA Preliminar'!G387</f>
        <v>unid</v>
      </c>
      <c r="H387" s="81">
        <f>'PAA Preliminar'!H387</f>
        <v>10000000</v>
      </c>
      <c r="I387" s="29" t="str">
        <f>'PAA Preliminar'!I387</f>
        <v>001</v>
      </c>
      <c r="J387" s="93" t="str">
        <f>'PAA Preliminar'!J387</f>
        <v>II  2020</v>
      </c>
    </row>
    <row r="388" spans="1:10" x14ac:dyDescent="0.25">
      <c r="A388" s="91">
        <f>'PAA Preliminar'!A388</f>
        <v>560</v>
      </c>
      <c r="B388" s="92" t="str">
        <f>'PAA Preliminar'!B388</f>
        <v>789-00</v>
      </c>
      <c r="C388" s="29" t="str">
        <f>'PAA Preliminar'!C388</f>
        <v>53131615</v>
      </c>
      <c r="D388" s="29">
        <f>'PAA Preliminar'!D388</f>
        <v>29904</v>
      </c>
      <c r="E388" s="3" t="str">
        <f>'PAA Preliminar'!E388</f>
        <v xml:space="preserve">Toallas Sanitarias </v>
      </c>
      <c r="F388" s="29">
        <f>'PAA Preliminar'!F388</f>
        <v>1</v>
      </c>
      <c r="G388" s="29" t="str">
        <f>'PAA Preliminar'!G388</f>
        <v>unid</v>
      </c>
      <c r="H388" s="81">
        <f>'PAA Preliminar'!H388</f>
        <v>10000000</v>
      </c>
      <c r="I388" s="29" t="str">
        <f>'PAA Preliminar'!I388</f>
        <v>001</v>
      </c>
      <c r="J388" s="93" t="str">
        <f>'PAA Preliminar'!J388</f>
        <v>II  2020</v>
      </c>
    </row>
    <row r="389" spans="1:10" x14ac:dyDescent="0.25">
      <c r="A389" s="91">
        <f>'PAA Preliminar'!A389</f>
        <v>561</v>
      </c>
      <c r="B389" s="92" t="str">
        <f>'PAA Preliminar'!B389</f>
        <v>789-00</v>
      </c>
      <c r="C389" s="29" t="str">
        <f>'PAA Preliminar'!C389</f>
        <v>53102799</v>
      </c>
      <c r="D389" s="29">
        <f>'PAA Preliminar'!D389</f>
        <v>29904</v>
      </c>
      <c r="E389" s="3" t="str">
        <f>'PAA Preliminar'!E389</f>
        <v xml:space="preserve">Gabacha </v>
      </c>
      <c r="F389" s="29">
        <f>'PAA Preliminar'!F389</f>
        <v>48</v>
      </c>
      <c r="G389" s="29" t="str">
        <f>'PAA Preliminar'!G389</f>
        <v>unid</v>
      </c>
      <c r="H389" s="81">
        <f>'PAA Preliminar'!H389</f>
        <v>739200</v>
      </c>
      <c r="I389" s="29" t="str">
        <f>'PAA Preliminar'!I389</f>
        <v>001</v>
      </c>
      <c r="J389" s="93" t="str">
        <f>'PAA Preliminar'!J389</f>
        <v>II  2020</v>
      </c>
    </row>
    <row r="390" spans="1:10" x14ac:dyDescent="0.25">
      <c r="A390" s="91">
        <f>'PAA Preliminar'!A390</f>
        <v>235</v>
      </c>
      <c r="B390" s="92" t="str">
        <f>'PAA Preliminar'!B390</f>
        <v>789-00</v>
      </c>
      <c r="C390" s="29" t="str">
        <f>'PAA Preliminar'!C390</f>
        <v>47131602</v>
      </c>
      <c r="D390" s="29">
        <f>'PAA Preliminar'!D390</f>
        <v>29905</v>
      </c>
      <c r="E390" s="3" t="str">
        <f>'PAA Preliminar'!E390</f>
        <v>Esponja de fibra sintética lava platos</v>
      </c>
      <c r="F390" s="29">
        <f>'PAA Preliminar'!F390</f>
        <v>20000</v>
      </c>
      <c r="G390" s="29" t="str">
        <f>'PAA Preliminar'!G390</f>
        <v>unid</v>
      </c>
      <c r="H390" s="81">
        <f>'PAA Preliminar'!H390</f>
        <v>4900000</v>
      </c>
      <c r="I390" s="29" t="str">
        <f>'PAA Preliminar'!I390</f>
        <v>001</v>
      </c>
      <c r="J390" s="93" t="str">
        <f>'PAA Preliminar'!J390</f>
        <v>II  2020</v>
      </c>
    </row>
    <row r="391" spans="1:10" ht="30" x14ac:dyDescent="0.25">
      <c r="A391" s="91">
        <f>'PAA Preliminar'!A391</f>
        <v>236</v>
      </c>
      <c r="B391" s="92" t="str">
        <f>'PAA Preliminar'!B391</f>
        <v>789-00</v>
      </c>
      <c r="C391" s="29" t="str">
        <f>'PAA Preliminar'!C391</f>
        <v>47131805</v>
      </c>
      <c r="D391" s="29">
        <f>'PAA Preliminar'!D391</f>
        <v>29905</v>
      </c>
      <c r="E391" s="3" t="str">
        <f>'PAA Preliminar'!E391</f>
        <v>Limpiador de ácido concentrado removedor de incrustaciones</v>
      </c>
      <c r="F391" s="29">
        <f>'PAA Preliminar'!F391</f>
        <v>4000</v>
      </c>
      <c r="G391" s="29" t="str">
        <f>'PAA Preliminar'!G391</f>
        <v>lt</v>
      </c>
      <c r="H391" s="81">
        <f>'PAA Preliminar'!H391</f>
        <v>4243800</v>
      </c>
      <c r="I391" s="29" t="str">
        <f>'PAA Preliminar'!I391</f>
        <v>001</v>
      </c>
      <c r="J391" s="93" t="str">
        <f>'PAA Preliminar'!J391</f>
        <v>II  2020</v>
      </c>
    </row>
    <row r="392" spans="1:10" x14ac:dyDescent="0.25">
      <c r="A392" s="91">
        <f>'PAA Preliminar'!A392</f>
        <v>237</v>
      </c>
      <c r="B392" s="92" t="str">
        <f>'PAA Preliminar'!B392</f>
        <v>789-00</v>
      </c>
      <c r="C392" s="29" t="str">
        <f>'PAA Preliminar'!C392</f>
        <v>47131821</v>
      </c>
      <c r="D392" s="29">
        <f>'PAA Preliminar'!D392</f>
        <v>29905</v>
      </c>
      <c r="E392" s="3" t="str">
        <f>'PAA Preliminar'!E392</f>
        <v>Limpiador desengrasante</v>
      </c>
      <c r="F392" s="29">
        <f>'PAA Preliminar'!F392</f>
        <v>4000</v>
      </c>
      <c r="G392" s="29" t="str">
        <f>'PAA Preliminar'!G392</f>
        <v>lt</v>
      </c>
      <c r="H392" s="81">
        <f>'PAA Preliminar'!H392</f>
        <v>3432000</v>
      </c>
      <c r="I392" s="29" t="str">
        <f>'PAA Preliminar'!I392</f>
        <v>001</v>
      </c>
      <c r="J392" s="93" t="str">
        <f>'PAA Preliminar'!J392</f>
        <v>II  2020</v>
      </c>
    </row>
    <row r="393" spans="1:10" ht="30" x14ac:dyDescent="0.25">
      <c r="A393" s="91">
        <f>'PAA Preliminar'!A393</f>
        <v>238</v>
      </c>
      <c r="B393" s="92" t="str">
        <f>'PAA Preliminar'!B393</f>
        <v>789-00</v>
      </c>
      <c r="C393" s="29" t="str">
        <f>'PAA Preliminar'!C393</f>
        <v>47131805</v>
      </c>
      <c r="D393" s="29">
        <f>'PAA Preliminar'!D393</f>
        <v>29905</v>
      </c>
      <c r="E393" s="3" t="str">
        <f>'PAA Preliminar'!E393</f>
        <v>Detergente (para lavado de máquina lava platos)</v>
      </c>
      <c r="F393" s="29">
        <f>'PAA Preliminar'!F393</f>
        <v>76</v>
      </c>
      <c r="G393" s="29" t="str">
        <f>'PAA Preliminar'!G393</f>
        <v>lt</v>
      </c>
      <c r="H393" s="81">
        <f>'PAA Preliminar'!H393</f>
        <v>272764</v>
      </c>
      <c r="I393" s="29" t="str">
        <f>'PAA Preliminar'!I393</f>
        <v>001</v>
      </c>
      <c r="J393" s="93" t="str">
        <f>'PAA Preliminar'!J393</f>
        <v>II  2020</v>
      </c>
    </row>
    <row r="394" spans="1:10" x14ac:dyDescent="0.25">
      <c r="A394" s="91">
        <f>'PAA Preliminar'!A394</f>
        <v>239</v>
      </c>
      <c r="B394" s="92" t="str">
        <f>'PAA Preliminar'!B394</f>
        <v>789-00</v>
      </c>
      <c r="C394" s="29">
        <f>'PAA Preliminar'!C394</f>
        <v>47131805</v>
      </c>
      <c r="D394" s="29">
        <f>'PAA Preliminar'!D394</f>
        <v>29905</v>
      </c>
      <c r="E394" s="3" t="str">
        <f>'PAA Preliminar'!E394</f>
        <v>Detergene clorinado</v>
      </c>
      <c r="F394" s="29">
        <f>'PAA Preliminar'!F394</f>
        <v>8000</v>
      </c>
      <c r="G394" s="29" t="str">
        <f>'PAA Preliminar'!G394</f>
        <v>lt</v>
      </c>
      <c r="H394" s="81">
        <f>'PAA Preliminar'!H394</f>
        <v>6180000</v>
      </c>
      <c r="I394" s="29" t="str">
        <f>'PAA Preliminar'!I394</f>
        <v>001</v>
      </c>
      <c r="J394" s="93" t="str">
        <f>'PAA Preliminar'!J394</f>
        <v>II  2020</v>
      </c>
    </row>
    <row r="395" spans="1:10" ht="30" x14ac:dyDescent="0.25">
      <c r="A395" s="91">
        <f>'PAA Preliminar'!A395</f>
        <v>240</v>
      </c>
      <c r="B395" s="92" t="str">
        <f>'PAA Preliminar'!B395</f>
        <v>789-00</v>
      </c>
      <c r="C395" s="29" t="str">
        <f>'PAA Preliminar'!C395</f>
        <v>52152301</v>
      </c>
      <c r="D395" s="29">
        <f>'PAA Preliminar'!D395</f>
        <v>29905</v>
      </c>
      <c r="E395" s="3" t="str">
        <f>'PAA Preliminar'!E395</f>
        <v>Detergente líquido (para lavado de horno de convección)</v>
      </c>
      <c r="F395" s="29">
        <f>'PAA Preliminar'!F395</f>
        <v>40</v>
      </c>
      <c r="G395" s="29" t="str">
        <f>'PAA Preliminar'!G395</f>
        <v>lt</v>
      </c>
      <c r="H395" s="81">
        <f>'PAA Preliminar'!H395</f>
        <v>1800000</v>
      </c>
      <c r="I395" s="29" t="str">
        <f>'PAA Preliminar'!I395</f>
        <v>001</v>
      </c>
      <c r="J395" s="93" t="str">
        <f>'PAA Preliminar'!J395</f>
        <v>II  2020</v>
      </c>
    </row>
    <row r="396" spans="1:10" x14ac:dyDescent="0.25">
      <c r="A396" s="91">
        <f>'PAA Preliminar'!A396</f>
        <v>241</v>
      </c>
      <c r="B396" s="92" t="str">
        <f>'PAA Preliminar'!B396</f>
        <v>789-00</v>
      </c>
      <c r="C396" s="29" t="str">
        <f>'PAA Preliminar'!C396</f>
        <v>47131810</v>
      </c>
      <c r="D396" s="29">
        <f>'PAA Preliminar'!D396</f>
        <v>29905</v>
      </c>
      <c r="E396" s="3" t="str">
        <f>'PAA Preliminar'!E396</f>
        <v>Jabón lava platos en crema</v>
      </c>
      <c r="F396" s="29">
        <f>'PAA Preliminar'!F396</f>
        <v>65000</v>
      </c>
      <c r="G396" s="29" t="str">
        <f>'PAA Preliminar'!G396</f>
        <v>unid</v>
      </c>
      <c r="H396" s="81">
        <f>'PAA Preliminar'!H396</f>
        <v>29250000</v>
      </c>
      <c r="I396" s="29" t="str">
        <f>'PAA Preliminar'!I396</f>
        <v>001</v>
      </c>
      <c r="J396" s="93" t="str">
        <f>'PAA Preliminar'!J396</f>
        <v>II  2020</v>
      </c>
    </row>
    <row r="397" spans="1:10" x14ac:dyDescent="0.25">
      <c r="A397" s="91">
        <f>'PAA Preliminar'!A397</f>
        <v>242</v>
      </c>
      <c r="B397" s="92" t="str">
        <f>'PAA Preliminar'!B397</f>
        <v>789-00</v>
      </c>
      <c r="C397" s="29">
        <f>'PAA Preliminar'!C397</f>
        <v>53131608</v>
      </c>
      <c r="D397" s="29">
        <f>'PAA Preliminar'!D397</f>
        <v>29905</v>
      </c>
      <c r="E397" s="3" t="str">
        <f>'PAA Preliminar'!E397</f>
        <v>Jabón líquido germicida</v>
      </c>
      <c r="F397" s="29">
        <f>'PAA Preliminar'!F397</f>
        <v>12000</v>
      </c>
      <c r="G397" s="29" t="str">
        <f>'PAA Preliminar'!G397</f>
        <v>lt</v>
      </c>
      <c r="H397" s="81">
        <f>'PAA Preliminar'!H397</f>
        <v>11520000</v>
      </c>
      <c r="I397" s="29" t="str">
        <f>'PAA Preliminar'!I397</f>
        <v>001</v>
      </c>
      <c r="J397" s="93" t="str">
        <f>'PAA Preliminar'!J397</f>
        <v>II  2020</v>
      </c>
    </row>
    <row r="398" spans="1:10" x14ac:dyDescent="0.25">
      <c r="A398" s="91">
        <f>'PAA Preliminar'!A398</f>
        <v>243</v>
      </c>
      <c r="B398" s="92" t="str">
        <f>'PAA Preliminar'!B398</f>
        <v>789-00</v>
      </c>
      <c r="C398" s="29">
        <f>'PAA Preliminar'!C398</f>
        <v>52121601</v>
      </c>
      <c r="D398" s="29">
        <f>'PAA Preliminar'!D398</f>
        <v>29905</v>
      </c>
      <c r="E398" s="3" t="str">
        <f>'PAA Preliminar'!E398</f>
        <v>Limpión de algodón</v>
      </c>
      <c r="F398" s="29">
        <f>'PAA Preliminar'!F398</f>
        <v>5500</v>
      </c>
      <c r="G398" s="29" t="str">
        <f>'PAA Preliminar'!G398</f>
        <v>unid</v>
      </c>
      <c r="H398" s="81">
        <f>'PAA Preliminar'!H398</f>
        <v>2777500</v>
      </c>
      <c r="I398" s="29" t="str">
        <f>'PAA Preliminar'!I398</f>
        <v>001</v>
      </c>
      <c r="J398" s="93" t="str">
        <f>'PAA Preliminar'!J398</f>
        <v>II  2020</v>
      </c>
    </row>
    <row r="399" spans="1:10" x14ac:dyDescent="0.25">
      <c r="A399" s="91">
        <f>'PAA Preliminar'!A399</f>
        <v>244</v>
      </c>
      <c r="B399" s="92" t="str">
        <f>'PAA Preliminar'!B399</f>
        <v>789-00</v>
      </c>
      <c r="C399" s="29" t="str">
        <f>'PAA Preliminar'!C399</f>
        <v>30181614</v>
      </c>
      <c r="D399" s="29">
        <f>'PAA Preliminar'!D399</f>
        <v>29905</v>
      </c>
      <c r="E399" s="3" t="str">
        <f>'PAA Preliminar'!E399</f>
        <v>Dispensador para jabón líquido</v>
      </c>
      <c r="F399" s="29">
        <f>'PAA Preliminar'!F399</f>
        <v>50</v>
      </c>
      <c r="G399" s="29" t="str">
        <f>'PAA Preliminar'!G399</f>
        <v>unid</v>
      </c>
      <c r="H399" s="81">
        <f>'PAA Preliminar'!H399</f>
        <v>494914.99999999994</v>
      </c>
      <c r="I399" s="29" t="str">
        <f>'PAA Preliminar'!I399</f>
        <v>001</v>
      </c>
      <c r="J399" s="93" t="str">
        <f>'PAA Preliminar'!J399</f>
        <v>II  2020</v>
      </c>
    </row>
    <row r="400" spans="1:10" x14ac:dyDescent="0.25">
      <c r="A400" s="91">
        <f>'PAA Preliminar'!A400</f>
        <v>419</v>
      </c>
      <c r="B400" s="92" t="str">
        <f>'PAA Preliminar'!B400</f>
        <v>789-00</v>
      </c>
      <c r="C400" s="29">
        <f>'PAA Preliminar'!C400</f>
        <v>47121702</v>
      </c>
      <c r="D400" s="29">
        <f>'PAA Preliminar'!D400</f>
        <v>29905</v>
      </c>
      <c r="E400" s="3" t="str">
        <f>'PAA Preliminar'!E400</f>
        <v>Basurero plástico</v>
      </c>
      <c r="F400" s="29">
        <f>'PAA Preliminar'!F400</f>
        <v>70</v>
      </c>
      <c r="G400" s="29" t="str">
        <f>'PAA Preliminar'!G400</f>
        <v>unid</v>
      </c>
      <c r="H400" s="81">
        <f>'PAA Preliminar'!H400</f>
        <v>138600</v>
      </c>
      <c r="I400" s="29" t="str">
        <f>'PAA Preliminar'!I400</f>
        <v>001</v>
      </c>
      <c r="J400" s="93" t="str">
        <f>'PAA Preliminar'!J400</f>
        <v>II  2020</v>
      </c>
    </row>
    <row r="401" spans="1:10" x14ac:dyDescent="0.25">
      <c r="A401" s="91">
        <f>'PAA Preliminar'!A401</f>
        <v>420</v>
      </c>
      <c r="B401" s="92" t="str">
        <f>'PAA Preliminar'!B401</f>
        <v>789-00</v>
      </c>
      <c r="C401" s="29">
        <f>'PAA Preliminar'!C401</f>
        <v>47121702</v>
      </c>
      <c r="D401" s="29">
        <f>'PAA Preliminar'!D401</f>
        <v>29905</v>
      </c>
      <c r="E401" s="3" t="str">
        <f>'PAA Preliminar'!E401</f>
        <v>Basurero plástico con tapa</v>
      </c>
      <c r="F401" s="29">
        <f>'PAA Preliminar'!F401</f>
        <v>30</v>
      </c>
      <c r="G401" s="29" t="str">
        <f>'PAA Preliminar'!G401</f>
        <v>unid</v>
      </c>
      <c r="H401" s="81">
        <f>'PAA Preliminar'!H401</f>
        <v>315000</v>
      </c>
      <c r="I401" s="29" t="str">
        <f>'PAA Preliminar'!I401</f>
        <v>001</v>
      </c>
      <c r="J401" s="93" t="str">
        <f>'PAA Preliminar'!J401</f>
        <v>II  2020</v>
      </c>
    </row>
    <row r="402" spans="1:10" x14ac:dyDescent="0.25">
      <c r="A402" s="91">
        <f>'PAA Preliminar'!A402</f>
        <v>421</v>
      </c>
      <c r="B402" s="92" t="str">
        <f>'PAA Preliminar'!B402</f>
        <v>789-00</v>
      </c>
      <c r="C402" s="29">
        <f>'PAA Preliminar'!C402</f>
        <v>47121702</v>
      </c>
      <c r="D402" s="29">
        <f>'PAA Preliminar'!D402</f>
        <v>29905</v>
      </c>
      <c r="E402" s="3" t="str">
        <f>'PAA Preliminar'!E402</f>
        <v>Basurero plástico con tapa vaiven</v>
      </c>
      <c r="F402" s="29">
        <f>'PAA Preliminar'!F402</f>
        <v>30</v>
      </c>
      <c r="G402" s="29" t="str">
        <f>'PAA Preliminar'!G402</f>
        <v>unid</v>
      </c>
      <c r="H402" s="81">
        <f>'PAA Preliminar'!H402</f>
        <v>311940</v>
      </c>
      <c r="I402" s="29" t="str">
        <f>'PAA Preliminar'!I402</f>
        <v>001</v>
      </c>
      <c r="J402" s="93" t="str">
        <f>'PAA Preliminar'!J402</f>
        <v>II  2020</v>
      </c>
    </row>
    <row r="403" spans="1:10" x14ac:dyDescent="0.25">
      <c r="A403" s="91">
        <f>'PAA Preliminar'!A403</f>
        <v>422</v>
      </c>
      <c r="B403" s="92" t="str">
        <f>'PAA Preliminar'!B403</f>
        <v>789-00</v>
      </c>
      <c r="C403" s="29">
        <f>'PAA Preliminar'!C403</f>
        <v>47121702</v>
      </c>
      <c r="D403" s="29">
        <f>'PAA Preliminar'!D403</f>
        <v>29905</v>
      </c>
      <c r="E403" s="3" t="str">
        <f>'PAA Preliminar'!E403</f>
        <v>Basurero plástico con tapa y ruedas</v>
      </c>
      <c r="F403" s="29">
        <f>'PAA Preliminar'!F403</f>
        <v>50</v>
      </c>
      <c r="G403" s="29" t="str">
        <f>'PAA Preliminar'!G403</f>
        <v>unid</v>
      </c>
      <c r="H403" s="81">
        <f>'PAA Preliminar'!H403</f>
        <v>1644500</v>
      </c>
      <c r="I403" s="29" t="str">
        <f>'PAA Preliminar'!I403</f>
        <v>001</v>
      </c>
      <c r="J403" s="93" t="str">
        <f>'PAA Preliminar'!J403</f>
        <v>II  2020</v>
      </c>
    </row>
    <row r="404" spans="1:10" ht="30" x14ac:dyDescent="0.25">
      <c r="A404" s="91">
        <f>'PAA Preliminar'!A404</f>
        <v>423</v>
      </c>
      <c r="B404" s="92" t="str">
        <f>'PAA Preliminar'!B404</f>
        <v>789-00</v>
      </c>
      <c r="C404" s="29">
        <f>'PAA Preliminar'!C404</f>
        <v>47121701</v>
      </c>
      <c r="D404" s="29">
        <f>'PAA Preliminar'!D404</f>
        <v>29905</v>
      </c>
      <c r="E404" s="3" t="str">
        <f>'PAA Preliminar'!E404</f>
        <v>Bolsa grande para basura (60.9 x 76.2 cms), paquete de 9 unid</v>
      </c>
      <c r="F404" s="29">
        <f>'PAA Preliminar'!F404</f>
        <v>4000</v>
      </c>
      <c r="G404" s="29" t="str">
        <f>'PAA Preliminar'!G404</f>
        <v>paquete</v>
      </c>
      <c r="H404" s="81">
        <f>'PAA Preliminar'!H404</f>
        <v>10368000</v>
      </c>
      <c r="I404" s="29" t="str">
        <f>'PAA Preliminar'!I404</f>
        <v>001</v>
      </c>
      <c r="J404" s="93" t="str">
        <f>'PAA Preliminar'!J404</f>
        <v>II  2020</v>
      </c>
    </row>
    <row r="405" spans="1:10" x14ac:dyDescent="0.25">
      <c r="A405" s="91">
        <f>'PAA Preliminar'!A405</f>
        <v>424</v>
      </c>
      <c r="B405" s="92" t="str">
        <f>'PAA Preliminar'!B405</f>
        <v>789-00</v>
      </c>
      <c r="C405" s="29">
        <f>'PAA Preliminar'!C405</f>
        <v>47111701</v>
      </c>
      <c r="D405" s="29">
        <f>'PAA Preliminar'!D405</f>
        <v>29905</v>
      </c>
      <c r="E405" s="3" t="str">
        <f>'PAA Preliminar'!E405</f>
        <v>Bolsa para basura, tipo jardín, 5 unid</v>
      </c>
      <c r="F405" s="29">
        <f>'PAA Preliminar'!F405</f>
        <v>7500</v>
      </c>
      <c r="G405" s="29" t="str">
        <f>'PAA Preliminar'!G405</f>
        <v>paquete</v>
      </c>
      <c r="H405" s="81">
        <f>'PAA Preliminar'!H405</f>
        <v>23625000</v>
      </c>
      <c r="I405" s="29" t="str">
        <f>'PAA Preliminar'!I405</f>
        <v>001</v>
      </c>
      <c r="J405" s="93" t="str">
        <f>'PAA Preliminar'!J405</f>
        <v>II  2020</v>
      </c>
    </row>
    <row r="406" spans="1:10" x14ac:dyDescent="0.25">
      <c r="A406" s="91">
        <f>'PAA Preliminar'!A406</f>
        <v>425</v>
      </c>
      <c r="B406" s="92" t="str">
        <f>'PAA Preliminar'!B406</f>
        <v>789-00</v>
      </c>
      <c r="C406" s="29">
        <f>'PAA Preliminar'!C406</f>
        <v>47131608</v>
      </c>
      <c r="D406" s="29">
        <f>'PAA Preliminar'!D406</f>
        <v>29905</v>
      </c>
      <c r="E406" s="3" t="str">
        <f>'PAA Preliminar'!E406</f>
        <v>Cepillo de raiz</v>
      </c>
      <c r="F406" s="29">
        <f>'PAA Preliminar'!F406</f>
        <v>1000</v>
      </c>
      <c r="G406" s="29" t="str">
        <f>'PAA Preliminar'!G406</f>
        <v>unid</v>
      </c>
      <c r="H406" s="81">
        <f>'PAA Preliminar'!H406</f>
        <v>595000</v>
      </c>
      <c r="I406" s="29" t="str">
        <f>'PAA Preliminar'!I406</f>
        <v>001</v>
      </c>
      <c r="J406" s="93" t="str">
        <f>'PAA Preliminar'!J406</f>
        <v>II  2020</v>
      </c>
    </row>
    <row r="407" spans="1:10" x14ac:dyDescent="0.25">
      <c r="A407" s="91">
        <f>'PAA Preliminar'!A407</f>
        <v>426</v>
      </c>
      <c r="B407" s="92" t="str">
        <f>'PAA Preliminar'!B407</f>
        <v>789-00</v>
      </c>
      <c r="C407" s="29">
        <f>'PAA Preliminar'!C407</f>
        <v>12141901</v>
      </c>
      <c r="D407" s="29">
        <f>'PAA Preliminar'!D407</f>
        <v>29905</v>
      </c>
      <c r="E407" s="3" t="str">
        <f>'PAA Preliminar'!E407</f>
        <v>Cloro líquido</v>
      </c>
      <c r="F407" s="29">
        <f>'PAA Preliminar'!F407</f>
        <v>127000</v>
      </c>
      <c r="G407" s="29" t="str">
        <f>'PAA Preliminar'!G407</f>
        <v>lt</v>
      </c>
      <c r="H407" s="81">
        <f>'PAA Preliminar'!H407</f>
        <v>38608000</v>
      </c>
      <c r="I407" s="29" t="str">
        <f>'PAA Preliminar'!I407</f>
        <v>001</v>
      </c>
      <c r="J407" s="93" t="str">
        <f>'PAA Preliminar'!J407</f>
        <v>II  2020</v>
      </c>
    </row>
    <row r="408" spans="1:10" ht="30" x14ac:dyDescent="0.25">
      <c r="A408" s="91">
        <f>'PAA Preliminar'!A408</f>
        <v>427</v>
      </c>
      <c r="B408" s="92" t="str">
        <f>'PAA Preliminar'!B408</f>
        <v>789-00</v>
      </c>
      <c r="C408" s="29">
        <f>'PAA Preliminar'!C408</f>
        <v>47131815</v>
      </c>
      <c r="D408" s="29">
        <f>'PAA Preliminar'!D408</f>
        <v>29905</v>
      </c>
      <c r="E408" s="3" t="str">
        <f>'PAA Preliminar'!E408</f>
        <v>Desatorador biológico para tuberias de desague y drenaje</v>
      </c>
      <c r="F408" s="29">
        <f>'PAA Preliminar'!F408</f>
        <v>100</v>
      </c>
      <c r="G408" s="29" t="str">
        <f>'PAA Preliminar'!G408</f>
        <v>galones</v>
      </c>
      <c r="H408" s="81">
        <f>'PAA Preliminar'!H408</f>
        <v>522200</v>
      </c>
      <c r="I408" s="29" t="str">
        <f>'PAA Preliminar'!I408</f>
        <v>001</v>
      </c>
      <c r="J408" s="93" t="str">
        <f>'PAA Preliminar'!J408</f>
        <v>II  2020</v>
      </c>
    </row>
    <row r="409" spans="1:10" ht="30" x14ac:dyDescent="0.25">
      <c r="A409" s="91">
        <f>'PAA Preliminar'!A409</f>
        <v>428</v>
      </c>
      <c r="B409" s="92" t="str">
        <f>'PAA Preliminar'!B409</f>
        <v>789-00</v>
      </c>
      <c r="C409" s="29">
        <f>'PAA Preliminar'!C409</f>
        <v>47131803</v>
      </c>
      <c r="D409" s="29">
        <f>'PAA Preliminar'!D409</f>
        <v>29905</v>
      </c>
      <c r="E409" s="3" t="str">
        <f>'PAA Preliminar'!E409</f>
        <v>Desinfectante limpiador multiuso, diferentes aromas</v>
      </c>
      <c r="F409" s="29">
        <f>'PAA Preliminar'!F409</f>
        <v>127000</v>
      </c>
      <c r="G409" s="29" t="str">
        <f>'PAA Preliminar'!G409</f>
        <v>litros</v>
      </c>
      <c r="H409" s="81">
        <f>'PAA Preliminar'!H409</f>
        <v>26543000</v>
      </c>
      <c r="I409" s="29" t="str">
        <f>'PAA Preliminar'!I409</f>
        <v>001</v>
      </c>
      <c r="J409" s="93" t="str">
        <f>'PAA Preliminar'!J409</f>
        <v>II  2020</v>
      </c>
    </row>
    <row r="410" spans="1:10" x14ac:dyDescent="0.25">
      <c r="A410" s="91">
        <f>'PAA Preliminar'!A410</f>
        <v>429</v>
      </c>
      <c r="B410" s="92" t="str">
        <f>'PAA Preliminar'!B410</f>
        <v>789-00</v>
      </c>
      <c r="C410" s="29">
        <f>'PAA Preliminar'!C410</f>
        <v>47131805</v>
      </c>
      <c r="D410" s="29">
        <f>'PAA Preliminar'!D410</f>
        <v>29905</v>
      </c>
      <c r="E410" s="3" t="str">
        <f>'PAA Preliminar'!E410</f>
        <v>Detergente concetrando por servicio</v>
      </c>
      <c r="F410" s="29">
        <f>'PAA Preliminar'!F410</f>
        <v>30</v>
      </c>
      <c r="G410" s="29" t="str">
        <f>'PAA Preliminar'!G410</f>
        <v>cubeta</v>
      </c>
      <c r="H410" s="81">
        <f>'PAA Preliminar'!H410</f>
        <v>321750</v>
      </c>
      <c r="I410" s="29" t="str">
        <f>'PAA Preliminar'!I410</f>
        <v>001</v>
      </c>
      <c r="J410" s="93" t="str">
        <f>'PAA Preliminar'!J410</f>
        <v>II  2020</v>
      </c>
    </row>
    <row r="411" spans="1:10" ht="30" x14ac:dyDescent="0.25">
      <c r="A411" s="91">
        <f>'PAA Preliminar'!A411</f>
        <v>430</v>
      </c>
      <c r="B411" s="92" t="str">
        <f>'PAA Preliminar'!B411</f>
        <v>789-00</v>
      </c>
      <c r="C411" s="29">
        <f>'PAA Preliminar'!C411</f>
        <v>53131608</v>
      </c>
      <c r="D411" s="29">
        <f>'PAA Preliminar'!D411</f>
        <v>29905</v>
      </c>
      <c r="E411" s="3" t="str">
        <f>'PAA Preliminar'!E411</f>
        <v>Detergente en polvo, paquete de 15 kilos</v>
      </c>
      <c r="F411" s="29">
        <f>'PAA Preliminar'!F411</f>
        <v>20000</v>
      </c>
      <c r="G411" s="29" t="str">
        <f>'PAA Preliminar'!G411</f>
        <v>kg</v>
      </c>
      <c r="H411" s="81">
        <f>'PAA Preliminar'!H411</f>
        <v>10940000</v>
      </c>
      <c r="I411" s="29" t="str">
        <f>'PAA Preliminar'!I411</f>
        <v>001</v>
      </c>
      <c r="J411" s="93" t="str">
        <f>'PAA Preliminar'!J411</f>
        <v>II  2020</v>
      </c>
    </row>
    <row r="412" spans="1:10" x14ac:dyDescent="0.25">
      <c r="A412" s="91">
        <f>'PAA Preliminar'!A412</f>
        <v>431</v>
      </c>
      <c r="B412" s="92" t="str">
        <f>'PAA Preliminar'!B412</f>
        <v>789-00</v>
      </c>
      <c r="C412" s="29">
        <f>'PAA Preliminar'!C412</f>
        <v>30181614</v>
      </c>
      <c r="D412" s="29">
        <f>'PAA Preliminar'!D412</f>
        <v>29905</v>
      </c>
      <c r="E412" s="3" t="str">
        <f>'PAA Preliminar'!E412</f>
        <v>Dispensador de jabón líquido</v>
      </c>
      <c r="F412" s="29">
        <f>'PAA Preliminar'!F412</f>
        <v>50</v>
      </c>
      <c r="G412" s="29" t="str">
        <f>'PAA Preliminar'!G412</f>
        <v>unid</v>
      </c>
      <c r="H412" s="81">
        <f>'PAA Preliminar'!H412</f>
        <v>454850</v>
      </c>
      <c r="I412" s="29" t="str">
        <f>'PAA Preliminar'!I412</f>
        <v>001</v>
      </c>
      <c r="J412" s="93" t="str">
        <f>'PAA Preliminar'!J412</f>
        <v>II  2020</v>
      </c>
    </row>
    <row r="413" spans="1:10" x14ac:dyDescent="0.25">
      <c r="A413" s="91">
        <f>'PAA Preliminar'!A413</f>
        <v>432</v>
      </c>
      <c r="B413" s="92" t="str">
        <f>'PAA Preliminar'!B413</f>
        <v>789-00</v>
      </c>
      <c r="C413" s="29">
        <f>'PAA Preliminar'!C413</f>
        <v>47131604</v>
      </c>
      <c r="D413" s="29">
        <f>'PAA Preliminar'!D413</f>
        <v>29905</v>
      </c>
      <c r="E413" s="3" t="str">
        <f>'PAA Preliminar'!E413</f>
        <v>Escoba plástica</v>
      </c>
      <c r="F413" s="29">
        <f>'PAA Preliminar'!F413</f>
        <v>2000</v>
      </c>
      <c r="G413" s="29" t="str">
        <f>'PAA Preliminar'!G413</f>
        <v>unid</v>
      </c>
      <c r="H413" s="81">
        <f>'PAA Preliminar'!H413</f>
        <v>1800000</v>
      </c>
      <c r="I413" s="29" t="str">
        <f>'PAA Preliminar'!I413</f>
        <v>001</v>
      </c>
      <c r="J413" s="93" t="str">
        <f>'PAA Preliminar'!J413</f>
        <v>II  2020</v>
      </c>
    </row>
    <row r="414" spans="1:10" x14ac:dyDescent="0.25">
      <c r="A414" s="91">
        <f>'PAA Preliminar'!A414</f>
        <v>433</v>
      </c>
      <c r="B414" s="92" t="str">
        <f>'PAA Preliminar'!B414</f>
        <v>789-00</v>
      </c>
      <c r="C414" s="29">
        <f>'PAA Preliminar'!C414</f>
        <v>47131603</v>
      </c>
      <c r="D414" s="29">
        <f>'PAA Preliminar'!D414</f>
        <v>29905</v>
      </c>
      <c r="E414" s="3" t="str">
        <f>'PAA Preliminar'!E414</f>
        <v>Esponja de fibra sintética  lava platos</v>
      </c>
      <c r="F414" s="29">
        <f>'PAA Preliminar'!F414</f>
        <v>800</v>
      </c>
      <c r="G414" s="29" t="str">
        <f>'PAA Preliminar'!G414</f>
        <v>unid</v>
      </c>
      <c r="H414" s="81">
        <f>'PAA Preliminar'!H414</f>
        <v>158400</v>
      </c>
      <c r="I414" s="29" t="str">
        <f>'PAA Preliminar'!I414</f>
        <v>001</v>
      </c>
      <c r="J414" s="93" t="str">
        <f>'PAA Preliminar'!J414</f>
        <v>II  2020</v>
      </c>
    </row>
    <row r="415" spans="1:10" x14ac:dyDescent="0.25">
      <c r="A415" s="91">
        <f>'PAA Preliminar'!A415</f>
        <v>434</v>
      </c>
      <c r="B415" s="92" t="str">
        <f>'PAA Preliminar'!B415</f>
        <v>789-00</v>
      </c>
      <c r="C415" s="29">
        <f>'PAA Preliminar'!C415</f>
        <v>42132203</v>
      </c>
      <c r="D415" s="29">
        <f>'PAA Preliminar'!D415</f>
        <v>29905</v>
      </c>
      <c r="E415" s="3" t="str">
        <f>'PAA Preliminar'!E415</f>
        <v>Guantes de hule para aseo</v>
      </c>
      <c r="F415" s="29">
        <f>'PAA Preliminar'!F415</f>
        <v>500</v>
      </c>
      <c r="G415" s="29" t="str">
        <f>'PAA Preliminar'!G415</f>
        <v>pares</v>
      </c>
      <c r="H415" s="81">
        <f>'PAA Preliminar'!H415</f>
        <v>362500</v>
      </c>
      <c r="I415" s="29" t="str">
        <f>'PAA Preliminar'!I415</f>
        <v>001</v>
      </c>
      <c r="J415" s="93" t="str">
        <f>'PAA Preliminar'!J415</f>
        <v>II  2020</v>
      </c>
    </row>
    <row r="416" spans="1:10" x14ac:dyDescent="0.25">
      <c r="A416" s="91">
        <f>'PAA Preliminar'!A416</f>
        <v>435</v>
      </c>
      <c r="B416" s="92" t="str">
        <f>'PAA Preliminar'!B416</f>
        <v>789-00</v>
      </c>
      <c r="C416" s="29">
        <f>'PAA Preliminar'!C416</f>
        <v>47131605</v>
      </c>
      <c r="D416" s="29">
        <f>'PAA Preliminar'!D416</f>
        <v>29905</v>
      </c>
      <c r="E416" s="3" t="str">
        <f>'PAA Preliminar'!E416</f>
        <v>Hisopo</v>
      </c>
      <c r="F416" s="29">
        <f>'PAA Preliminar'!F416</f>
        <v>300</v>
      </c>
      <c r="G416" s="29" t="str">
        <f>'PAA Preliminar'!G416</f>
        <v>unid</v>
      </c>
      <c r="H416" s="81">
        <f>'PAA Preliminar'!H416</f>
        <v>124500</v>
      </c>
      <c r="I416" s="29" t="str">
        <f>'PAA Preliminar'!I416</f>
        <v>001</v>
      </c>
      <c r="J416" s="93" t="str">
        <f>'PAA Preliminar'!J416</f>
        <v>II  2020</v>
      </c>
    </row>
    <row r="417" spans="1:10" ht="30" x14ac:dyDescent="0.25">
      <c r="A417" s="91">
        <f>'PAA Preliminar'!A417</f>
        <v>436</v>
      </c>
      <c r="B417" s="92" t="str">
        <f>'PAA Preliminar'!B417</f>
        <v>789-00</v>
      </c>
      <c r="C417" s="29">
        <f>'PAA Preliminar'!C417</f>
        <v>51473016</v>
      </c>
      <c r="D417" s="29">
        <f>'PAA Preliminar'!D417</f>
        <v>29905</v>
      </c>
      <c r="E417" s="3" t="str">
        <f>'PAA Preliminar'!E417</f>
        <v>Jabón alcohol gel para lavado de manos en seco, presentación de 800 ml</v>
      </c>
      <c r="F417" s="29">
        <f>'PAA Preliminar'!F417</f>
        <v>500</v>
      </c>
      <c r="G417" s="29" t="str">
        <f>'PAA Preliminar'!G417</f>
        <v>unid</v>
      </c>
      <c r="H417" s="81">
        <f>'PAA Preliminar'!H417</f>
        <v>1525500</v>
      </c>
      <c r="I417" s="29" t="str">
        <f>'PAA Preliminar'!I417</f>
        <v>001</v>
      </c>
      <c r="J417" s="93" t="str">
        <f>'PAA Preliminar'!J417</f>
        <v>II  2020</v>
      </c>
    </row>
    <row r="418" spans="1:10" x14ac:dyDescent="0.25">
      <c r="A418" s="91">
        <f>'PAA Preliminar'!A418</f>
        <v>437</v>
      </c>
      <c r="B418" s="92" t="str">
        <f>'PAA Preliminar'!B418</f>
        <v>789-00</v>
      </c>
      <c r="C418" s="29">
        <f>'PAA Preliminar'!C418</f>
        <v>53131608</v>
      </c>
      <c r="D418" s="29">
        <f>'PAA Preliminar'!D418</f>
        <v>29905</v>
      </c>
      <c r="E418" s="3" t="str">
        <f>'PAA Preliminar'!E418</f>
        <v>Jabón bactericida líquido para manos</v>
      </c>
      <c r="F418" s="29">
        <f>'PAA Preliminar'!F418</f>
        <v>2000</v>
      </c>
      <c r="G418" s="29" t="str">
        <f>'PAA Preliminar'!G418</f>
        <v>unid</v>
      </c>
      <c r="H418" s="81">
        <f>'PAA Preliminar'!H418</f>
        <v>4380000</v>
      </c>
      <c r="I418" s="29" t="str">
        <f>'PAA Preliminar'!I418</f>
        <v>001</v>
      </c>
      <c r="J418" s="93" t="str">
        <f>'PAA Preliminar'!J418</f>
        <v>II  2020</v>
      </c>
    </row>
    <row r="419" spans="1:10" x14ac:dyDescent="0.25">
      <c r="A419" s="91">
        <f>'PAA Preliminar'!A419</f>
        <v>438</v>
      </c>
      <c r="B419" s="92" t="str">
        <f>'PAA Preliminar'!B419</f>
        <v>789-00</v>
      </c>
      <c r="C419" s="29">
        <f>'PAA Preliminar'!C419</f>
        <v>47131810</v>
      </c>
      <c r="D419" s="29">
        <f>'PAA Preliminar'!D419</f>
        <v>29905</v>
      </c>
      <c r="E419" s="3" t="str">
        <f>'PAA Preliminar'!E419</f>
        <v>Jabón cilíndrico lavaplatos</v>
      </c>
      <c r="F419" s="29">
        <f>'PAA Preliminar'!F419</f>
        <v>500</v>
      </c>
      <c r="G419" s="29" t="str">
        <f>'PAA Preliminar'!G419</f>
        <v>unid</v>
      </c>
      <c r="H419" s="81">
        <f>'PAA Preliminar'!H419</f>
        <v>101000</v>
      </c>
      <c r="I419" s="29" t="str">
        <f>'PAA Preliminar'!I419</f>
        <v>001</v>
      </c>
      <c r="J419" s="93" t="str">
        <f>'PAA Preliminar'!J419</f>
        <v>II  2020</v>
      </c>
    </row>
    <row r="420" spans="1:10" x14ac:dyDescent="0.25">
      <c r="A420" s="91">
        <f>'PAA Preliminar'!A420</f>
        <v>439</v>
      </c>
      <c r="B420" s="92" t="str">
        <f>'PAA Preliminar'!B420</f>
        <v>789-00</v>
      </c>
      <c r="C420" s="29">
        <f>'PAA Preliminar'!C420</f>
        <v>53131608</v>
      </c>
      <c r="D420" s="29">
        <f>'PAA Preliminar'!D420</f>
        <v>29905</v>
      </c>
      <c r="E420" s="3" t="str">
        <f>'PAA Preliminar'!E420</f>
        <v>Jabón de tocador</v>
      </c>
      <c r="F420" s="29">
        <f>'PAA Preliminar'!F420</f>
        <v>210000</v>
      </c>
      <c r="G420" s="29" t="str">
        <f>'PAA Preliminar'!G420</f>
        <v>unid</v>
      </c>
      <c r="H420" s="81">
        <f>'PAA Preliminar'!H420</f>
        <v>81270000</v>
      </c>
      <c r="I420" s="29" t="str">
        <f>'PAA Preliminar'!I420</f>
        <v>001</v>
      </c>
      <c r="J420" s="93" t="str">
        <f>'PAA Preliminar'!J420</f>
        <v>II  2020</v>
      </c>
    </row>
    <row r="421" spans="1:10" x14ac:dyDescent="0.25">
      <c r="A421" s="91">
        <f>'PAA Preliminar'!A421</f>
        <v>440</v>
      </c>
      <c r="B421" s="92" t="str">
        <f>'PAA Preliminar'!B421</f>
        <v>789-00</v>
      </c>
      <c r="C421" s="29">
        <f>'PAA Preliminar'!C421</f>
        <v>47131810</v>
      </c>
      <c r="D421" s="29">
        <f>'PAA Preliminar'!D421</f>
        <v>29905</v>
      </c>
      <c r="E421" s="3" t="str">
        <f>'PAA Preliminar'!E421</f>
        <v>Jabón lavaplatos en crema</v>
      </c>
      <c r="F421" s="29">
        <f>'PAA Preliminar'!F421</f>
        <v>800</v>
      </c>
      <c r="G421" s="29" t="str">
        <f>'PAA Preliminar'!G421</f>
        <v>unid</v>
      </c>
      <c r="H421" s="81">
        <f>'PAA Preliminar'!H421</f>
        <v>224800</v>
      </c>
      <c r="I421" s="29" t="str">
        <f>'PAA Preliminar'!I421</f>
        <v>001</v>
      </c>
      <c r="J421" s="93" t="str">
        <f>'PAA Preliminar'!J421</f>
        <v>II  2020</v>
      </c>
    </row>
    <row r="422" spans="1:10" x14ac:dyDescent="0.25">
      <c r="A422" s="91">
        <f>'PAA Preliminar'!A422</f>
        <v>441</v>
      </c>
      <c r="B422" s="92" t="str">
        <f>'PAA Preliminar'!B422</f>
        <v>789-00</v>
      </c>
      <c r="C422" s="29">
        <f>'PAA Preliminar'!C422</f>
        <v>47131501</v>
      </c>
      <c r="D422" s="29">
        <f>'PAA Preliminar'!D422</f>
        <v>29905</v>
      </c>
      <c r="E422" s="3" t="str">
        <f>'PAA Preliminar'!E422</f>
        <v>Mechas n 24 o  estropajo para pisos</v>
      </c>
      <c r="F422" s="29">
        <f>'PAA Preliminar'!F422</f>
        <v>3000</v>
      </c>
      <c r="G422" s="29" t="str">
        <f>'PAA Preliminar'!G422</f>
        <v>unid</v>
      </c>
      <c r="H422" s="81">
        <f>'PAA Preliminar'!H422</f>
        <v>1542000</v>
      </c>
      <c r="I422" s="29" t="str">
        <f>'PAA Preliminar'!I422</f>
        <v>001</v>
      </c>
      <c r="J422" s="93" t="str">
        <f>'PAA Preliminar'!J422</f>
        <v>II  2020</v>
      </c>
    </row>
    <row r="423" spans="1:10" x14ac:dyDescent="0.25">
      <c r="A423" s="91">
        <f>'PAA Preliminar'!A423</f>
        <v>442</v>
      </c>
      <c r="B423" s="92" t="str">
        <f>'PAA Preliminar'!B423</f>
        <v>789-00</v>
      </c>
      <c r="C423" s="29">
        <f>'PAA Preliminar'!C423</f>
        <v>47131601</v>
      </c>
      <c r="D423" s="29">
        <f>'PAA Preliminar'!D423</f>
        <v>29905</v>
      </c>
      <c r="E423" s="3" t="str">
        <f>'PAA Preliminar'!E423</f>
        <v>Pala plastica para basura</v>
      </c>
      <c r="F423" s="29">
        <f>'PAA Preliminar'!F423</f>
        <v>500</v>
      </c>
      <c r="G423" s="29" t="str">
        <f>'PAA Preliminar'!G423</f>
        <v>unid</v>
      </c>
      <c r="H423" s="81">
        <f>'PAA Preliminar'!H423</f>
        <v>354500</v>
      </c>
      <c r="I423" s="29" t="str">
        <f>'PAA Preliminar'!I423</f>
        <v>001</v>
      </c>
      <c r="J423" s="93" t="str">
        <f>'PAA Preliminar'!J423</f>
        <v>II  2020</v>
      </c>
    </row>
    <row r="424" spans="1:10" x14ac:dyDescent="0.25">
      <c r="A424" s="91">
        <f>'PAA Preliminar'!A424</f>
        <v>443</v>
      </c>
      <c r="B424" s="92" t="str">
        <f>'PAA Preliminar'!B424</f>
        <v>789-00</v>
      </c>
      <c r="C424" s="29">
        <f>'PAA Preliminar'!C424</f>
        <v>12352320</v>
      </c>
      <c r="D424" s="29">
        <f>'PAA Preliminar'!D424</f>
        <v>29905</v>
      </c>
      <c r="E424" s="3" t="str">
        <f>'PAA Preliminar'!E424</f>
        <v>Potasa</v>
      </c>
      <c r="F424" s="29">
        <f>'PAA Preliminar'!F424</f>
        <v>200</v>
      </c>
      <c r="G424" s="29" t="str">
        <f>'PAA Preliminar'!G424</f>
        <v>unid</v>
      </c>
      <c r="H424" s="81">
        <f>'PAA Preliminar'!H424</f>
        <v>260000</v>
      </c>
      <c r="I424" s="29" t="str">
        <f>'PAA Preliminar'!I424</f>
        <v>001</v>
      </c>
      <c r="J424" s="93" t="str">
        <f>'PAA Preliminar'!J424</f>
        <v>II  2020</v>
      </c>
    </row>
    <row r="425" spans="1:10" ht="30" x14ac:dyDescent="0.25">
      <c r="A425" s="91">
        <f>'PAA Preliminar'!A425</f>
        <v>444</v>
      </c>
      <c r="B425" s="92" t="str">
        <f>'PAA Preliminar'!B425</f>
        <v>789-00</v>
      </c>
      <c r="C425" s="29">
        <f>'PAA Preliminar'!C425</f>
        <v>53131628</v>
      </c>
      <c r="D425" s="29">
        <f>'PAA Preliminar'!D425</f>
        <v>29905</v>
      </c>
      <c r="E425" s="3" t="str">
        <f>'PAA Preliminar'!E425</f>
        <v>Shampú acondicionador en sobre de 10 ml</v>
      </c>
      <c r="F425" s="29">
        <f>'PAA Preliminar'!F425</f>
        <v>100000</v>
      </c>
      <c r="G425" s="29" t="str">
        <f>'PAA Preliminar'!G425</f>
        <v>unid</v>
      </c>
      <c r="H425" s="81">
        <f>'PAA Preliminar'!H425</f>
        <v>15328960</v>
      </c>
      <c r="I425" s="29" t="str">
        <f>'PAA Preliminar'!I425</f>
        <v>001</v>
      </c>
      <c r="J425" s="93" t="str">
        <f>'PAA Preliminar'!J425</f>
        <v>II  2020</v>
      </c>
    </row>
    <row r="426" spans="1:10" x14ac:dyDescent="0.25">
      <c r="A426" s="91">
        <f>'PAA Preliminar'!A426</f>
        <v>554</v>
      </c>
      <c r="B426" s="92" t="str">
        <f>'PAA Preliminar'!B426</f>
        <v>789-00</v>
      </c>
      <c r="C426" s="29" t="str">
        <f>'PAA Preliminar'!C426</f>
        <v>53131608</v>
      </c>
      <c r="D426" s="29">
        <f>'PAA Preliminar'!D426</f>
        <v>29905</v>
      </c>
      <c r="E426" s="3" t="str">
        <f>'PAA Preliminar'!E426</f>
        <v>Jabón para uso mecánico</v>
      </c>
      <c r="F426" s="29">
        <f>'PAA Preliminar'!F426</f>
        <v>150</v>
      </c>
      <c r="G426" s="29" t="str">
        <f>'PAA Preliminar'!G426</f>
        <v>lt</v>
      </c>
      <c r="H426" s="81">
        <f>'PAA Preliminar'!H426</f>
        <v>720000</v>
      </c>
      <c r="I426" s="29" t="str">
        <f>'PAA Preliminar'!I426</f>
        <v>001</v>
      </c>
      <c r="J426" s="93" t="str">
        <f>'PAA Preliminar'!J426</f>
        <v>II  2020</v>
      </c>
    </row>
    <row r="427" spans="1:10" x14ac:dyDescent="0.25">
      <c r="A427" s="91">
        <f>'PAA Preliminar'!A427</f>
        <v>555</v>
      </c>
      <c r="B427" s="92" t="str">
        <f>'PAA Preliminar'!B427</f>
        <v>789-00</v>
      </c>
      <c r="C427" s="29" t="str">
        <f>'PAA Preliminar'!C427</f>
        <v>47131828</v>
      </c>
      <c r="D427" s="29">
        <f>'PAA Preliminar'!D427</f>
        <v>29905</v>
      </c>
      <c r="E427" s="3" t="str">
        <f>'PAA Preliminar'!E427</f>
        <v xml:space="preserve">Champú y cera  para vehículos </v>
      </c>
      <c r="F427" s="29">
        <f>'PAA Preliminar'!F427</f>
        <v>900</v>
      </c>
      <c r="G427" s="29" t="str">
        <f>'PAA Preliminar'!G427</f>
        <v>lt</v>
      </c>
      <c r="H427" s="81">
        <f>'PAA Preliminar'!H427</f>
        <v>3600000</v>
      </c>
      <c r="I427" s="29" t="str">
        <f>'PAA Preliminar'!I427</f>
        <v>001</v>
      </c>
      <c r="J427" s="93" t="str">
        <f>'PAA Preliminar'!J427</f>
        <v>II  2020</v>
      </c>
    </row>
    <row r="428" spans="1:10" ht="30" x14ac:dyDescent="0.25">
      <c r="A428" s="91">
        <f>'PAA Preliminar'!A428</f>
        <v>126</v>
      </c>
      <c r="B428" s="92" t="str">
        <f>'PAA Preliminar'!B428</f>
        <v>789-00</v>
      </c>
      <c r="C428" s="29" t="str">
        <f>'PAA Preliminar'!C428</f>
        <v>46181507</v>
      </c>
      <c r="D428" s="29">
        <f>'PAA Preliminar'!D428</f>
        <v>29906</v>
      </c>
      <c r="E428" s="3" t="str">
        <f>'PAA Preliminar'!E428</f>
        <v>Chaleco Seguridad (Chaleco Anti punta para Hombre y Mujer)</v>
      </c>
      <c r="F428" s="29">
        <f>'PAA Preliminar'!F428</f>
        <v>300</v>
      </c>
      <c r="G428" s="29" t="str">
        <f>'PAA Preliminar'!G428</f>
        <v xml:space="preserve">und </v>
      </c>
      <c r="H428" s="81">
        <f>'PAA Preliminar'!H428</f>
        <v>219300000</v>
      </c>
      <c r="I428" s="29" t="str">
        <f>'PAA Preliminar'!I428</f>
        <v>001</v>
      </c>
      <c r="J428" s="93" t="str">
        <f>'PAA Preliminar'!J428</f>
        <v>II  2020</v>
      </c>
    </row>
    <row r="429" spans="1:10" x14ac:dyDescent="0.25">
      <c r="A429" s="91">
        <f>'PAA Preliminar'!A429</f>
        <v>127</v>
      </c>
      <c r="B429" s="92" t="str">
        <f>'PAA Preliminar'!B429</f>
        <v>789-00</v>
      </c>
      <c r="C429" s="29" t="str">
        <f>'PAA Preliminar'!C429</f>
        <v>46181502</v>
      </c>
      <c r="D429" s="29">
        <f>'PAA Preliminar'!D429</f>
        <v>29906</v>
      </c>
      <c r="E429" s="3" t="str">
        <f>'PAA Preliminar'!E429</f>
        <v>Chaleco Antibalas (Para Hombre)</v>
      </c>
      <c r="F429" s="29">
        <f>'PAA Preliminar'!F429</f>
        <v>500</v>
      </c>
      <c r="G429" s="29" t="str">
        <f>'PAA Preliminar'!G429</f>
        <v xml:space="preserve">und </v>
      </c>
      <c r="H429" s="81">
        <f>'PAA Preliminar'!H429</f>
        <v>502000000</v>
      </c>
      <c r="I429" s="29" t="str">
        <f>'PAA Preliminar'!I429</f>
        <v>001</v>
      </c>
      <c r="J429" s="93" t="str">
        <f>'PAA Preliminar'!J429</f>
        <v>II  2020</v>
      </c>
    </row>
    <row r="430" spans="1:10" x14ac:dyDescent="0.25">
      <c r="A430" s="91">
        <f>'PAA Preliminar'!A430</f>
        <v>128</v>
      </c>
      <c r="B430" s="92" t="str">
        <f>'PAA Preliminar'!B430</f>
        <v>789-00</v>
      </c>
      <c r="C430" s="29" t="str">
        <f>'PAA Preliminar'!C430</f>
        <v>46181502</v>
      </c>
      <c r="D430" s="29">
        <f>'PAA Preliminar'!D430</f>
        <v>29906</v>
      </c>
      <c r="E430" s="3" t="str">
        <f>'PAA Preliminar'!E430</f>
        <v>Chaleco Antibalas (Para mujer)</v>
      </c>
      <c r="F430" s="29">
        <f>'PAA Preliminar'!F430</f>
        <v>100</v>
      </c>
      <c r="G430" s="29" t="str">
        <f>'PAA Preliminar'!G430</f>
        <v xml:space="preserve">und </v>
      </c>
      <c r="H430" s="81">
        <f>'PAA Preliminar'!H430</f>
        <v>100400000</v>
      </c>
      <c r="I430" s="29" t="str">
        <f>'PAA Preliminar'!I430</f>
        <v>001</v>
      </c>
      <c r="J430" s="93" t="str">
        <f>'PAA Preliminar'!J430</f>
        <v>II  2020</v>
      </c>
    </row>
    <row r="431" spans="1:10" ht="90" x14ac:dyDescent="0.25">
      <c r="A431" s="91">
        <f>'PAA Preliminar'!A431</f>
        <v>129</v>
      </c>
      <c r="B431" s="92" t="str">
        <f>'PAA Preliminar'!B431</f>
        <v>789-00</v>
      </c>
      <c r="C431" s="29" t="str">
        <f>'PAA Preliminar'!C431</f>
        <v>46171633</v>
      </c>
      <c r="D431" s="29">
        <f>'PAA Preliminar'!D431</f>
        <v>29906</v>
      </c>
      <c r="E431" s="3" t="str">
        <f>'PAA Preliminar'!E431</f>
        <v>Detector de metales para registro (uso policial, uso manual, frecuencia de funcionamiento 95 hz, para uso de bateria de 9 voltios, sistema de autocalibración, empuñadura de diseño ergonómico, alto 48,3 cm x ancho 8,3 cm</v>
      </c>
      <c r="F431" s="29">
        <f>'PAA Preliminar'!F431</f>
        <v>200</v>
      </c>
      <c r="G431" s="29" t="str">
        <f>'PAA Preliminar'!G431</f>
        <v xml:space="preserve">und </v>
      </c>
      <c r="H431" s="81">
        <f>'PAA Preliminar'!H431</f>
        <v>35627400</v>
      </c>
      <c r="I431" s="29" t="str">
        <f>'PAA Preliminar'!I431</f>
        <v>001</v>
      </c>
      <c r="J431" s="93" t="str">
        <f>'PAA Preliminar'!J431</f>
        <v>II  2020</v>
      </c>
    </row>
    <row r="432" spans="1:10" ht="60" x14ac:dyDescent="0.25">
      <c r="A432" s="91">
        <f>'PAA Preliminar'!A432</f>
        <v>130</v>
      </c>
      <c r="B432" s="92" t="str">
        <f>'PAA Preliminar'!B432</f>
        <v>789-00</v>
      </c>
      <c r="C432" s="29" t="str">
        <f>'PAA Preliminar'!C432</f>
        <v xml:space="preserve">46151503
</v>
      </c>
      <c r="D432" s="29">
        <f>'PAA Preliminar'!D432</f>
        <v>29906</v>
      </c>
      <c r="E432" s="3" t="str">
        <f>'PAA Preliminar'!E432</f>
        <v>Escudo de protección antimotín, fabricado en policarbonato, medidas 1 m de alto, ancho 57 cm (+ -3), grueso del material de al menos 3 mm (+ - 20%)</v>
      </c>
      <c r="F432" s="29">
        <f>'PAA Preliminar'!F432</f>
        <v>250</v>
      </c>
      <c r="G432" s="29" t="str">
        <f>'PAA Preliminar'!G432</f>
        <v xml:space="preserve">und </v>
      </c>
      <c r="H432" s="81">
        <f>'PAA Preliminar'!H432</f>
        <v>49245750</v>
      </c>
      <c r="I432" s="29" t="str">
        <f>'PAA Preliminar'!I432</f>
        <v>001</v>
      </c>
      <c r="J432" s="93" t="str">
        <f>'PAA Preliminar'!J432</f>
        <v>II  2020</v>
      </c>
    </row>
    <row r="433" spans="1:10" ht="45" x14ac:dyDescent="0.25">
      <c r="A433" s="91">
        <f>'PAA Preliminar'!A433</f>
        <v>131</v>
      </c>
      <c r="B433" s="92" t="str">
        <f>'PAA Preliminar'!B433</f>
        <v>789-00</v>
      </c>
      <c r="C433" s="29" t="str">
        <f>'PAA Preliminar'!C433</f>
        <v>46101601</v>
      </c>
      <c r="D433" s="29">
        <f>'PAA Preliminar'!D433</f>
        <v>29906</v>
      </c>
      <c r="E433" s="3" t="str">
        <f>'PAA Preliminar'!E433</f>
        <v>Munición para arma de fuego calibre 5,56 mm, no debe ser expansiva ni recargada, en cajas de 20 unides</v>
      </c>
      <c r="F433" s="29">
        <f>'PAA Preliminar'!F433</f>
        <v>250000</v>
      </c>
      <c r="G433" s="29" t="str">
        <f>'PAA Preliminar'!G433</f>
        <v xml:space="preserve">und </v>
      </c>
      <c r="H433" s="81">
        <f>'PAA Preliminar'!H433</f>
        <v>120000000</v>
      </c>
      <c r="I433" s="29" t="str">
        <f>'PAA Preliminar'!I433</f>
        <v>001</v>
      </c>
      <c r="J433" s="93" t="str">
        <f>'PAA Preliminar'!J433</f>
        <v>II  2020</v>
      </c>
    </row>
    <row r="434" spans="1:10" ht="45" x14ac:dyDescent="0.25">
      <c r="A434" s="91">
        <f>'PAA Preliminar'!A434</f>
        <v>132</v>
      </c>
      <c r="B434" s="92" t="str">
        <f>'PAA Preliminar'!B434</f>
        <v>789-00</v>
      </c>
      <c r="C434" s="29" t="str">
        <f>'PAA Preliminar'!C434</f>
        <v xml:space="preserve">46101601
</v>
      </c>
      <c r="D434" s="29">
        <f>'PAA Preliminar'!D434</f>
        <v>29906</v>
      </c>
      <c r="E434" s="3" t="str">
        <f>'PAA Preliminar'!E434</f>
        <v>Munición para arma de fuego calibre 9 mm, no debe ser expansiva ni recargada, en cajas de 50 unides</v>
      </c>
      <c r="F434" s="29">
        <f>'PAA Preliminar'!F434</f>
        <v>250000</v>
      </c>
      <c r="G434" s="29" t="str">
        <f>'PAA Preliminar'!G434</f>
        <v xml:space="preserve">und </v>
      </c>
      <c r="H434" s="81">
        <f>'PAA Preliminar'!H434</f>
        <v>102000000</v>
      </c>
      <c r="I434" s="29" t="str">
        <f>'PAA Preliminar'!I434</f>
        <v>001</v>
      </c>
      <c r="J434" s="93" t="str">
        <f>'PAA Preliminar'!J434</f>
        <v>II  2020</v>
      </c>
    </row>
    <row r="435" spans="1:10" ht="60" x14ac:dyDescent="0.25">
      <c r="A435" s="91">
        <f>'PAA Preliminar'!A435</f>
        <v>133</v>
      </c>
      <c r="B435" s="92" t="str">
        <f>'PAA Preliminar'!B435</f>
        <v>789-00</v>
      </c>
      <c r="C435" s="29" t="str">
        <f>'PAA Preliminar'!C435</f>
        <v xml:space="preserve">46101601
</v>
      </c>
      <c r="D435" s="29">
        <f>'PAA Preliminar'!D435</f>
        <v>29906</v>
      </c>
      <c r="E435" s="3" t="str">
        <f>'PAA Preliminar'!E435</f>
        <v>Bala para escopeta calibre 12, de perdigones, de plomo, cuerpo o cartucho en plastico, tipo de fulminante boxer no corrosivo</v>
      </c>
      <c r="F435" s="29">
        <f>'PAA Preliminar'!F435</f>
        <v>37500</v>
      </c>
      <c r="G435" s="29" t="str">
        <f>'PAA Preliminar'!G435</f>
        <v xml:space="preserve">und </v>
      </c>
      <c r="H435" s="81">
        <f>'PAA Preliminar'!H435</f>
        <v>40500000</v>
      </c>
      <c r="I435" s="29" t="str">
        <f>'PAA Preliminar'!I435</f>
        <v>001</v>
      </c>
      <c r="J435" s="93" t="str">
        <f>'PAA Preliminar'!J435</f>
        <v>II  2020</v>
      </c>
    </row>
    <row r="436" spans="1:10" ht="60" x14ac:dyDescent="0.25">
      <c r="A436" s="91">
        <f>'PAA Preliminar'!A436</f>
        <v>134</v>
      </c>
      <c r="B436" s="92" t="str">
        <f>'PAA Preliminar'!B436</f>
        <v>789-00</v>
      </c>
      <c r="C436" s="29" t="str">
        <f>'PAA Preliminar'!C436</f>
        <v>46101601</v>
      </c>
      <c r="D436" s="29">
        <f>'PAA Preliminar'!D436</f>
        <v>29906</v>
      </c>
      <c r="E436" s="3" t="str">
        <f>'PAA Preliminar'!E436</f>
        <v>Proyectil de gas cs calibre 37 mm, peso del cartucho no superior a 200 g, altura del cartucho 12.2 cm (+ - 0,1 cm), para ser disparado con escopeta lanza gases</v>
      </c>
      <c r="F436" s="29">
        <f>'PAA Preliminar'!F436</f>
        <v>500</v>
      </c>
      <c r="G436" s="29" t="str">
        <f>'PAA Preliminar'!G436</f>
        <v>und</v>
      </c>
      <c r="H436" s="81">
        <f>'PAA Preliminar'!H436</f>
        <v>14454120</v>
      </c>
      <c r="I436" s="29" t="str">
        <f>'PAA Preliminar'!I436</f>
        <v>001</v>
      </c>
      <c r="J436" s="93" t="str">
        <f>'PAA Preliminar'!J436</f>
        <v>II  2020</v>
      </c>
    </row>
    <row r="437" spans="1:10" ht="90" x14ac:dyDescent="0.25">
      <c r="A437" s="91">
        <f>'PAA Preliminar'!A437</f>
        <v>135</v>
      </c>
      <c r="B437" s="92" t="str">
        <f>'PAA Preliminar'!B437</f>
        <v>789-00</v>
      </c>
      <c r="C437" s="29" t="str">
        <f>'PAA Preliminar'!C437</f>
        <v>46101802</v>
      </c>
      <c r="D437" s="29">
        <f>'PAA Preliminar'!D437</f>
        <v>29906</v>
      </c>
      <c r="E437" s="3" t="str">
        <f>'PAA Preliminar'!E437</f>
        <v>Cinturón para oficial seguridad, color negro, nylon, tamaño ajustable, cierre prensa plastica o metálica, mínimo 4 prensas sujeción de nylon, con porta esposas, baston, spray, radio, foco y arma (para diferentes tipos de 9 mm)</v>
      </c>
      <c r="F437" s="29">
        <f>'PAA Preliminar'!F437</f>
        <v>500</v>
      </c>
      <c r="G437" s="29" t="str">
        <f>'PAA Preliminar'!G437</f>
        <v xml:space="preserve">und </v>
      </c>
      <c r="H437" s="81">
        <f>'PAA Preliminar'!H437</f>
        <v>29244500</v>
      </c>
      <c r="I437" s="29" t="str">
        <f>'PAA Preliminar'!I437</f>
        <v>001</v>
      </c>
      <c r="J437" s="93" t="str">
        <f>'PAA Preliminar'!J437</f>
        <v>II  2020</v>
      </c>
    </row>
    <row r="438" spans="1:10" ht="60" x14ac:dyDescent="0.25">
      <c r="A438" s="91">
        <f>'PAA Preliminar'!A438</f>
        <v>136</v>
      </c>
      <c r="B438" s="92" t="str">
        <f>'PAA Preliminar'!B438</f>
        <v>789-00</v>
      </c>
      <c r="C438" s="29" t="str">
        <f>'PAA Preliminar'!C438</f>
        <v>46151506</v>
      </c>
      <c r="D438" s="29">
        <f>'PAA Preliminar'!D438</f>
        <v>29906</v>
      </c>
      <c r="E438" s="3" t="str">
        <f>'PAA Preliminar'!E438</f>
        <v>Bastón policial, fabricado en policarbonato/virgen y polimero, con un peso aproximado de 660 g, empuñadura forrada en hule para un mejor agarre</v>
      </c>
      <c r="F438" s="29">
        <f>'PAA Preliminar'!F438</f>
        <v>500</v>
      </c>
      <c r="G438" s="29" t="str">
        <f>'PAA Preliminar'!G438</f>
        <v xml:space="preserve">und </v>
      </c>
      <c r="H438" s="81">
        <f>'PAA Preliminar'!H438</f>
        <v>10243000</v>
      </c>
      <c r="I438" s="29" t="str">
        <f>'PAA Preliminar'!I438</f>
        <v>001</v>
      </c>
      <c r="J438" s="93" t="str">
        <f>'PAA Preliminar'!J438</f>
        <v>II  2020</v>
      </c>
    </row>
    <row r="439" spans="1:10" ht="60" x14ac:dyDescent="0.25">
      <c r="A439" s="91">
        <f>'PAA Preliminar'!A439</f>
        <v>137</v>
      </c>
      <c r="B439" s="92" t="str">
        <f>'PAA Preliminar'!B439</f>
        <v>789-00</v>
      </c>
      <c r="C439" s="29" t="str">
        <f>'PAA Preliminar'!C439</f>
        <v xml:space="preserve">46151601
</v>
      </c>
      <c r="D439" s="29">
        <f>'PAA Preliminar'!D439</f>
        <v>29906</v>
      </c>
      <c r="E439" s="3" t="str">
        <f>'PAA Preliminar'!E439</f>
        <v>Esposas metálicas para mano, fabricadas en aluminio grado aeroespacial, cadenas de acero, el perímetro interior de las esposas será de 200 mm</v>
      </c>
      <c r="F439" s="29">
        <f>'PAA Preliminar'!F439</f>
        <v>100</v>
      </c>
      <c r="G439" s="29" t="str">
        <f>'PAA Preliminar'!G439</f>
        <v xml:space="preserve">und </v>
      </c>
      <c r="H439" s="81">
        <f>'PAA Preliminar'!H439</f>
        <v>5641100</v>
      </c>
      <c r="I439" s="29" t="str">
        <f>'PAA Preliminar'!I439</f>
        <v>001</v>
      </c>
      <c r="J439" s="93" t="str">
        <f>'PAA Preliminar'!J439</f>
        <v>II  2020</v>
      </c>
    </row>
    <row r="440" spans="1:10" ht="30" x14ac:dyDescent="0.25">
      <c r="A440" s="91">
        <f>'PAA Preliminar'!A440</f>
        <v>138</v>
      </c>
      <c r="B440" s="92" t="str">
        <f>'PAA Preliminar'!B440</f>
        <v>789-00</v>
      </c>
      <c r="C440" s="29" t="str">
        <f>'PAA Preliminar'!C440</f>
        <v>39111702</v>
      </c>
      <c r="D440" s="29">
        <f>'PAA Preliminar'!D440</f>
        <v>29906</v>
      </c>
      <c r="E440" s="3" t="str">
        <f>'PAA Preliminar'!E440</f>
        <v>Foco portátil, largo, metálico, alimentado con baterías, para todo uso</v>
      </c>
      <c r="F440" s="29">
        <f>'PAA Preliminar'!F440</f>
        <v>100</v>
      </c>
      <c r="G440" s="29" t="str">
        <f>'PAA Preliminar'!G440</f>
        <v xml:space="preserve">und </v>
      </c>
      <c r="H440" s="81">
        <f>'PAA Preliminar'!H440</f>
        <v>4097200</v>
      </c>
      <c r="I440" s="29" t="str">
        <f>'PAA Preliminar'!I440</f>
        <v>001</v>
      </c>
      <c r="J440" s="93" t="str">
        <f>'PAA Preliminar'!J440</f>
        <v>II  2020</v>
      </c>
    </row>
    <row r="441" spans="1:10" x14ac:dyDescent="0.25">
      <c r="A441" s="91">
        <f>'PAA Preliminar'!A441</f>
        <v>170</v>
      </c>
      <c r="B441" s="92" t="str">
        <f>'PAA Preliminar'!B441</f>
        <v>789-00</v>
      </c>
      <c r="C441" s="29">
        <f>'PAA Preliminar'!C441</f>
        <v>46181504</v>
      </c>
      <c r="D441" s="29">
        <f>'PAA Preliminar'!D441</f>
        <v>29906</v>
      </c>
      <c r="E441" s="3" t="str">
        <f>'PAA Preliminar'!E441</f>
        <v>Guantes de cuero para realizar oficios</v>
      </c>
      <c r="F441" s="29">
        <f>'PAA Preliminar'!F441</f>
        <v>1</v>
      </c>
      <c r="G441" s="29" t="str">
        <f>'PAA Preliminar'!G441</f>
        <v>unid</v>
      </c>
      <c r="H441" s="81">
        <f>'PAA Preliminar'!H441</f>
        <v>5000000</v>
      </c>
      <c r="I441" s="29" t="str">
        <f>'PAA Preliminar'!I441</f>
        <v>001</v>
      </c>
      <c r="J441" s="93" t="str">
        <f>'PAA Preliminar'!J441</f>
        <v>II  2020</v>
      </c>
    </row>
    <row r="442" spans="1:10" x14ac:dyDescent="0.25">
      <c r="A442" s="91">
        <f>'PAA Preliminar'!A442</f>
        <v>245</v>
      </c>
      <c r="B442" s="92" t="str">
        <f>'PAA Preliminar'!B442</f>
        <v>789-00</v>
      </c>
      <c r="C442" s="29" t="str">
        <f>'PAA Preliminar'!C442</f>
        <v>46181504</v>
      </c>
      <c r="D442" s="29">
        <f>'PAA Preliminar'!D442</f>
        <v>29906</v>
      </c>
      <c r="E442" s="3" t="str">
        <f>'PAA Preliminar'!E442</f>
        <v>Guantes de cuero para realizar oficios</v>
      </c>
      <c r="F442" s="29">
        <f>'PAA Preliminar'!F442</f>
        <v>540</v>
      </c>
      <c r="G442" s="29" t="str">
        <f>'PAA Preliminar'!G442</f>
        <v>unid</v>
      </c>
      <c r="H442" s="81">
        <f>'PAA Preliminar'!H442</f>
        <v>1512000</v>
      </c>
      <c r="I442" s="29" t="str">
        <f>'PAA Preliminar'!I442</f>
        <v>001</v>
      </c>
      <c r="J442" s="93" t="str">
        <f>'PAA Preliminar'!J442</f>
        <v>II  2020</v>
      </c>
    </row>
    <row r="443" spans="1:10" x14ac:dyDescent="0.25">
      <c r="A443" s="91">
        <f>'PAA Preliminar'!A443</f>
        <v>445</v>
      </c>
      <c r="B443" s="92" t="str">
        <f>'PAA Preliminar'!B443</f>
        <v>789-00</v>
      </c>
      <c r="C443" s="29">
        <f>'PAA Preliminar'!C443</f>
        <v>46181504</v>
      </c>
      <c r="D443" s="29">
        <f>'PAA Preliminar'!D443</f>
        <v>29906</v>
      </c>
      <c r="E443" s="3" t="str">
        <f>'PAA Preliminar'!E443</f>
        <v>Guantes de cuero para soldar</v>
      </c>
      <c r="F443" s="29">
        <f>'PAA Preliminar'!F443</f>
        <v>30</v>
      </c>
      <c r="G443" s="29" t="str">
        <f>'PAA Preliminar'!G443</f>
        <v>pares</v>
      </c>
      <c r="H443" s="81">
        <f>'PAA Preliminar'!H443</f>
        <v>66000</v>
      </c>
      <c r="I443" s="29" t="str">
        <f>'PAA Preliminar'!I443</f>
        <v>001</v>
      </c>
      <c r="J443" s="93" t="str">
        <f>'PAA Preliminar'!J443</f>
        <v>II  2020</v>
      </c>
    </row>
    <row r="444" spans="1:10" x14ac:dyDescent="0.25">
      <c r="A444" s="91">
        <f>'PAA Preliminar'!A444</f>
        <v>446</v>
      </c>
      <c r="B444" s="92" t="str">
        <f>'PAA Preliminar'!B444</f>
        <v>789-00</v>
      </c>
      <c r="C444" s="29">
        <f>'PAA Preliminar'!C444</f>
        <v>46181504</v>
      </c>
      <c r="D444" s="29">
        <f>'PAA Preliminar'!D444</f>
        <v>29906</v>
      </c>
      <c r="E444" s="3" t="str">
        <f>'PAA Preliminar'!E444</f>
        <v>Guantes de cuero y lona</v>
      </c>
      <c r="F444" s="29">
        <f>'PAA Preliminar'!F444</f>
        <v>30</v>
      </c>
      <c r="G444" s="29" t="str">
        <f>'PAA Preliminar'!G444</f>
        <v>pares</v>
      </c>
      <c r="H444" s="81">
        <f>'PAA Preliminar'!H444</f>
        <v>42000</v>
      </c>
      <c r="I444" s="29" t="str">
        <f>'PAA Preliminar'!I444</f>
        <v>001</v>
      </c>
      <c r="J444" s="93" t="str">
        <f>'PAA Preliminar'!J444</f>
        <v>II  2020</v>
      </c>
    </row>
    <row r="445" spans="1:10" x14ac:dyDescent="0.25">
      <c r="A445" s="91">
        <f>'PAA Preliminar'!A445</f>
        <v>447</v>
      </c>
      <c r="B445" s="92" t="str">
        <f>'PAA Preliminar'!B445</f>
        <v>789-00</v>
      </c>
      <c r="C445" s="29">
        <f>'PAA Preliminar'!C445</f>
        <v>46181504</v>
      </c>
      <c r="D445" s="29">
        <f>'PAA Preliminar'!D445</f>
        <v>29906</v>
      </c>
      <c r="E445" s="3" t="str">
        <f>'PAA Preliminar'!E445</f>
        <v>Guantes para químico pvc</v>
      </c>
      <c r="F445" s="29">
        <f>'PAA Preliminar'!F445</f>
        <v>30</v>
      </c>
      <c r="G445" s="29" t="str">
        <f>'PAA Preliminar'!G445</f>
        <v>pares</v>
      </c>
      <c r="H445" s="81">
        <f>'PAA Preliminar'!H445</f>
        <v>131250</v>
      </c>
      <c r="I445" s="29" t="str">
        <f>'PAA Preliminar'!I445</f>
        <v>001</v>
      </c>
      <c r="J445" s="93" t="str">
        <f>'PAA Preliminar'!J445</f>
        <v>II  2020</v>
      </c>
    </row>
    <row r="446" spans="1:10" x14ac:dyDescent="0.25">
      <c r="A446" s="91">
        <f>'PAA Preliminar'!A446</f>
        <v>532</v>
      </c>
      <c r="B446" s="92" t="str">
        <f>'PAA Preliminar'!B446</f>
        <v>789-00</v>
      </c>
      <c r="C446" s="29">
        <f>'PAA Preliminar'!C446</f>
        <v>46181507</v>
      </c>
      <c r="D446" s="29">
        <f>'PAA Preliminar'!D446</f>
        <v>29906</v>
      </c>
      <c r="E446" s="3" t="str">
        <f>'PAA Preliminar'!E446</f>
        <v>Chaleco tipo botiquín</v>
      </c>
      <c r="F446" s="29">
        <f>'PAA Preliminar'!F446</f>
        <v>20</v>
      </c>
      <c r="G446" s="29" t="str">
        <f>'PAA Preliminar'!G446</f>
        <v>unid</v>
      </c>
      <c r="H446" s="81">
        <f>'PAA Preliminar'!H446</f>
        <v>540000</v>
      </c>
      <c r="I446" s="29" t="str">
        <f>'PAA Preliminar'!I446</f>
        <v>001</v>
      </c>
      <c r="J446" s="93" t="str">
        <f>'PAA Preliminar'!J446</f>
        <v>II  2020</v>
      </c>
    </row>
    <row r="447" spans="1:10" x14ac:dyDescent="0.25">
      <c r="A447" s="91">
        <f>'PAA Preliminar'!A447</f>
        <v>533</v>
      </c>
      <c r="B447" s="92" t="str">
        <f>'PAA Preliminar'!B447</f>
        <v>789-00</v>
      </c>
      <c r="C447" s="29">
        <f>'PAA Preliminar'!C447</f>
        <v>42172001</v>
      </c>
      <c r="D447" s="29">
        <f>'PAA Preliminar'!D447</f>
        <v>29906</v>
      </c>
      <c r="E447" s="3" t="str">
        <f>'PAA Preliminar'!E447</f>
        <v>Botiquín</v>
      </c>
      <c r="F447" s="29">
        <f>'PAA Preliminar'!F447</f>
        <v>15</v>
      </c>
      <c r="G447" s="29" t="str">
        <f>'PAA Preliminar'!G447</f>
        <v>unid</v>
      </c>
      <c r="H447" s="81">
        <f>'PAA Preliminar'!H447</f>
        <v>3045000</v>
      </c>
      <c r="I447" s="29" t="str">
        <f>'PAA Preliminar'!I447</f>
        <v>001</v>
      </c>
      <c r="J447" s="93" t="str">
        <f>'PAA Preliminar'!J447</f>
        <v>II  2020</v>
      </c>
    </row>
    <row r="448" spans="1:10" x14ac:dyDescent="0.25">
      <c r="A448" s="91">
        <f>'PAA Preliminar'!A448</f>
        <v>273</v>
      </c>
      <c r="B448" s="92" t="str">
        <f>'PAA Preliminar'!B448</f>
        <v>789-00</v>
      </c>
      <c r="C448" s="29" t="str">
        <f>'PAA Preliminar'!C448</f>
        <v>52151616</v>
      </c>
      <c r="D448" s="29">
        <f>'PAA Preliminar'!D448</f>
        <v>29907</v>
      </c>
      <c r="E448" s="3" t="str">
        <f>'PAA Preliminar'!E448</f>
        <v>Espátula uso cocina</v>
      </c>
      <c r="F448" s="29">
        <f>'PAA Preliminar'!F448</f>
        <v>100</v>
      </c>
      <c r="G448" s="29" t="str">
        <f>'PAA Preliminar'!G448</f>
        <v>unid</v>
      </c>
      <c r="H448" s="81">
        <f>'PAA Preliminar'!H448</f>
        <v>966120.00000000012</v>
      </c>
      <c r="I448" s="29" t="str">
        <f>'PAA Preliminar'!I448</f>
        <v>001</v>
      </c>
      <c r="J448" s="93" t="str">
        <f>'PAA Preliminar'!J448</f>
        <v>II  2020</v>
      </c>
    </row>
    <row r="449" spans="1:10" x14ac:dyDescent="0.25">
      <c r="A449" s="91">
        <f>'PAA Preliminar'!A449</f>
        <v>274</v>
      </c>
      <c r="B449" s="92" t="str">
        <f>'PAA Preliminar'!B449</f>
        <v>789-00</v>
      </c>
      <c r="C449" s="29" t="str">
        <f>'PAA Preliminar'!C449</f>
        <v>48101530</v>
      </c>
      <c r="D449" s="29">
        <f>'PAA Preliminar'!D449</f>
        <v>29907</v>
      </c>
      <c r="E449" s="3" t="str">
        <f>'PAA Preliminar'!E449</f>
        <v>Olla arrocera (medidas 65 x 20)</v>
      </c>
      <c r="F449" s="29">
        <f>'PAA Preliminar'!F449</f>
        <v>85</v>
      </c>
      <c r="G449" s="29" t="str">
        <f>'PAA Preliminar'!G449</f>
        <v>unid</v>
      </c>
      <c r="H449" s="81">
        <f>'PAA Preliminar'!H449</f>
        <v>3300000</v>
      </c>
      <c r="I449" s="29" t="str">
        <f>'PAA Preliminar'!I449</f>
        <v>001</v>
      </c>
      <c r="J449" s="93" t="str">
        <f>'PAA Preliminar'!J449</f>
        <v>II  2020</v>
      </c>
    </row>
    <row r="450" spans="1:10" x14ac:dyDescent="0.25">
      <c r="A450" s="91">
        <f>'PAA Preliminar'!A450</f>
        <v>275</v>
      </c>
      <c r="B450" s="92" t="str">
        <f>'PAA Preliminar'!B450</f>
        <v>789-00</v>
      </c>
      <c r="C450" s="29" t="str">
        <f>'PAA Preliminar'!C450</f>
        <v>48101544</v>
      </c>
      <c r="D450" s="29">
        <f>'PAA Preliminar'!D450</f>
        <v>29907</v>
      </c>
      <c r="E450" s="3" t="str">
        <f>'PAA Preliminar'!E450</f>
        <v>Olla arrocera (medidas 50 x 16)</v>
      </c>
      <c r="F450" s="29">
        <f>'PAA Preliminar'!F450</f>
        <v>70</v>
      </c>
      <c r="G450" s="29" t="str">
        <f>'PAA Preliminar'!G450</f>
        <v>unid</v>
      </c>
      <c r="H450" s="81">
        <f>'PAA Preliminar'!H450</f>
        <v>2300000</v>
      </c>
      <c r="I450" s="29" t="str">
        <f>'PAA Preliminar'!I450</f>
        <v>001</v>
      </c>
      <c r="J450" s="93" t="str">
        <f>'PAA Preliminar'!J450</f>
        <v>II  2020</v>
      </c>
    </row>
    <row r="451" spans="1:10" x14ac:dyDescent="0.25">
      <c r="A451" s="91">
        <f>'PAA Preliminar'!A451</f>
        <v>277</v>
      </c>
      <c r="B451" s="92" t="str">
        <f>'PAA Preliminar'!B451</f>
        <v>789-00</v>
      </c>
      <c r="C451" s="29">
        <f>'PAA Preliminar'!C451</f>
        <v>52152002</v>
      </c>
      <c r="D451" s="29">
        <f>'PAA Preliminar'!D451</f>
        <v>29907</v>
      </c>
      <c r="E451" s="3" t="str">
        <f>'PAA Preliminar'!E451</f>
        <v xml:space="preserve">Azucarera de vidrio  </v>
      </c>
      <c r="F451" s="29">
        <f>'PAA Preliminar'!F451</f>
        <v>31</v>
      </c>
      <c r="G451" s="29" t="str">
        <f>'PAA Preliminar'!G451</f>
        <v>unid</v>
      </c>
      <c r="H451" s="81">
        <f>'PAA Preliminar'!H451</f>
        <v>22913.34</v>
      </c>
      <c r="I451" s="29" t="str">
        <f>'PAA Preliminar'!I451</f>
        <v>001</v>
      </c>
      <c r="J451" s="93" t="str">
        <f>'PAA Preliminar'!J451</f>
        <v>II  2020</v>
      </c>
    </row>
    <row r="452" spans="1:10" x14ac:dyDescent="0.25">
      <c r="A452" s="91">
        <f>'PAA Preliminar'!A452</f>
        <v>278</v>
      </c>
      <c r="B452" s="92" t="str">
        <f>'PAA Preliminar'!B452</f>
        <v>789-00</v>
      </c>
      <c r="C452" s="29" t="str">
        <f>'PAA Preliminar'!C452</f>
        <v>52152010</v>
      </c>
      <c r="D452" s="29">
        <f>'PAA Preliminar'!D452</f>
        <v>29907</v>
      </c>
      <c r="E452" s="3" t="str">
        <f>'PAA Preliminar'!E452</f>
        <v>Recipiente aislante para bebidas</v>
      </c>
      <c r="F452" s="29">
        <f>'PAA Preliminar'!F452</f>
        <v>75</v>
      </c>
      <c r="G452" s="29" t="str">
        <f>'PAA Preliminar'!G452</f>
        <v>unid</v>
      </c>
      <c r="H452" s="81">
        <f>'PAA Preliminar'!H452</f>
        <v>5000000</v>
      </c>
      <c r="I452" s="29" t="str">
        <f>'PAA Preliminar'!I452</f>
        <v>001</v>
      </c>
      <c r="J452" s="93" t="str">
        <f>'PAA Preliminar'!J452</f>
        <v>II  2020</v>
      </c>
    </row>
    <row r="453" spans="1:10" x14ac:dyDescent="0.25">
      <c r="A453" s="91">
        <f>'PAA Preliminar'!A453</f>
        <v>279</v>
      </c>
      <c r="B453" s="92" t="str">
        <f>'PAA Preliminar'!B453</f>
        <v>789-00</v>
      </c>
      <c r="C453" s="29" t="str">
        <f>'PAA Preliminar'!C453</f>
        <v>52152010</v>
      </c>
      <c r="D453" s="29">
        <f>'PAA Preliminar'!D453</f>
        <v>29907</v>
      </c>
      <c r="E453" s="3" t="str">
        <f>'PAA Preliminar'!E453</f>
        <v>Recipiente surtidor de bebidas</v>
      </c>
      <c r="F453" s="29">
        <f>'PAA Preliminar'!F453</f>
        <v>75</v>
      </c>
      <c r="G453" s="29" t="str">
        <f>'PAA Preliminar'!G453</f>
        <v>unid</v>
      </c>
      <c r="H453" s="81">
        <f>'PAA Preliminar'!H453</f>
        <v>1000000</v>
      </c>
      <c r="I453" s="29" t="str">
        <f>'PAA Preliminar'!I453</f>
        <v>001</v>
      </c>
      <c r="J453" s="93" t="str">
        <f>'PAA Preliminar'!J453</f>
        <v>II  2020</v>
      </c>
    </row>
    <row r="454" spans="1:10" x14ac:dyDescent="0.25">
      <c r="A454" s="91">
        <f>'PAA Preliminar'!A454</f>
        <v>280</v>
      </c>
      <c r="B454" s="92" t="str">
        <f>'PAA Preliminar'!B454</f>
        <v>789-00</v>
      </c>
      <c r="C454" s="29">
        <f>'PAA Preliminar'!C454</f>
        <v>52152008</v>
      </c>
      <c r="D454" s="29">
        <f>'PAA Preliminar'!D454</f>
        <v>29907</v>
      </c>
      <c r="E454" s="3" t="str">
        <f>'PAA Preliminar'!E454</f>
        <v>Cafetera de aluminio con pico</v>
      </c>
      <c r="F454" s="29">
        <f>'PAA Preliminar'!F454</f>
        <v>25</v>
      </c>
      <c r="G454" s="29" t="str">
        <f>'PAA Preliminar'!G454</f>
        <v>unid</v>
      </c>
      <c r="H454" s="81">
        <f>'PAA Preliminar'!H454</f>
        <v>514411.5</v>
      </c>
      <c r="I454" s="29" t="str">
        <f>'PAA Preliminar'!I454</f>
        <v>001</v>
      </c>
      <c r="J454" s="93" t="str">
        <f>'PAA Preliminar'!J454</f>
        <v>II  2020</v>
      </c>
    </row>
    <row r="455" spans="1:10" x14ac:dyDescent="0.25">
      <c r="A455" s="91">
        <f>'PAA Preliminar'!A455</f>
        <v>281</v>
      </c>
      <c r="B455" s="92" t="str">
        <f>'PAA Preliminar'!B455</f>
        <v>789-00</v>
      </c>
      <c r="C455" s="29">
        <f>'PAA Preliminar'!C455</f>
        <v>52141526</v>
      </c>
      <c r="D455" s="29">
        <f>'PAA Preliminar'!D455</f>
        <v>29907</v>
      </c>
      <c r="E455" s="3" t="str">
        <f>'PAA Preliminar'!E455</f>
        <v>Cafetera de acero inoxidable</v>
      </c>
      <c r="F455" s="29">
        <f>'PAA Preliminar'!F455</f>
        <v>60</v>
      </c>
      <c r="G455" s="29" t="str">
        <f>'PAA Preliminar'!G455</f>
        <v>unid</v>
      </c>
      <c r="H455" s="81">
        <f>'PAA Preliminar'!H455</f>
        <v>1000000</v>
      </c>
      <c r="I455" s="29" t="str">
        <f>'PAA Preliminar'!I455</f>
        <v>001</v>
      </c>
      <c r="J455" s="93" t="str">
        <f>'PAA Preliminar'!J455</f>
        <v>II  2020</v>
      </c>
    </row>
    <row r="456" spans="1:10" x14ac:dyDescent="0.25">
      <c r="A456" s="91">
        <f>'PAA Preliminar'!A456</f>
        <v>282</v>
      </c>
      <c r="B456" s="92" t="str">
        <f>'PAA Preliminar'!B456</f>
        <v>789-00</v>
      </c>
      <c r="C456" s="29" t="str">
        <f>'PAA Preliminar'!C456</f>
        <v>52151604</v>
      </c>
      <c r="D456" s="29">
        <f>'PAA Preliminar'!D456</f>
        <v>29907</v>
      </c>
      <c r="E456" s="3" t="str">
        <f>'PAA Preliminar'!E456</f>
        <v xml:space="preserve">Colador de aluminio </v>
      </c>
      <c r="F456" s="29">
        <f>'PAA Preliminar'!F456</f>
        <v>50</v>
      </c>
      <c r="G456" s="29" t="str">
        <f>'PAA Preliminar'!G456</f>
        <v>unid</v>
      </c>
      <c r="H456" s="81">
        <f>'PAA Preliminar'!H456</f>
        <v>495282</v>
      </c>
      <c r="I456" s="29" t="str">
        <f>'PAA Preliminar'!I456</f>
        <v>001</v>
      </c>
      <c r="J456" s="93" t="str">
        <f>'PAA Preliminar'!J456</f>
        <v>II  2020</v>
      </c>
    </row>
    <row r="457" spans="1:10" x14ac:dyDescent="0.25">
      <c r="A457" s="91">
        <f>'PAA Preliminar'!A457</f>
        <v>283</v>
      </c>
      <c r="B457" s="92" t="str">
        <f>'PAA Preliminar'!B457</f>
        <v>789-00</v>
      </c>
      <c r="C457" s="29" t="str">
        <f>'PAA Preliminar'!C457</f>
        <v>48101815</v>
      </c>
      <c r="D457" s="29">
        <f>'PAA Preliminar'!D457</f>
        <v>29907</v>
      </c>
      <c r="E457" s="3" t="str">
        <f>'PAA Preliminar'!E457</f>
        <v>Cucharón (capacidad 59 mm, 2 onzas)</v>
      </c>
      <c r="F457" s="29">
        <f>'PAA Preliminar'!F457</f>
        <v>100</v>
      </c>
      <c r="G457" s="29" t="str">
        <f>'PAA Preliminar'!G457</f>
        <v>unid</v>
      </c>
      <c r="H457" s="81">
        <f>'PAA Preliminar'!H457</f>
        <v>78570</v>
      </c>
      <c r="I457" s="29" t="str">
        <f>'PAA Preliminar'!I457</f>
        <v>001</v>
      </c>
      <c r="J457" s="93" t="str">
        <f>'PAA Preliminar'!J457</f>
        <v>II  2020</v>
      </c>
    </row>
    <row r="458" spans="1:10" x14ac:dyDescent="0.25">
      <c r="A458" s="91">
        <f>'PAA Preliminar'!A458</f>
        <v>284</v>
      </c>
      <c r="B458" s="92" t="str">
        <f>'PAA Preliminar'!B458</f>
        <v>789-00</v>
      </c>
      <c r="C458" s="29" t="str">
        <f>'PAA Preliminar'!C458</f>
        <v>52151704</v>
      </c>
      <c r="D458" s="29">
        <f>'PAA Preliminar'!D458</f>
        <v>29907</v>
      </c>
      <c r="E458" s="3" t="str">
        <f>'PAA Preliminar'!E458</f>
        <v>Cucharón (capacidad 177 mm, 6 onzas)</v>
      </c>
      <c r="F458" s="29">
        <f>'PAA Preliminar'!F458</f>
        <v>120</v>
      </c>
      <c r="G458" s="29" t="str">
        <f>'PAA Preliminar'!G458</f>
        <v>unid</v>
      </c>
      <c r="H458" s="81">
        <f>'PAA Preliminar'!H458</f>
        <v>168314.40000000002</v>
      </c>
      <c r="I458" s="29" t="str">
        <f>'PAA Preliminar'!I458</f>
        <v>001</v>
      </c>
      <c r="J458" s="93" t="str">
        <f>'PAA Preliminar'!J458</f>
        <v>II  2020</v>
      </c>
    </row>
    <row r="459" spans="1:10" x14ac:dyDescent="0.25">
      <c r="A459" s="91">
        <f>'PAA Preliminar'!A459</f>
        <v>285</v>
      </c>
      <c r="B459" s="92" t="str">
        <f>'PAA Preliminar'!B459</f>
        <v>789-00</v>
      </c>
      <c r="C459" s="29" t="str">
        <f>'PAA Preliminar'!C459</f>
        <v>52151602</v>
      </c>
      <c r="D459" s="29">
        <f>'PAA Preliminar'!D459</f>
        <v>29907</v>
      </c>
      <c r="E459" s="3" t="str">
        <f>'PAA Preliminar'!E459</f>
        <v>Palangana</v>
      </c>
      <c r="F459" s="29">
        <f>'PAA Preliminar'!F459</f>
        <v>33</v>
      </c>
      <c r="G459" s="29" t="str">
        <f>'PAA Preliminar'!G459</f>
        <v>unid</v>
      </c>
      <c r="H459" s="81">
        <f>'PAA Preliminar'!H459</f>
        <v>160562.15999999997</v>
      </c>
      <c r="I459" s="29" t="str">
        <f>'PAA Preliminar'!I459</f>
        <v>001</v>
      </c>
      <c r="J459" s="93" t="str">
        <f>'PAA Preliminar'!J459</f>
        <v>II  2020</v>
      </c>
    </row>
    <row r="460" spans="1:10" x14ac:dyDescent="0.25">
      <c r="A460" s="91">
        <f>'PAA Preliminar'!A460</f>
        <v>286</v>
      </c>
      <c r="B460" s="92" t="str">
        <f>'PAA Preliminar'!B460</f>
        <v>789-00</v>
      </c>
      <c r="C460" s="29" t="str">
        <f>'PAA Preliminar'!C460</f>
        <v>52151609</v>
      </c>
      <c r="D460" s="29">
        <f>'PAA Preliminar'!D460</f>
        <v>29907</v>
      </c>
      <c r="E460" s="3" t="str">
        <f>'PAA Preliminar'!E460</f>
        <v>Pelador de papas</v>
      </c>
      <c r="F460" s="29">
        <f>'PAA Preliminar'!F460</f>
        <v>50</v>
      </c>
      <c r="G460" s="29" t="str">
        <f>'PAA Preliminar'!G460</f>
        <v>unid</v>
      </c>
      <c r="H460" s="81">
        <f>'PAA Preliminar'!H460</f>
        <v>26772.000000000004</v>
      </c>
      <c r="I460" s="29" t="str">
        <f>'PAA Preliminar'!I460</f>
        <v>001</v>
      </c>
      <c r="J460" s="93" t="str">
        <f>'PAA Preliminar'!J460</f>
        <v>II  2020</v>
      </c>
    </row>
    <row r="461" spans="1:10" x14ac:dyDescent="0.25">
      <c r="A461" s="91">
        <f>'PAA Preliminar'!A461</f>
        <v>287</v>
      </c>
      <c r="B461" s="92" t="str">
        <f>'PAA Preliminar'!B461</f>
        <v>789-00</v>
      </c>
      <c r="C461" s="29" t="str">
        <f>'PAA Preliminar'!C461</f>
        <v>52151639</v>
      </c>
      <c r="D461" s="29">
        <f>'PAA Preliminar'!D461</f>
        <v>29907</v>
      </c>
      <c r="E461" s="3" t="str">
        <f>'PAA Preliminar'!E461</f>
        <v>Batidor</v>
      </c>
      <c r="F461" s="29">
        <f>'PAA Preliminar'!F461</f>
        <v>50</v>
      </c>
      <c r="G461" s="29" t="str">
        <f>'PAA Preliminar'!G461</f>
        <v>unid</v>
      </c>
      <c r="H461" s="81">
        <f>'PAA Preliminar'!H461</f>
        <v>129495</v>
      </c>
      <c r="I461" s="29" t="str">
        <f>'PAA Preliminar'!I461</f>
        <v>001</v>
      </c>
      <c r="J461" s="93" t="str">
        <f>'PAA Preliminar'!J461</f>
        <v>II  2020</v>
      </c>
    </row>
    <row r="462" spans="1:10" x14ac:dyDescent="0.25">
      <c r="A462" s="91">
        <f>'PAA Preliminar'!A462</f>
        <v>288</v>
      </c>
      <c r="B462" s="92" t="str">
        <f>'PAA Preliminar'!B462</f>
        <v>789-00</v>
      </c>
      <c r="C462" s="29" t="str">
        <f>'PAA Preliminar'!C462</f>
        <v>52151603</v>
      </c>
      <c r="D462" s="29">
        <f>'PAA Preliminar'!D462</f>
        <v>29907</v>
      </c>
      <c r="E462" s="3" t="str">
        <f>'PAA Preliminar'!E462</f>
        <v xml:space="preserve">Rallador de Metal, cuatro caras </v>
      </c>
      <c r="F462" s="29">
        <f>'PAA Preliminar'!F462</f>
        <v>65</v>
      </c>
      <c r="G462" s="29" t="str">
        <f>'PAA Preliminar'!G462</f>
        <v>unid</v>
      </c>
      <c r="H462" s="81">
        <f>'PAA Preliminar'!H462</f>
        <v>180449.1</v>
      </c>
      <c r="I462" s="29" t="str">
        <f>'PAA Preliminar'!I462</f>
        <v>001</v>
      </c>
      <c r="J462" s="93" t="str">
        <f>'PAA Preliminar'!J462</f>
        <v>II  2020</v>
      </c>
    </row>
    <row r="463" spans="1:10" x14ac:dyDescent="0.25">
      <c r="A463" s="91">
        <f>'PAA Preliminar'!A463</f>
        <v>289</v>
      </c>
      <c r="B463" s="92" t="str">
        <f>'PAA Preliminar'!B463</f>
        <v>789-00</v>
      </c>
      <c r="C463" s="29" t="str">
        <f>'PAA Preliminar'!C463</f>
        <v>52151606</v>
      </c>
      <c r="D463" s="29">
        <f>'PAA Preliminar'!D463</f>
        <v>29907</v>
      </c>
      <c r="E463" s="3" t="str">
        <f>'PAA Preliminar'!E463</f>
        <v xml:space="preserve">Tabla para preparar alimentos </v>
      </c>
      <c r="F463" s="29">
        <f>'PAA Preliminar'!F463</f>
        <v>450</v>
      </c>
      <c r="G463" s="29" t="str">
        <f>'PAA Preliminar'!G463</f>
        <v>unid</v>
      </c>
      <c r="H463" s="81">
        <f>'PAA Preliminar'!H463</f>
        <v>3500000</v>
      </c>
      <c r="I463" s="29" t="str">
        <f>'PAA Preliminar'!I463</f>
        <v>001</v>
      </c>
      <c r="J463" s="93" t="str">
        <f>'PAA Preliminar'!J463</f>
        <v>II  2020</v>
      </c>
    </row>
    <row r="464" spans="1:10" x14ac:dyDescent="0.25">
      <c r="A464" s="91">
        <f>'PAA Preliminar'!A464</f>
        <v>290</v>
      </c>
      <c r="B464" s="92" t="str">
        <f>'PAA Preliminar'!B464</f>
        <v>789-00</v>
      </c>
      <c r="C464" s="29" t="str">
        <f>'PAA Preliminar'!C464</f>
        <v>52151605</v>
      </c>
      <c r="D464" s="29">
        <f>'PAA Preliminar'!D464</f>
        <v>29907</v>
      </c>
      <c r="E464" s="3" t="str">
        <f>'PAA Preliminar'!E464</f>
        <v>Abrelata manual</v>
      </c>
      <c r="F464" s="29">
        <f>'PAA Preliminar'!F464</f>
        <v>12</v>
      </c>
      <c r="G464" s="29" t="str">
        <f>'PAA Preliminar'!G464</f>
        <v>unid</v>
      </c>
      <c r="H464" s="81">
        <f>'PAA Preliminar'!H464</f>
        <v>1000000</v>
      </c>
      <c r="I464" s="29" t="str">
        <f>'PAA Preliminar'!I464</f>
        <v>001</v>
      </c>
      <c r="J464" s="93" t="str">
        <f>'PAA Preliminar'!J464</f>
        <v>II  2020</v>
      </c>
    </row>
    <row r="465" spans="1:10" x14ac:dyDescent="0.25">
      <c r="A465" s="91">
        <f>'PAA Preliminar'!A465</f>
        <v>291</v>
      </c>
      <c r="B465" s="92" t="str">
        <f>'PAA Preliminar'!B465</f>
        <v>789-00</v>
      </c>
      <c r="C465" s="29">
        <f>'PAA Preliminar'!C465</f>
        <v>52151504</v>
      </c>
      <c r="D465" s="29">
        <f>'PAA Preliminar'!D465</f>
        <v>29907</v>
      </c>
      <c r="E465" s="3" t="str">
        <f>'PAA Preliminar'!E465</f>
        <v>Vasos de papel o cartón</v>
      </c>
      <c r="F465" s="29">
        <f>'PAA Preliminar'!F465</f>
        <v>1200</v>
      </c>
      <c r="G465" s="29" t="str">
        <f>'PAA Preliminar'!G465</f>
        <v>unid</v>
      </c>
      <c r="H465" s="81">
        <f>'PAA Preliminar'!H465</f>
        <v>20952</v>
      </c>
      <c r="I465" s="29" t="str">
        <f>'PAA Preliminar'!I465</f>
        <v>001</v>
      </c>
      <c r="J465" s="93" t="str">
        <f>'PAA Preliminar'!J465</f>
        <v>II  2020</v>
      </c>
    </row>
    <row r="466" spans="1:10" x14ac:dyDescent="0.25">
      <c r="A466" s="91">
        <f>'PAA Preliminar'!A466</f>
        <v>292</v>
      </c>
      <c r="B466" s="92" t="str">
        <f>'PAA Preliminar'!B466</f>
        <v>789-00</v>
      </c>
      <c r="C466" s="29">
        <f>'PAA Preliminar'!C466</f>
        <v>52151505</v>
      </c>
      <c r="D466" s="29">
        <f>'PAA Preliminar'!D466</f>
        <v>29907</v>
      </c>
      <c r="E466" s="3" t="str">
        <f>'PAA Preliminar'!E466</f>
        <v>Removedor plástico para bebidas</v>
      </c>
      <c r="F466" s="29">
        <f>'PAA Preliminar'!F466</f>
        <v>1200</v>
      </c>
      <c r="G466" s="29" t="str">
        <f>'PAA Preliminar'!G466</f>
        <v>unid</v>
      </c>
      <c r="H466" s="81">
        <f>'PAA Preliminar'!H466</f>
        <v>2460</v>
      </c>
      <c r="I466" s="29" t="str">
        <f>'PAA Preliminar'!I466</f>
        <v>001</v>
      </c>
      <c r="J466" s="93" t="str">
        <f>'PAA Preliminar'!J466</f>
        <v>II  2020</v>
      </c>
    </row>
    <row r="467" spans="1:10" x14ac:dyDescent="0.25">
      <c r="A467" s="91">
        <f>'PAA Preliminar'!A467</f>
        <v>293</v>
      </c>
      <c r="B467" s="92" t="str">
        <f>'PAA Preliminar'!B467</f>
        <v>789-00</v>
      </c>
      <c r="C467" s="29" t="str">
        <f>'PAA Preliminar'!C467</f>
        <v>52151654</v>
      </c>
      <c r="D467" s="29">
        <f>'PAA Preliminar'!D467</f>
        <v>29907</v>
      </c>
      <c r="E467" s="3" t="str">
        <f>'PAA Preliminar'!E467</f>
        <v>Majador para papas</v>
      </c>
      <c r="F467" s="29">
        <f>'PAA Preliminar'!F467</f>
        <v>75</v>
      </c>
      <c r="G467" s="29" t="str">
        <f>'PAA Preliminar'!G467</f>
        <v>unid</v>
      </c>
      <c r="H467" s="81">
        <f>'PAA Preliminar'!H467</f>
        <v>250000</v>
      </c>
      <c r="I467" s="29" t="str">
        <f>'PAA Preliminar'!I467</f>
        <v>001</v>
      </c>
      <c r="J467" s="93" t="str">
        <f>'PAA Preliminar'!J467</f>
        <v>II  2020</v>
      </c>
    </row>
    <row r="468" spans="1:10" ht="30" x14ac:dyDescent="0.25">
      <c r="A468" s="91">
        <f>'PAA Preliminar'!A468</f>
        <v>246</v>
      </c>
      <c r="B468" s="92" t="str">
        <f>'PAA Preliminar'!B468</f>
        <v>789-00</v>
      </c>
      <c r="C468" s="29" t="str">
        <f>'PAA Preliminar'!C468</f>
        <v>52151651</v>
      </c>
      <c r="D468" s="29">
        <f>'PAA Preliminar'!D468</f>
        <v>29907</v>
      </c>
      <c r="E468" s="3" t="str">
        <f>'PAA Preliminar'!E468</f>
        <v>Cuchara (cuchara porcionera lisa 142 gramos)</v>
      </c>
      <c r="F468" s="29">
        <f>'PAA Preliminar'!F468</f>
        <v>500</v>
      </c>
      <c r="G468" s="29" t="str">
        <f>'PAA Preliminar'!G468</f>
        <v>unid</v>
      </c>
      <c r="H468" s="81">
        <f>'PAA Preliminar'!H468</f>
        <v>660570</v>
      </c>
      <c r="I468" s="29" t="str">
        <f>'PAA Preliminar'!I468</f>
        <v>001</v>
      </c>
      <c r="J468" s="93" t="str">
        <f>'PAA Preliminar'!J468</f>
        <v>II  2020</v>
      </c>
    </row>
    <row r="469" spans="1:10" ht="30" x14ac:dyDescent="0.25">
      <c r="A469" s="91">
        <f>'PAA Preliminar'!A469</f>
        <v>247</v>
      </c>
      <c r="B469" s="92" t="str">
        <f>'PAA Preliminar'!B469</f>
        <v>789-00</v>
      </c>
      <c r="C469" s="29" t="str">
        <f>'PAA Preliminar'!C469</f>
        <v>52151704</v>
      </c>
      <c r="D469" s="29">
        <f>'PAA Preliminar'!D469</f>
        <v>29907</v>
      </c>
      <c r="E469" s="3" t="str">
        <f>'PAA Preliminar'!E469</f>
        <v>Cuchara doméstica (de plástico no desechable)</v>
      </c>
      <c r="F469" s="29">
        <f>'PAA Preliminar'!F469</f>
        <v>10000</v>
      </c>
      <c r="G469" s="29" t="str">
        <f>'PAA Preliminar'!G469</f>
        <v>unid</v>
      </c>
      <c r="H469" s="81">
        <f>'PAA Preliminar'!H469</f>
        <v>15000000</v>
      </c>
      <c r="I469" s="29" t="str">
        <f>'PAA Preliminar'!I469</f>
        <v>001</v>
      </c>
      <c r="J469" s="93" t="str">
        <f>'PAA Preliminar'!J469</f>
        <v>II  2020</v>
      </c>
    </row>
    <row r="470" spans="1:10" x14ac:dyDescent="0.25">
      <c r="A470" s="91">
        <f>'PAA Preliminar'!A470</f>
        <v>248</v>
      </c>
      <c r="B470" s="92" t="str">
        <f>'PAA Preliminar'!B470</f>
        <v>789-00</v>
      </c>
      <c r="C470" s="29" t="str">
        <f>'PAA Preliminar'!C470</f>
        <v>52151704</v>
      </c>
      <c r="D470" s="29">
        <f>'PAA Preliminar'!D470</f>
        <v>29907</v>
      </c>
      <c r="E470" s="3" t="str">
        <f>'PAA Preliminar'!E470</f>
        <v>Cuchara doméstica tipo sopera</v>
      </c>
      <c r="F470" s="29">
        <f>'PAA Preliminar'!F470</f>
        <v>1000</v>
      </c>
      <c r="G470" s="29" t="str">
        <f>'PAA Preliminar'!G470</f>
        <v>unid</v>
      </c>
      <c r="H470" s="81">
        <f>'PAA Preliminar'!H470</f>
        <v>685440</v>
      </c>
      <c r="I470" s="29" t="str">
        <f>'PAA Preliminar'!I470</f>
        <v>001</v>
      </c>
      <c r="J470" s="93" t="str">
        <f>'PAA Preliminar'!J470</f>
        <v>II  2020</v>
      </c>
    </row>
    <row r="471" spans="1:10" x14ac:dyDescent="0.25">
      <c r="A471" s="91">
        <f>'PAA Preliminar'!A471</f>
        <v>249</v>
      </c>
      <c r="B471" s="92" t="str">
        <f>'PAA Preliminar'!B471</f>
        <v>789-00</v>
      </c>
      <c r="C471" s="29">
        <f>'PAA Preliminar'!C471</f>
        <v>52151704</v>
      </c>
      <c r="D471" s="29">
        <f>'PAA Preliminar'!D471</f>
        <v>29907</v>
      </c>
      <c r="E471" s="3" t="str">
        <f>'PAA Preliminar'!E471</f>
        <v>Cucharita de acero inoxidable</v>
      </c>
      <c r="F471" s="29">
        <f>'PAA Preliminar'!F471</f>
        <v>200</v>
      </c>
      <c r="G471" s="29" t="str">
        <f>'PAA Preliminar'!G471</f>
        <v>unid</v>
      </c>
      <c r="H471" s="81">
        <f>'PAA Preliminar'!H471</f>
        <v>15132</v>
      </c>
      <c r="I471" s="29" t="str">
        <f>'PAA Preliminar'!I471</f>
        <v>001</v>
      </c>
      <c r="J471" s="93" t="str">
        <f>'PAA Preliminar'!J471</f>
        <v>II  2020</v>
      </c>
    </row>
    <row r="472" spans="1:10" x14ac:dyDescent="0.25">
      <c r="A472" s="91">
        <f>'PAA Preliminar'!A472</f>
        <v>250</v>
      </c>
      <c r="B472" s="92" t="str">
        <f>'PAA Preliminar'!B472</f>
        <v>789-00</v>
      </c>
      <c r="C472" s="29">
        <f>'PAA Preliminar'!C472</f>
        <v>52151503</v>
      </c>
      <c r="D472" s="29">
        <f>'PAA Preliminar'!D472</f>
        <v>29907</v>
      </c>
      <c r="E472" s="3" t="str">
        <f>'PAA Preliminar'!E472</f>
        <v>Tenedor plástico</v>
      </c>
      <c r="F472" s="29">
        <f>'PAA Preliminar'!F472</f>
        <v>4000</v>
      </c>
      <c r="G472" s="29" t="str">
        <f>'PAA Preliminar'!G472</f>
        <v>unid</v>
      </c>
      <c r="H472" s="81">
        <f>'PAA Preliminar'!H472</f>
        <v>118320</v>
      </c>
      <c r="I472" s="29" t="str">
        <f>'PAA Preliminar'!I472</f>
        <v>001</v>
      </c>
      <c r="J472" s="93" t="str">
        <f>'PAA Preliminar'!J472</f>
        <v>II  2020</v>
      </c>
    </row>
    <row r="473" spans="1:10" x14ac:dyDescent="0.25">
      <c r="A473" s="91">
        <f>'PAA Preliminar'!A473</f>
        <v>251</v>
      </c>
      <c r="B473" s="92" t="str">
        <f>'PAA Preliminar'!B473</f>
        <v>789-00</v>
      </c>
      <c r="C473" s="29" t="str">
        <f>'PAA Preliminar'!C473</f>
        <v>52151702</v>
      </c>
      <c r="D473" s="29">
        <f>'PAA Preliminar'!D473</f>
        <v>29907</v>
      </c>
      <c r="E473" s="3" t="str">
        <f>'PAA Preliminar'!E473</f>
        <v>Cuchillo de cocina ( 10")</v>
      </c>
      <c r="F473" s="29">
        <f>'PAA Preliminar'!F473</f>
        <v>500</v>
      </c>
      <c r="G473" s="29" t="str">
        <f>'PAA Preliminar'!G473</f>
        <v>unid</v>
      </c>
      <c r="H473" s="81">
        <f>'PAA Preliminar'!H473</f>
        <v>1200000</v>
      </c>
      <c r="I473" s="29" t="str">
        <f>'PAA Preliminar'!I473</f>
        <v>001</v>
      </c>
      <c r="J473" s="93" t="str">
        <f>'PAA Preliminar'!J473</f>
        <v>II  2020</v>
      </c>
    </row>
    <row r="474" spans="1:10" x14ac:dyDescent="0.25">
      <c r="A474" s="91">
        <f>'PAA Preliminar'!A474</f>
        <v>252</v>
      </c>
      <c r="B474" s="92" t="str">
        <f>'PAA Preliminar'!B474</f>
        <v>789-00</v>
      </c>
      <c r="C474" s="29" t="str">
        <f>'PAA Preliminar'!C474</f>
        <v>52151702</v>
      </c>
      <c r="D474" s="29">
        <f>'PAA Preliminar'!D474</f>
        <v>29907</v>
      </c>
      <c r="E474" s="3" t="str">
        <f>'PAA Preliminar'!E474</f>
        <v>Cuchillo de cocina ( 8")</v>
      </c>
      <c r="F474" s="29">
        <f>'PAA Preliminar'!F474</f>
        <v>500</v>
      </c>
      <c r="G474" s="29" t="str">
        <f>'PAA Preliminar'!G474</f>
        <v>unid</v>
      </c>
      <c r="H474" s="81">
        <f>'PAA Preliminar'!H474</f>
        <v>1200000</v>
      </c>
      <c r="I474" s="29" t="str">
        <f>'PAA Preliminar'!I474</f>
        <v>001</v>
      </c>
      <c r="J474" s="93" t="str">
        <f>'PAA Preliminar'!J474</f>
        <v>II  2020</v>
      </c>
    </row>
    <row r="475" spans="1:10" x14ac:dyDescent="0.25">
      <c r="A475" s="91">
        <f>'PAA Preliminar'!A475</f>
        <v>253</v>
      </c>
      <c r="B475" s="92" t="str">
        <f>'PAA Preliminar'!B475</f>
        <v>789-00</v>
      </c>
      <c r="C475" s="29" t="str">
        <f>'PAA Preliminar'!C475</f>
        <v>52151702</v>
      </c>
      <c r="D475" s="29">
        <f>'PAA Preliminar'!D475</f>
        <v>29907</v>
      </c>
      <c r="E475" s="3" t="str">
        <f>'PAA Preliminar'!E475</f>
        <v>Cuchillo de cocina ( 6")</v>
      </c>
      <c r="F475" s="29">
        <f>'PAA Preliminar'!F475</f>
        <v>500</v>
      </c>
      <c r="G475" s="29" t="str">
        <f>'PAA Preliminar'!G475</f>
        <v>unid</v>
      </c>
      <c r="H475" s="81">
        <f>'PAA Preliminar'!H475</f>
        <v>835170.00000000012</v>
      </c>
      <c r="I475" s="29" t="str">
        <f>'PAA Preliminar'!I475</f>
        <v>001</v>
      </c>
      <c r="J475" s="93" t="str">
        <f>'PAA Preliminar'!J475</f>
        <v>II  2020</v>
      </c>
    </row>
    <row r="476" spans="1:10" x14ac:dyDescent="0.25">
      <c r="A476" s="91">
        <f>'PAA Preliminar'!A476</f>
        <v>254</v>
      </c>
      <c r="B476" s="92" t="str">
        <f>'PAA Preliminar'!B476</f>
        <v>789-00</v>
      </c>
      <c r="C476" s="29" t="str">
        <f>'PAA Preliminar'!C476</f>
        <v>52151702</v>
      </c>
      <c r="D476" s="29">
        <f>'PAA Preliminar'!D476</f>
        <v>29907</v>
      </c>
      <c r="E476" s="3" t="str">
        <f>'PAA Preliminar'!E476</f>
        <v>Cuchillo de cocina ( 3")</v>
      </c>
      <c r="F476" s="29">
        <f>'PAA Preliminar'!F476</f>
        <v>500</v>
      </c>
      <c r="G476" s="29" t="str">
        <f>'PAA Preliminar'!G476</f>
        <v>unid</v>
      </c>
      <c r="H476" s="81">
        <f>'PAA Preliminar'!H476</f>
        <v>861360</v>
      </c>
      <c r="I476" s="29" t="str">
        <f>'PAA Preliminar'!I476</f>
        <v>001</v>
      </c>
      <c r="J476" s="93" t="str">
        <f>'PAA Preliminar'!J476</f>
        <v>II  2020</v>
      </c>
    </row>
    <row r="477" spans="1:10" x14ac:dyDescent="0.25">
      <c r="A477" s="91">
        <f>'PAA Preliminar'!A477</f>
        <v>255</v>
      </c>
      <c r="B477" s="92" t="str">
        <f>'PAA Preliminar'!B477</f>
        <v>789-00</v>
      </c>
      <c r="C477" s="29" t="str">
        <f>'PAA Preliminar'!C477</f>
        <v>48101530</v>
      </c>
      <c r="D477" s="29">
        <f>'PAA Preliminar'!D477</f>
        <v>29907</v>
      </c>
      <c r="E477" s="3" t="str">
        <f>'PAA Preliminar'!E477</f>
        <v>Olla de aluminio con tapa</v>
      </c>
      <c r="F477" s="29">
        <f>'PAA Preliminar'!F477</f>
        <v>125</v>
      </c>
      <c r="G477" s="29" t="str">
        <f>'PAA Preliminar'!G477</f>
        <v>unid</v>
      </c>
      <c r="H477" s="81">
        <f>'PAA Preliminar'!H477</f>
        <v>8796169</v>
      </c>
      <c r="I477" s="29" t="str">
        <f>'PAA Preliminar'!I477</f>
        <v>001</v>
      </c>
      <c r="J477" s="93" t="str">
        <f>'PAA Preliminar'!J477</f>
        <v>II  2020</v>
      </c>
    </row>
    <row r="478" spans="1:10" x14ac:dyDescent="0.25">
      <c r="A478" s="91">
        <f>'PAA Preliminar'!A478</f>
        <v>256</v>
      </c>
      <c r="B478" s="92" t="str">
        <f>'PAA Preliminar'!B478</f>
        <v>789-00</v>
      </c>
      <c r="C478" s="29" t="str">
        <f>'PAA Preliminar'!C478</f>
        <v>52151802</v>
      </c>
      <c r="D478" s="29">
        <f>'PAA Preliminar'!D478</f>
        <v>29907</v>
      </c>
      <c r="E478" s="3" t="str">
        <f>'PAA Preliminar'!E478</f>
        <v>Sartén de aluminio</v>
      </c>
      <c r="F478" s="29">
        <f>'PAA Preliminar'!F478</f>
        <v>85</v>
      </c>
      <c r="G478" s="29" t="str">
        <f>'PAA Preliminar'!G478</f>
        <v>unid</v>
      </c>
      <c r="H478" s="81">
        <f>'PAA Preliminar'!H478</f>
        <v>878092.5</v>
      </c>
      <c r="I478" s="29" t="str">
        <f>'PAA Preliminar'!I478</f>
        <v>001</v>
      </c>
      <c r="J478" s="93" t="str">
        <f>'PAA Preliminar'!J478</f>
        <v>II  2020</v>
      </c>
    </row>
    <row r="479" spans="1:10" x14ac:dyDescent="0.25">
      <c r="A479" s="91">
        <f>'PAA Preliminar'!A479</f>
        <v>257</v>
      </c>
      <c r="B479" s="92" t="str">
        <f>'PAA Preliminar'!B479</f>
        <v>789-00</v>
      </c>
      <c r="C479" s="29">
        <f>'PAA Preliminar'!C479</f>
        <v>52152001</v>
      </c>
      <c r="D479" s="29">
        <f>'PAA Preliminar'!D479</f>
        <v>29907</v>
      </c>
      <c r="E479" s="3" t="str">
        <f>'PAA Preliminar'!E479</f>
        <v>Pichel de aluminio</v>
      </c>
      <c r="F479" s="29">
        <f>'PAA Preliminar'!F479</f>
        <v>50</v>
      </c>
      <c r="G479" s="29" t="str">
        <f>'PAA Preliminar'!G479</f>
        <v>unid</v>
      </c>
      <c r="H479" s="81">
        <f>'PAA Preliminar'!H479</f>
        <v>463272</v>
      </c>
      <c r="I479" s="29" t="str">
        <f>'PAA Preliminar'!I479</f>
        <v>001</v>
      </c>
      <c r="J479" s="93" t="str">
        <f>'PAA Preliminar'!J479</f>
        <v>II  2020</v>
      </c>
    </row>
    <row r="480" spans="1:10" x14ac:dyDescent="0.25">
      <c r="A480" s="91">
        <f>'PAA Preliminar'!A480</f>
        <v>258</v>
      </c>
      <c r="B480" s="92" t="str">
        <f>'PAA Preliminar'!B480</f>
        <v>789-00</v>
      </c>
      <c r="C480" s="29">
        <f>'PAA Preliminar'!C480</f>
        <v>52152001</v>
      </c>
      <c r="D480" s="29">
        <f>'PAA Preliminar'!D480</f>
        <v>29907</v>
      </c>
      <c r="E480" s="3" t="str">
        <f>'PAA Preliminar'!E480</f>
        <v>Pichel de vidrio</v>
      </c>
      <c r="F480" s="29">
        <f>'PAA Preliminar'!F480</f>
        <v>50</v>
      </c>
      <c r="G480" s="29" t="str">
        <f>'PAA Preliminar'!G480</f>
        <v>unid</v>
      </c>
      <c r="H480" s="81">
        <f>'PAA Preliminar'!H480</f>
        <v>127500</v>
      </c>
      <c r="I480" s="29" t="str">
        <f>'PAA Preliminar'!I480</f>
        <v>001</v>
      </c>
      <c r="J480" s="93" t="str">
        <f>'PAA Preliminar'!J480</f>
        <v>II  2020</v>
      </c>
    </row>
    <row r="481" spans="1:10" x14ac:dyDescent="0.25">
      <c r="A481" s="91">
        <f>'PAA Preliminar'!A481</f>
        <v>259</v>
      </c>
      <c r="B481" s="92" t="str">
        <f>'PAA Preliminar'!B481</f>
        <v>789-00</v>
      </c>
      <c r="C481" s="29" t="str">
        <f>'PAA Preliminar'!C481</f>
        <v>52152004</v>
      </c>
      <c r="D481" s="29">
        <f>'PAA Preliminar'!D481</f>
        <v>29907</v>
      </c>
      <c r="E481" s="3" t="str">
        <f>'PAA Preliminar'!E481</f>
        <v>Plato extendido</v>
      </c>
      <c r="F481" s="29">
        <f>'PAA Preliminar'!F481</f>
        <v>1200</v>
      </c>
      <c r="G481" s="29" t="str">
        <f>'PAA Preliminar'!G481</f>
        <v>unid</v>
      </c>
      <c r="H481" s="81">
        <f>'PAA Preliminar'!H481</f>
        <v>2000000</v>
      </c>
      <c r="I481" s="29" t="str">
        <f>'PAA Preliminar'!I481</f>
        <v>001</v>
      </c>
      <c r="J481" s="93" t="str">
        <f>'PAA Preliminar'!J481</f>
        <v>II  2020</v>
      </c>
    </row>
    <row r="482" spans="1:10" x14ac:dyDescent="0.25">
      <c r="A482" s="91">
        <f>'PAA Preliminar'!A482</f>
        <v>260</v>
      </c>
      <c r="B482" s="92" t="str">
        <f>'PAA Preliminar'!B482</f>
        <v>789-00</v>
      </c>
      <c r="C482" s="29" t="str">
        <f>'PAA Preliminar'!C482</f>
        <v>52152009</v>
      </c>
      <c r="D482" s="29">
        <f>'PAA Preliminar'!D482</f>
        <v>29907</v>
      </c>
      <c r="E482" s="3" t="str">
        <f>'PAA Preliminar'!E482</f>
        <v>Plato doméstico tipo sopero</v>
      </c>
      <c r="F482" s="29">
        <f>'PAA Preliminar'!F482</f>
        <v>1200</v>
      </c>
      <c r="G482" s="29" t="str">
        <f>'PAA Preliminar'!G482</f>
        <v>unid</v>
      </c>
      <c r="H482" s="81">
        <f>'PAA Preliminar'!H482</f>
        <v>1100000</v>
      </c>
      <c r="I482" s="29" t="str">
        <f>'PAA Preliminar'!I482</f>
        <v>001</v>
      </c>
      <c r="J482" s="93" t="str">
        <f>'PAA Preliminar'!J482</f>
        <v>II  2020</v>
      </c>
    </row>
    <row r="483" spans="1:10" x14ac:dyDescent="0.25">
      <c r="A483" s="91">
        <f>'PAA Preliminar'!A483</f>
        <v>261</v>
      </c>
      <c r="B483" s="92" t="str">
        <f>'PAA Preliminar'!B483</f>
        <v>789-00</v>
      </c>
      <c r="C483" s="29">
        <f>'PAA Preliminar'!C483</f>
        <v>52151502</v>
      </c>
      <c r="D483" s="29">
        <f>'PAA Preliminar'!D483</f>
        <v>29907</v>
      </c>
      <c r="E483" s="3" t="str">
        <f>'PAA Preliminar'!E483</f>
        <v>Plato plástico (deschable No. 7)</v>
      </c>
      <c r="F483" s="29">
        <f>'PAA Preliminar'!F483</f>
        <v>4000</v>
      </c>
      <c r="G483" s="29" t="str">
        <f>'PAA Preliminar'!G483</f>
        <v>unid</v>
      </c>
      <c r="H483" s="81">
        <f>'PAA Preliminar'!H483</f>
        <v>77520</v>
      </c>
      <c r="I483" s="29" t="str">
        <f>'PAA Preliminar'!I483</f>
        <v>001</v>
      </c>
      <c r="J483" s="93" t="str">
        <f>'PAA Preliminar'!J483</f>
        <v>II  2020</v>
      </c>
    </row>
    <row r="484" spans="1:10" x14ac:dyDescent="0.25">
      <c r="A484" s="91">
        <f>'PAA Preliminar'!A484</f>
        <v>262</v>
      </c>
      <c r="B484" s="92" t="str">
        <f>'PAA Preliminar'!B484</f>
        <v>789-00</v>
      </c>
      <c r="C484" s="29">
        <f>'PAA Preliminar'!C484</f>
        <v>52151502</v>
      </c>
      <c r="D484" s="29">
        <f>'PAA Preliminar'!D484</f>
        <v>29907</v>
      </c>
      <c r="E484" s="3" t="str">
        <f>'PAA Preliminar'!E484</f>
        <v>Plato plástico (deschable No. 9)</v>
      </c>
      <c r="F484" s="29">
        <f>'PAA Preliminar'!F484</f>
        <v>4000</v>
      </c>
      <c r="G484" s="29" t="str">
        <f>'PAA Preliminar'!G484</f>
        <v>unid</v>
      </c>
      <c r="H484" s="81">
        <f>'PAA Preliminar'!H484</f>
        <v>150000</v>
      </c>
      <c r="I484" s="29" t="str">
        <f>'PAA Preliminar'!I484</f>
        <v>001</v>
      </c>
      <c r="J484" s="93" t="str">
        <f>'PAA Preliminar'!J484</f>
        <v>II  2020</v>
      </c>
    </row>
    <row r="485" spans="1:10" x14ac:dyDescent="0.25">
      <c r="A485" s="91">
        <f>'PAA Preliminar'!A485</f>
        <v>263</v>
      </c>
      <c r="B485" s="92" t="str">
        <f>'PAA Preliminar'!B485</f>
        <v>789-00</v>
      </c>
      <c r="C485" s="29">
        <f>'PAA Preliminar'!C485</f>
        <v>52151504</v>
      </c>
      <c r="D485" s="29">
        <f>'PAA Preliminar'!D485</f>
        <v>29907</v>
      </c>
      <c r="E485" s="3" t="str">
        <f>'PAA Preliminar'!E485</f>
        <v>Vaso plástico (desechable)</v>
      </c>
      <c r="F485" s="29">
        <f>'PAA Preliminar'!F485</f>
        <v>4000</v>
      </c>
      <c r="G485" s="29" t="str">
        <f>'PAA Preliminar'!G485</f>
        <v>unid</v>
      </c>
      <c r="H485" s="81">
        <f>'PAA Preliminar'!H485</f>
        <v>80000</v>
      </c>
      <c r="I485" s="29" t="str">
        <f>'PAA Preliminar'!I485</f>
        <v>001</v>
      </c>
      <c r="J485" s="93" t="str">
        <f>'PAA Preliminar'!J485</f>
        <v>II  2020</v>
      </c>
    </row>
    <row r="486" spans="1:10" x14ac:dyDescent="0.25">
      <c r="A486" s="91">
        <f>'PAA Preliminar'!A486</f>
        <v>264</v>
      </c>
      <c r="B486" s="92" t="str">
        <f>'PAA Preliminar'!B486</f>
        <v>789-00</v>
      </c>
      <c r="C486" s="29" t="str">
        <f>'PAA Preliminar'!C486</f>
        <v>52152102</v>
      </c>
      <c r="D486" s="29">
        <f>'PAA Preliminar'!D486</f>
        <v>29907</v>
      </c>
      <c r="E486" s="3" t="str">
        <f>'PAA Preliminar'!E486</f>
        <v>Vaso de policarbonato</v>
      </c>
      <c r="F486" s="29">
        <f>'PAA Preliminar'!F486</f>
        <v>1000</v>
      </c>
      <c r="G486" s="29" t="str">
        <f>'PAA Preliminar'!G486</f>
        <v>unid</v>
      </c>
      <c r="H486" s="81">
        <f>'PAA Preliminar'!H486</f>
        <v>650000</v>
      </c>
      <c r="I486" s="29" t="str">
        <f>'PAA Preliminar'!I486</f>
        <v>001</v>
      </c>
      <c r="J486" s="93" t="str">
        <f>'PAA Preliminar'!J486</f>
        <v>II  2020</v>
      </c>
    </row>
    <row r="487" spans="1:10" x14ac:dyDescent="0.25">
      <c r="A487" s="91">
        <f>'PAA Preliminar'!A487</f>
        <v>265</v>
      </c>
      <c r="B487" s="92" t="str">
        <f>'PAA Preliminar'!B487</f>
        <v>789-00</v>
      </c>
      <c r="C487" s="29">
        <f>'PAA Preliminar'!C487</f>
        <v>52152009</v>
      </c>
      <c r="D487" s="29">
        <f>'PAA Preliminar'!D487</f>
        <v>29907</v>
      </c>
      <c r="E487" s="3" t="str">
        <f>'PAA Preliminar'!E487</f>
        <v>Tazón para sopa</v>
      </c>
      <c r="F487" s="29">
        <f>'PAA Preliminar'!F487</f>
        <v>1500</v>
      </c>
      <c r="G487" s="29" t="str">
        <f>'PAA Preliminar'!G487</f>
        <v>unid</v>
      </c>
      <c r="H487" s="81">
        <f>'PAA Preliminar'!H487</f>
        <v>1200000</v>
      </c>
      <c r="I487" s="29" t="str">
        <f>'PAA Preliminar'!I487</f>
        <v>001</v>
      </c>
      <c r="J487" s="93" t="str">
        <f>'PAA Preliminar'!J487</f>
        <v>II  2020</v>
      </c>
    </row>
    <row r="488" spans="1:10" x14ac:dyDescent="0.25">
      <c r="A488" s="91">
        <f>'PAA Preliminar'!A488</f>
        <v>266</v>
      </c>
      <c r="B488" s="92" t="str">
        <f>'PAA Preliminar'!B488</f>
        <v>789-00</v>
      </c>
      <c r="C488" s="29">
        <f>'PAA Preliminar'!C488</f>
        <v>48101599</v>
      </c>
      <c r="D488" s="29">
        <f>'PAA Preliminar'!D488</f>
        <v>29907</v>
      </c>
      <c r="E488" s="3" t="str">
        <f>'PAA Preliminar'!E488</f>
        <v>Bandeja para horno</v>
      </c>
      <c r="F488" s="29">
        <f>'PAA Preliminar'!F488</f>
        <v>24</v>
      </c>
      <c r="G488" s="29" t="str">
        <f>'PAA Preliminar'!G488</f>
        <v>unid</v>
      </c>
      <c r="H488" s="81">
        <f>'PAA Preliminar'!H488</f>
        <v>960000</v>
      </c>
      <c r="I488" s="29" t="str">
        <f>'PAA Preliminar'!I488</f>
        <v>001</v>
      </c>
      <c r="J488" s="93" t="str">
        <f>'PAA Preliminar'!J488</f>
        <v>II  2020</v>
      </c>
    </row>
    <row r="489" spans="1:10" x14ac:dyDescent="0.25">
      <c r="A489" s="91">
        <f>'PAA Preliminar'!A489</f>
        <v>267</v>
      </c>
      <c r="B489" s="92" t="str">
        <f>'PAA Preliminar'!B489</f>
        <v>789-00</v>
      </c>
      <c r="C489" s="29" t="str">
        <f>'PAA Preliminar'!C489</f>
        <v>52152006</v>
      </c>
      <c r="D489" s="29">
        <f>'PAA Preliminar'!D489</f>
        <v>29907</v>
      </c>
      <c r="E489" s="3" t="str">
        <f>'PAA Preliminar'!E489</f>
        <v>Bandeja de acero inoxidable - uso cocina</v>
      </c>
      <c r="F489" s="29">
        <f>'PAA Preliminar'!F489</f>
        <v>100</v>
      </c>
      <c r="G489" s="29" t="str">
        <f>'PAA Preliminar'!G489</f>
        <v>unid</v>
      </c>
      <c r="H489" s="81">
        <f>'PAA Preliminar'!H489</f>
        <v>1500000</v>
      </c>
      <c r="I489" s="29" t="str">
        <f>'PAA Preliminar'!I489</f>
        <v>001</v>
      </c>
      <c r="J489" s="93" t="str">
        <f>'PAA Preliminar'!J489</f>
        <v>II  2020</v>
      </c>
    </row>
    <row r="490" spans="1:10" ht="30" x14ac:dyDescent="0.25">
      <c r="A490" s="91">
        <f>'PAA Preliminar'!A490</f>
        <v>268</v>
      </c>
      <c r="B490" s="92" t="str">
        <f>'PAA Preliminar'!B490</f>
        <v>789-00</v>
      </c>
      <c r="C490" s="29">
        <f>'PAA Preliminar'!C490</f>
        <v>48101915</v>
      </c>
      <c r="D490" s="29">
        <f>'PAA Preliminar'!D490</f>
        <v>29907</v>
      </c>
      <c r="E490" s="3" t="str">
        <f>'PAA Preliminar'!E490</f>
        <v>Bandeja de policarbonato (medidas 33 x 53 x 10)</v>
      </c>
      <c r="F490" s="29">
        <f>'PAA Preliminar'!F490</f>
        <v>100</v>
      </c>
      <c r="G490" s="29" t="str">
        <f>'PAA Preliminar'!G490</f>
        <v>unid</v>
      </c>
      <c r="H490" s="81">
        <f>'PAA Preliminar'!H490</f>
        <v>1400000</v>
      </c>
      <c r="I490" s="29" t="str">
        <f>'PAA Preliminar'!I490</f>
        <v>001</v>
      </c>
      <c r="J490" s="93" t="str">
        <f>'PAA Preliminar'!J490</f>
        <v>II  2020</v>
      </c>
    </row>
    <row r="491" spans="1:10" ht="30" x14ac:dyDescent="0.25">
      <c r="A491" s="91">
        <f>'PAA Preliminar'!A491</f>
        <v>269</v>
      </c>
      <c r="B491" s="92" t="str">
        <f>'PAA Preliminar'!B491</f>
        <v>789-00</v>
      </c>
      <c r="C491" s="29">
        <f>'PAA Preliminar'!C491</f>
        <v>48101915</v>
      </c>
      <c r="D491" s="29">
        <f>'PAA Preliminar'!D491</f>
        <v>29907</v>
      </c>
      <c r="E491" s="3" t="str">
        <f>'PAA Preliminar'!E491</f>
        <v>Bandeja de policarbonato (medidas 46 x 66 x 15)</v>
      </c>
      <c r="F491" s="29">
        <f>'PAA Preliminar'!F491</f>
        <v>100</v>
      </c>
      <c r="G491" s="29" t="str">
        <f>'PAA Preliminar'!G491</f>
        <v>unid</v>
      </c>
      <c r="H491" s="81">
        <f>'PAA Preliminar'!H491</f>
        <v>2600000</v>
      </c>
      <c r="I491" s="29" t="str">
        <f>'PAA Preliminar'!I491</f>
        <v>001</v>
      </c>
      <c r="J491" s="93" t="str">
        <f>'PAA Preliminar'!J491</f>
        <v>II  2020</v>
      </c>
    </row>
    <row r="492" spans="1:10" ht="30" x14ac:dyDescent="0.25">
      <c r="A492" s="91">
        <f>'PAA Preliminar'!A492</f>
        <v>270</v>
      </c>
      <c r="B492" s="92" t="str">
        <f>'PAA Preliminar'!B492</f>
        <v>789-00</v>
      </c>
      <c r="C492" s="29">
        <f>'PAA Preliminar'!C492</f>
        <v>48101915</v>
      </c>
      <c r="D492" s="29">
        <f>'PAA Preliminar'!D492</f>
        <v>29907</v>
      </c>
      <c r="E492" s="3" t="str">
        <f>'PAA Preliminar'!E492</f>
        <v>Bandeja de policarbonato (medidas 46 x 66 x 30)</v>
      </c>
      <c r="F492" s="29">
        <f>'PAA Preliminar'!F492</f>
        <v>100</v>
      </c>
      <c r="G492" s="29" t="str">
        <f>'PAA Preliminar'!G492</f>
        <v>unid</v>
      </c>
      <c r="H492" s="81">
        <f>'PAA Preliminar'!H492</f>
        <v>3896490</v>
      </c>
      <c r="I492" s="29" t="str">
        <f>'PAA Preliminar'!I492</f>
        <v>001</v>
      </c>
      <c r="J492" s="93" t="str">
        <f>'PAA Preliminar'!J492</f>
        <v>II  2020</v>
      </c>
    </row>
    <row r="493" spans="1:10" ht="30" x14ac:dyDescent="0.25">
      <c r="A493" s="91">
        <f>'PAA Preliminar'!A493</f>
        <v>271</v>
      </c>
      <c r="B493" s="92" t="str">
        <f>'PAA Preliminar'!B493</f>
        <v>789-00</v>
      </c>
      <c r="C493" s="29">
        <f>'PAA Preliminar'!C493</f>
        <v>48101915</v>
      </c>
      <c r="D493" s="29">
        <f>'PAA Preliminar'!D493</f>
        <v>29907</v>
      </c>
      <c r="E493" s="3" t="str">
        <f>'PAA Preliminar'!E493</f>
        <v>Bandeja de policarbonato (con tapa para distribución individual)</v>
      </c>
      <c r="F493" s="29">
        <f>'PAA Preliminar'!F493</f>
        <v>10000</v>
      </c>
      <c r="G493" s="29" t="str">
        <f>'PAA Preliminar'!G493</f>
        <v>unid</v>
      </c>
      <c r="H493" s="81">
        <f>'PAA Preliminar'!H493</f>
        <v>22000000</v>
      </c>
      <c r="I493" s="29" t="str">
        <f>'PAA Preliminar'!I493</f>
        <v>001</v>
      </c>
      <c r="J493" s="93" t="str">
        <f>'PAA Preliminar'!J493</f>
        <v>II  2020</v>
      </c>
    </row>
    <row r="494" spans="1:10" x14ac:dyDescent="0.25">
      <c r="A494" s="91">
        <f>'PAA Preliminar'!A494</f>
        <v>272</v>
      </c>
      <c r="B494" s="92" t="str">
        <f>'PAA Preliminar'!B494</f>
        <v>789-00</v>
      </c>
      <c r="C494" s="29">
        <f>'PAA Preliminar'!C494</f>
        <v>52151611</v>
      </c>
      <c r="D494" s="29">
        <f>'PAA Preliminar'!D494</f>
        <v>29907</v>
      </c>
      <c r="E494" s="3" t="str">
        <f>'PAA Preliminar'!E494</f>
        <v>Pinza para ensalada</v>
      </c>
      <c r="F494" s="29">
        <f>'PAA Preliminar'!F494</f>
        <v>100</v>
      </c>
      <c r="G494" s="29" t="str">
        <f>'PAA Preliminar'!G494</f>
        <v>unid</v>
      </c>
      <c r="H494" s="81">
        <f>'PAA Preliminar'!H494</f>
        <v>61110</v>
      </c>
      <c r="I494" s="29" t="str">
        <f>'PAA Preliminar'!I494</f>
        <v>001</v>
      </c>
      <c r="J494" s="93" t="str">
        <f>'PAA Preliminar'!J494</f>
        <v>II  2020</v>
      </c>
    </row>
    <row r="495" spans="1:10" x14ac:dyDescent="0.25">
      <c r="A495" s="91">
        <f>'PAA Preliminar'!A495</f>
        <v>276</v>
      </c>
      <c r="B495" s="92" t="str">
        <f>'PAA Preliminar'!B495</f>
        <v>789-00</v>
      </c>
      <c r="C495" s="29">
        <f>'PAA Preliminar'!C495</f>
        <v>52141553</v>
      </c>
      <c r="D495" s="29">
        <f>'PAA Preliminar'!D495</f>
        <v>29907</v>
      </c>
      <c r="E495" s="3" t="str">
        <f>'PAA Preliminar'!E495</f>
        <v>Olla arrocera (medidas 40 x 13)</v>
      </c>
      <c r="F495" s="29">
        <f>'PAA Preliminar'!F495</f>
        <v>70</v>
      </c>
      <c r="G495" s="29" t="str">
        <f>'PAA Preliminar'!G495</f>
        <v>unid</v>
      </c>
      <c r="H495" s="81">
        <f>'PAA Preliminar'!H495</f>
        <v>2000000</v>
      </c>
      <c r="I495" s="29" t="str">
        <f>'PAA Preliminar'!I495</f>
        <v>001</v>
      </c>
      <c r="J495" s="93" t="str">
        <f>'PAA Preliminar'!J495</f>
        <v>II  2020</v>
      </c>
    </row>
    <row r="496" spans="1:10" ht="30" x14ac:dyDescent="0.25">
      <c r="A496" s="91">
        <f>'PAA Preliminar'!A496</f>
        <v>139</v>
      </c>
      <c r="B496" s="92" t="str">
        <f>'PAA Preliminar'!B496</f>
        <v>789-00</v>
      </c>
      <c r="C496" s="29" t="str">
        <f>'PAA Preliminar'!C496</f>
        <v>49181601</v>
      </c>
      <c r="D496" s="29">
        <f>'PAA Preliminar'!D496</f>
        <v>29999</v>
      </c>
      <c r="E496" s="3" t="str">
        <f>'PAA Preliminar'!E496</f>
        <v>Silueta para polígono (figura humana). Tamaño 61 cm x 94 cm</v>
      </c>
      <c r="F496" s="29">
        <f>'PAA Preliminar'!F496</f>
        <v>2500</v>
      </c>
      <c r="G496" s="29" t="str">
        <f>'PAA Preliminar'!G496</f>
        <v>und</v>
      </c>
      <c r="H496" s="81">
        <f>'PAA Preliminar'!H496</f>
        <v>750000</v>
      </c>
      <c r="I496" s="29" t="str">
        <f>'PAA Preliminar'!I496</f>
        <v>001</v>
      </c>
      <c r="J496" s="93" t="str">
        <f>'PAA Preliminar'!J496</f>
        <v>II  2020</v>
      </c>
    </row>
    <row r="497" spans="1:10" ht="60" x14ac:dyDescent="0.25">
      <c r="A497" s="91">
        <f>'PAA Preliminar'!A497</f>
        <v>140</v>
      </c>
      <c r="B497" s="92" t="str">
        <f>'PAA Preliminar'!B497</f>
        <v>789-00</v>
      </c>
      <c r="C497" s="29" t="str">
        <f>'PAA Preliminar'!C497</f>
        <v>24111503</v>
      </c>
      <c r="D497" s="29">
        <f>'PAA Preliminar'!D497</f>
        <v>29999</v>
      </c>
      <c r="E497" s="3" t="str">
        <f>'PAA Preliminar'!E497</f>
        <v>Bolsa plástica trasparente alta seguridad para evidencia 23 cm x 31 cm, tramas especiales para escritura con bolígrafo. Personalizada</v>
      </c>
      <c r="F497" s="29">
        <f>'PAA Preliminar'!F497</f>
        <v>5000</v>
      </c>
      <c r="G497" s="29" t="str">
        <f>'PAA Preliminar'!G497</f>
        <v>und</v>
      </c>
      <c r="H497" s="81">
        <f>'PAA Preliminar'!H497</f>
        <v>1250000</v>
      </c>
      <c r="I497" s="29" t="str">
        <f>'PAA Preliminar'!I497</f>
        <v>001</v>
      </c>
      <c r="J497" s="93" t="str">
        <f>'PAA Preliminar'!J497</f>
        <v>II  2020</v>
      </c>
    </row>
    <row r="498" spans="1:10" x14ac:dyDescent="0.25">
      <c r="A498" s="91">
        <f>'PAA Preliminar'!A498</f>
        <v>448</v>
      </c>
      <c r="B498" s="92" t="str">
        <f>'PAA Preliminar'!B498</f>
        <v>789-00</v>
      </c>
      <c r="C498" s="29">
        <f>'PAA Preliminar'!C498</f>
        <v>26111702</v>
      </c>
      <c r="D498" s="29">
        <f>'PAA Preliminar'!D498</f>
        <v>29999</v>
      </c>
      <c r="E498" s="3" t="str">
        <f>'PAA Preliminar'!E498</f>
        <v>Batería alcalina AA</v>
      </c>
      <c r="F498" s="29">
        <f>'PAA Preliminar'!F498</f>
        <v>100</v>
      </c>
      <c r="G498" s="29" t="str">
        <f>'PAA Preliminar'!G498</f>
        <v>pares</v>
      </c>
      <c r="H498" s="81">
        <f>'PAA Preliminar'!H498</f>
        <v>33500</v>
      </c>
      <c r="I498" s="29" t="str">
        <f>'PAA Preliminar'!I498</f>
        <v>001</v>
      </c>
      <c r="J498" s="93" t="str">
        <f>'PAA Preliminar'!J498</f>
        <v>II  2020</v>
      </c>
    </row>
    <row r="499" spans="1:10" x14ac:dyDescent="0.25">
      <c r="A499" s="91">
        <f>'PAA Preliminar'!A499</f>
        <v>449</v>
      </c>
      <c r="B499" s="92" t="str">
        <f>'PAA Preliminar'!B499</f>
        <v>789-00</v>
      </c>
      <c r="C499" s="29">
        <f>'PAA Preliminar'!C499</f>
        <v>26111701</v>
      </c>
      <c r="D499" s="29">
        <f>'PAA Preliminar'!D499</f>
        <v>29999</v>
      </c>
      <c r="E499" s="3" t="str">
        <f>'PAA Preliminar'!E499</f>
        <v>Baterias triple a recargable</v>
      </c>
      <c r="F499" s="29">
        <f>'PAA Preliminar'!F499</f>
        <v>100</v>
      </c>
      <c r="G499" s="29" t="str">
        <f>'PAA Preliminar'!G499</f>
        <v>pares</v>
      </c>
      <c r="H499" s="81">
        <f>'PAA Preliminar'!H499</f>
        <v>34200</v>
      </c>
      <c r="I499" s="29" t="str">
        <f>'PAA Preliminar'!I499</f>
        <v>001</v>
      </c>
      <c r="J499" s="93" t="str">
        <f>'PAA Preliminar'!J499</f>
        <v>II  2020</v>
      </c>
    </row>
    <row r="500" spans="1:10" x14ac:dyDescent="0.25">
      <c r="A500" s="91">
        <f>'PAA Preliminar'!A500</f>
        <v>450</v>
      </c>
      <c r="B500" s="92" t="str">
        <f>'PAA Preliminar'!B500</f>
        <v>789-00</v>
      </c>
      <c r="C500" s="29">
        <f>'PAA Preliminar'!C500</f>
        <v>60141012</v>
      </c>
      <c r="D500" s="29">
        <f>'PAA Preliminar'!D500</f>
        <v>29999</v>
      </c>
      <c r="E500" s="3" t="str">
        <f>'PAA Preliminar'!E500</f>
        <v>Bola de futbol</v>
      </c>
      <c r="F500" s="29">
        <f>'PAA Preliminar'!F500</f>
        <v>500</v>
      </c>
      <c r="G500" s="29" t="str">
        <f>'PAA Preliminar'!G500</f>
        <v>unid</v>
      </c>
      <c r="H500" s="81">
        <f>'PAA Preliminar'!H500</f>
        <v>2747500</v>
      </c>
      <c r="I500" s="29" t="str">
        <f>'PAA Preliminar'!I500</f>
        <v>001</v>
      </c>
      <c r="J500" s="93" t="str">
        <f>'PAA Preliminar'!J500</f>
        <v>II  2020</v>
      </c>
    </row>
    <row r="501" spans="1:10" x14ac:dyDescent="0.25">
      <c r="A501" s="91">
        <f>'PAA Preliminar'!A501</f>
        <v>451</v>
      </c>
      <c r="B501" s="92" t="str">
        <f>'PAA Preliminar'!B501</f>
        <v>789-00</v>
      </c>
      <c r="C501" s="29">
        <f>'PAA Preliminar'!C501</f>
        <v>60141012</v>
      </c>
      <c r="D501" s="29">
        <f>'PAA Preliminar'!D501</f>
        <v>29999</v>
      </c>
      <c r="E501" s="3" t="str">
        <f>'PAA Preliminar'!E501</f>
        <v>Bola de papifutbol</v>
      </c>
      <c r="F501" s="29">
        <f>'PAA Preliminar'!F501</f>
        <v>500</v>
      </c>
      <c r="G501" s="29" t="str">
        <f>'PAA Preliminar'!G501</f>
        <v>unid</v>
      </c>
      <c r="H501" s="81">
        <f>'PAA Preliminar'!H501</f>
        <v>2167652</v>
      </c>
      <c r="I501" s="29" t="str">
        <f>'PAA Preliminar'!I501</f>
        <v>001</v>
      </c>
      <c r="J501" s="93" t="str">
        <f>'PAA Preliminar'!J501</f>
        <v>II  2020</v>
      </c>
    </row>
    <row r="502" spans="1:10" x14ac:dyDescent="0.25">
      <c r="A502" s="91">
        <f>'PAA Preliminar'!A502</f>
        <v>452</v>
      </c>
      <c r="B502" s="92" t="str">
        <f>'PAA Preliminar'!B502</f>
        <v>789-00</v>
      </c>
      <c r="C502" s="29">
        <f>'PAA Preliminar'!C502</f>
        <v>56101508</v>
      </c>
      <c r="D502" s="29">
        <f>'PAA Preliminar'!D502</f>
        <v>29999</v>
      </c>
      <c r="E502" s="3" t="str">
        <f>'PAA Preliminar'!E502</f>
        <v>Colchón de espuma</v>
      </c>
      <c r="F502" s="29">
        <f>'PAA Preliminar'!F502</f>
        <v>20000</v>
      </c>
      <c r="G502" s="29" t="str">
        <f>'PAA Preliminar'!G502</f>
        <v>unid</v>
      </c>
      <c r="H502" s="81">
        <f>'PAA Preliminar'!H502</f>
        <v>130000000</v>
      </c>
      <c r="I502" s="29" t="str">
        <f>'PAA Preliminar'!I502</f>
        <v>001</v>
      </c>
      <c r="J502" s="93" t="str">
        <f>'PAA Preliminar'!J502</f>
        <v>II  2020</v>
      </c>
    </row>
    <row r="503" spans="1:10" x14ac:dyDescent="0.25">
      <c r="A503" s="91">
        <f>'PAA Preliminar'!A503</f>
        <v>453</v>
      </c>
      <c r="B503" s="92" t="str">
        <f>'PAA Preliminar'!B503</f>
        <v>789-00</v>
      </c>
      <c r="C503" s="29">
        <f>'PAA Preliminar'!C503</f>
        <v>56101508</v>
      </c>
      <c r="D503" s="29">
        <f>'PAA Preliminar'!D503</f>
        <v>29999</v>
      </c>
      <c r="E503" s="3" t="str">
        <f>'PAA Preliminar'!E503</f>
        <v>Colchón de espuma conyugal</v>
      </c>
      <c r="F503" s="29">
        <f>'PAA Preliminar'!F503</f>
        <v>250</v>
      </c>
      <c r="G503" s="29" t="str">
        <f>'PAA Preliminar'!G503</f>
        <v>unid</v>
      </c>
      <c r="H503" s="81">
        <f>'PAA Preliminar'!H503</f>
        <v>11250000</v>
      </c>
      <c r="I503" s="29" t="str">
        <f>'PAA Preliminar'!I503</f>
        <v>001</v>
      </c>
      <c r="J503" s="93" t="str">
        <f>'PAA Preliminar'!J503</f>
        <v>II  2020</v>
      </c>
    </row>
    <row r="504" spans="1:10" x14ac:dyDescent="0.25">
      <c r="A504" s="91">
        <f>'PAA Preliminar'!A504</f>
        <v>454</v>
      </c>
      <c r="B504" s="92" t="str">
        <f>'PAA Preliminar'!B504</f>
        <v>789-00</v>
      </c>
      <c r="C504" s="29">
        <f>'PAA Preliminar'!C504</f>
        <v>31201610</v>
      </c>
      <c r="D504" s="29">
        <f>'PAA Preliminar'!D504</f>
        <v>29999</v>
      </c>
      <c r="E504" s="3" t="str">
        <f>'PAA Preliminar'!E504</f>
        <v>Pegamento cola blanca (cubeta)</v>
      </c>
      <c r="F504" s="29">
        <f>'PAA Preliminar'!F504</f>
        <v>10</v>
      </c>
      <c r="G504" s="29" t="str">
        <f>'PAA Preliminar'!G504</f>
        <v>unid</v>
      </c>
      <c r="H504" s="81">
        <f>'PAA Preliminar'!H504</f>
        <v>407000</v>
      </c>
      <c r="I504" s="29" t="str">
        <f>'PAA Preliminar'!I504</f>
        <v>001</v>
      </c>
      <c r="J504" s="93" t="str">
        <f>'PAA Preliminar'!J504</f>
        <v>II  2020</v>
      </c>
    </row>
    <row r="505" spans="1:10" x14ac:dyDescent="0.25">
      <c r="A505" s="91">
        <f>'PAA Preliminar'!A505</f>
        <v>455</v>
      </c>
      <c r="B505" s="92" t="str">
        <f>'PAA Preliminar'!B505</f>
        <v>789-00</v>
      </c>
      <c r="C505" s="29">
        <f>'PAA Preliminar'!C505</f>
        <v>53131603</v>
      </c>
      <c r="D505" s="29">
        <f>'PAA Preliminar'!D505</f>
        <v>29999</v>
      </c>
      <c r="E505" s="3" t="str">
        <f>'PAA Preliminar'!E505</f>
        <v>Rasuradora maquinilla desechable</v>
      </c>
      <c r="F505" s="29">
        <f>'PAA Preliminar'!F505</f>
        <v>150000</v>
      </c>
      <c r="G505" s="29" t="str">
        <f>'PAA Preliminar'!G505</f>
        <v>unid</v>
      </c>
      <c r="H505" s="81">
        <f>'PAA Preliminar'!H505</f>
        <v>35000000</v>
      </c>
      <c r="I505" s="29" t="str">
        <f>'PAA Preliminar'!I505</f>
        <v>001</v>
      </c>
      <c r="J505" s="93" t="str">
        <f>'PAA Preliminar'!J505</f>
        <v>II  2020</v>
      </c>
    </row>
    <row r="506" spans="1:10" ht="45" x14ac:dyDescent="0.25">
      <c r="A506" s="91">
        <f>'PAA Preliminar'!A506</f>
        <v>171</v>
      </c>
      <c r="B506" s="92" t="str">
        <f>'PAA Preliminar'!B506</f>
        <v>789-00</v>
      </c>
      <c r="C506" s="29">
        <f>'PAA Preliminar'!C506</f>
        <v>26111601</v>
      </c>
      <c r="D506" s="29">
        <f>'PAA Preliminar'!D506</f>
        <v>50101</v>
      </c>
      <c r="E506" s="3" t="str">
        <f>'PAA Preliminar'!E506</f>
        <v>Compra de planta eléctrica para respaldo de los Arcos Modulares en el CAI Jorge Arturo Montero Castro.</v>
      </c>
      <c r="F506" s="29">
        <f>'PAA Preliminar'!F506</f>
        <v>1</v>
      </c>
      <c r="G506" s="29" t="str">
        <f>'PAA Preliminar'!G506</f>
        <v>unid</v>
      </c>
      <c r="H506" s="81">
        <f>'PAA Preliminar'!H506</f>
        <v>46000000</v>
      </c>
      <c r="I506" s="29" t="str">
        <f>'PAA Preliminar'!I506</f>
        <v>280</v>
      </c>
      <c r="J506" s="93" t="str">
        <f>'PAA Preliminar'!J506</f>
        <v>II  2020</v>
      </c>
    </row>
    <row r="507" spans="1:10" ht="105" x14ac:dyDescent="0.25">
      <c r="A507" s="91">
        <f>'PAA Preliminar'!A507</f>
        <v>141</v>
      </c>
      <c r="B507" s="92" t="str">
        <f>'PAA Preliminar'!B507</f>
        <v>789-00</v>
      </c>
      <c r="C507" s="29" t="str">
        <f>'PAA Preliminar'!C507</f>
        <v>43191510</v>
      </c>
      <c r="D507" s="29">
        <f>'PAA Preliminar'!D507</f>
        <v>50103</v>
      </c>
      <c r="E507" s="3" t="str">
        <f>'PAA Preliminar'!E507</f>
        <v>Radio de comunicación troncalizado digital, control de canal 9600 bps, frecuencias de transmisión 806 a 824 mhz, de recepcion 851 a 869 mhz, potencia de salida 3 w mínimo, con batería recargable tipo li-ion, para uso portátil</v>
      </c>
      <c r="F507" s="29">
        <f>'PAA Preliminar'!F507</f>
        <v>125</v>
      </c>
      <c r="G507" s="29" t="str">
        <f>'PAA Preliminar'!G507</f>
        <v>und</v>
      </c>
      <c r="H507" s="81">
        <f>'PAA Preliminar'!H507</f>
        <v>227416725.00000003</v>
      </c>
      <c r="I507" s="29" t="str">
        <f>'PAA Preliminar'!I507</f>
        <v>280</v>
      </c>
      <c r="J507" s="93" t="str">
        <f>'PAA Preliminar'!J507</f>
        <v>II  2020</v>
      </c>
    </row>
    <row r="508" spans="1:10" ht="105" x14ac:dyDescent="0.25">
      <c r="A508" s="91">
        <f>'PAA Preliminar'!A508</f>
        <v>142</v>
      </c>
      <c r="B508" s="92" t="str">
        <f>'PAA Preliminar'!B508</f>
        <v>789-00</v>
      </c>
      <c r="C508" s="29" t="str">
        <f>'PAA Preliminar'!C508</f>
        <v xml:space="preserve">43191510  </v>
      </c>
      <c r="D508" s="29">
        <f>'PAA Preliminar'!D508</f>
        <v>50103</v>
      </c>
      <c r="E508" s="3" t="str">
        <f>'PAA Preliminar'!E508</f>
        <v>Radio de comunicación troncalizado digital modulación apco 25, control de canal 9600 bps, frecuencias de transmisión 806 a 824 mhz, de recepcion 851 a 869 mhz, potencia de salida 35 w mínimo, voltaje 13,8 v dc ± 10%, para usar en sitio fijo (escritorio)</v>
      </c>
      <c r="F508" s="29">
        <f>'PAA Preliminar'!F508</f>
        <v>8</v>
      </c>
      <c r="G508" s="29" t="str">
        <f>'PAA Preliminar'!G508</f>
        <v>und</v>
      </c>
      <c r="H508" s="81">
        <f>'PAA Preliminar'!H508</f>
        <v>18964397.440000001</v>
      </c>
      <c r="I508" s="29" t="str">
        <f>'PAA Preliminar'!I508</f>
        <v>280</v>
      </c>
      <c r="J508" s="93" t="str">
        <f>'PAA Preliminar'!J508</f>
        <v>II  2020</v>
      </c>
    </row>
    <row r="509" spans="1:10" x14ac:dyDescent="0.25">
      <c r="A509" s="91">
        <f>'PAA Preliminar'!A509</f>
        <v>456</v>
      </c>
      <c r="B509" s="92" t="str">
        <f>'PAA Preliminar'!B509</f>
        <v>789-00</v>
      </c>
      <c r="C509" s="29">
        <f>'PAA Preliminar'!C509</f>
        <v>43191512</v>
      </c>
      <c r="D509" s="29">
        <f>'PAA Preliminar'!D509</f>
        <v>50103</v>
      </c>
      <c r="E509" s="3" t="str">
        <f>'PAA Preliminar'!E509</f>
        <v>Teléfono</v>
      </c>
      <c r="F509" s="29">
        <f>'PAA Preliminar'!F509</f>
        <v>120</v>
      </c>
      <c r="G509" s="29" t="str">
        <f>'PAA Preliminar'!G509</f>
        <v>unid</v>
      </c>
      <c r="H509" s="81">
        <f>'PAA Preliminar'!H509</f>
        <v>2502000</v>
      </c>
      <c r="I509" s="29" t="str">
        <f>'PAA Preliminar'!I509</f>
        <v>280</v>
      </c>
      <c r="J509" s="93" t="str">
        <f>'PAA Preliminar'!J509</f>
        <v>II  2020</v>
      </c>
    </row>
    <row r="510" spans="1:10" x14ac:dyDescent="0.25">
      <c r="A510" s="91">
        <f>'PAA Preliminar'!A510</f>
        <v>457</v>
      </c>
      <c r="B510" s="92" t="str">
        <f>'PAA Preliminar'!B510</f>
        <v>789-00</v>
      </c>
      <c r="C510" s="29">
        <f>'PAA Preliminar'!C510</f>
        <v>43191512</v>
      </c>
      <c r="D510" s="29">
        <f>'PAA Preliminar'!D510</f>
        <v>50103</v>
      </c>
      <c r="E510" s="3" t="str">
        <f>'PAA Preliminar'!E510</f>
        <v>Teléfono inalámbrico</v>
      </c>
      <c r="F510" s="29">
        <f>'PAA Preliminar'!F510</f>
        <v>100</v>
      </c>
      <c r="G510" s="29" t="str">
        <f>'PAA Preliminar'!G510</f>
        <v>unid</v>
      </c>
      <c r="H510" s="81">
        <f>'PAA Preliminar'!H510</f>
        <v>2480000</v>
      </c>
      <c r="I510" s="29" t="str">
        <f>'PAA Preliminar'!I510</f>
        <v>280</v>
      </c>
      <c r="J510" s="93" t="str">
        <f>'PAA Preliminar'!J510</f>
        <v>II  2020</v>
      </c>
    </row>
    <row r="511" spans="1:10" x14ac:dyDescent="0.25">
      <c r="A511" s="91">
        <f>'PAA Preliminar'!A511</f>
        <v>458</v>
      </c>
      <c r="B511" s="92" t="str">
        <f>'PAA Preliminar'!B511</f>
        <v>789-00</v>
      </c>
      <c r="C511" s="29">
        <f>'PAA Preliminar'!C511</f>
        <v>52161505</v>
      </c>
      <c r="D511" s="29">
        <f>'PAA Preliminar'!D511</f>
        <v>50103</v>
      </c>
      <c r="E511" s="3" t="str">
        <f>'PAA Preliminar'!E511</f>
        <v>Televisor 32"</v>
      </c>
      <c r="F511" s="29">
        <f>'PAA Preliminar'!F511</f>
        <v>100</v>
      </c>
      <c r="G511" s="29" t="str">
        <f>'PAA Preliminar'!G511</f>
        <v>unid</v>
      </c>
      <c r="H511" s="81">
        <f>'PAA Preliminar'!H511</f>
        <v>42940300</v>
      </c>
      <c r="I511" s="29" t="str">
        <f>'PAA Preliminar'!I511</f>
        <v>280</v>
      </c>
      <c r="J511" s="93" t="str">
        <f>'PAA Preliminar'!J511</f>
        <v>II  2020</v>
      </c>
    </row>
    <row r="512" spans="1:10" x14ac:dyDescent="0.25">
      <c r="A512" s="91">
        <f>'PAA Preliminar'!A512</f>
        <v>459</v>
      </c>
      <c r="B512" s="92" t="str">
        <f>'PAA Preliminar'!B512</f>
        <v>789-00</v>
      </c>
      <c r="C512" s="29">
        <f>'PAA Preliminar'!C512</f>
        <v>52161505</v>
      </c>
      <c r="D512" s="29">
        <f>'PAA Preliminar'!D512</f>
        <v>50103</v>
      </c>
      <c r="E512" s="3" t="str">
        <f>'PAA Preliminar'!E512</f>
        <v>Televisor 60"</v>
      </c>
      <c r="F512" s="29">
        <f>'PAA Preliminar'!F512</f>
        <v>10</v>
      </c>
      <c r="G512" s="29" t="str">
        <f>'PAA Preliminar'!G512</f>
        <v>unid</v>
      </c>
      <c r="H512" s="81">
        <f>'PAA Preliminar'!H512</f>
        <v>8400000</v>
      </c>
      <c r="I512" s="29" t="str">
        <f>'PAA Preliminar'!I512</f>
        <v>280</v>
      </c>
      <c r="J512" s="93" t="str">
        <f>'PAA Preliminar'!J512</f>
        <v>II  2020</v>
      </c>
    </row>
    <row r="513" spans="1:10" x14ac:dyDescent="0.25">
      <c r="A513" s="91">
        <f>'PAA Preliminar'!A513</f>
        <v>172</v>
      </c>
      <c r="B513" s="92" t="str">
        <f>'PAA Preliminar'!B513</f>
        <v>789-00</v>
      </c>
      <c r="C513" s="29">
        <f>'PAA Preliminar'!C513</f>
        <v>39101619</v>
      </c>
      <c r="D513" s="29">
        <f>'PAA Preliminar'!D513</f>
        <v>50104</v>
      </c>
      <c r="E513" s="3" t="str">
        <f>'PAA Preliminar'!E513</f>
        <v>Compra de lámparas LED</v>
      </c>
      <c r="F513" s="29">
        <f>'PAA Preliminar'!F513</f>
        <v>1</v>
      </c>
      <c r="G513" s="29" t="str">
        <f>'PAA Preliminar'!G513</f>
        <v>unid</v>
      </c>
      <c r="H513" s="81">
        <f>'PAA Preliminar'!H513</f>
        <v>29000000</v>
      </c>
      <c r="I513" s="29" t="str">
        <f>'PAA Preliminar'!I513</f>
        <v>280</v>
      </c>
      <c r="J513" s="93" t="str">
        <f>'PAA Preliminar'!J513</f>
        <v>II  2020</v>
      </c>
    </row>
    <row r="514" spans="1:10" ht="30" x14ac:dyDescent="0.25">
      <c r="A514" s="91">
        <f>'PAA Preliminar'!A514</f>
        <v>460</v>
      </c>
      <c r="B514" s="92" t="str">
        <f>'PAA Preliminar'!B514</f>
        <v>789-00</v>
      </c>
      <c r="C514" s="29">
        <f>'PAA Preliminar'!C514</f>
        <v>40101701</v>
      </c>
      <c r="D514" s="29">
        <f>'PAA Preliminar'!D514</f>
        <v>50104</v>
      </c>
      <c r="E514" s="3" t="str">
        <f>'PAA Preliminar'!E514</f>
        <v>Aire acondicionado de 24,000 btu piso cielo</v>
      </c>
      <c r="F514" s="29">
        <f>'PAA Preliminar'!F514</f>
        <v>5</v>
      </c>
      <c r="G514" s="29" t="str">
        <f>'PAA Preliminar'!G514</f>
        <v>unid</v>
      </c>
      <c r="H514" s="81">
        <f>'PAA Preliminar'!H514</f>
        <v>5000000</v>
      </c>
      <c r="I514" s="29" t="str">
        <f>'PAA Preliminar'!I514</f>
        <v>280</v>
      </c>
      <c r="J514" s="93" t="str">
        <f>'PAA Preliminar'!J514</f>
        <v>II  2020</v>
      </c>
    </row>
    <row r="515" spans="1:10" x14ac:dyDescent="0.25">
      <c r="A515" s="91">
        <f>'PAA Preliminar'!A515</f>
        <v>461</v>
      </c>
      <c r="B515" s="92" t="str">
        <f>'PAA Preliminar'!B515</f>
        <v>789-00</v>
      </c>
      <c r="C515" s="29">
        <f>'PAA Preliminar'!C515</f>
        <v>56101702</v>
      </c>
      <c r="D515" s="29">
        <f>'PAA Preliminar'!D515</f>
        <v>50104</v>
      </c>
      <c r="E515" s="3" t="str">
        <f>'PAA Preliminar'!E515</f>
        <v>Archivador metálico</v>
      </c>
      <c r="F515" s="29">
        <f>'PAA Preliminar'!F515</f>
        <v>40</v>
      </c>
      <c r="G515" s="29" t="str">
        <f>'PAA Preliminar'!G515</f>
        <v>unid</v>
      </c>
      <c r="H515" s="81">
        <f>'PAA Preliminar'!H515</f>
        <v>2510040</v>
      </c>
      <c r="I515" s="29" t="str">
        <f>'PAA Preliminar'!I515</f>
        <v>280</v>
      </c>
      <c r="J515" s="93" t="str">
        <f>'PAA Preliminar'!J515</f>
        <v>II  2020</v>
      </c>
    </row>
    <row r="516" spans="1:10" ht="30" x14ac:dyDescent="0.25">
      <c r="A516" s="91">
        <f>'PAA Preliminar'!A516</f>
        <v>462</v>
      </c>
      <c r="B516" s="92" t="str">
        <f>'PAA Preliminar'!B516</f>
        <v>789-00</v>
      </c>
      <c r="C516" s="29">
        <f>'PAA Preliminar'!C516</f>
        <v>44122011</v>
      </c>
      <c r="D516" s="29">
        <f>'PAA Preliminar'!D516</f>
        <v>50104</v>
      </c>
      <c r="E516" s="3" t="str">
        <f>'PAA Preliminar'!E516</f>
        <v>Archivador metálico, con caja de seguridad</v>
      </c>
      <c r="F516" s="29">
        <f>'PAA Preliminar'!F516</f>
        <v>10</v>
      </c>
      <c r="G516" s="29" t="str">
        <f>'PAA Preliminar'!G516</f>
        <v>unid</v>
      </c>
      <c r="H516" s="81">
        <f>'PAA Preliminar'!H516</f>
        <v>1580120</v>
      </c>
      <c r="I516" s="29" t="str">
        <f>'PAA Preliminar'!I516</f>
        <v>280</v>
      </c>
      <c r="J516" s="93" t="str">
        <f>'PAA Preliminar'!J516</f>
        <v>II  2020</v>
      </c>
    </row>
    <row r="517" spans="1:10" x14ac:dyDescent="0.25">
      <c r="A517" s="91">
        <f>'PAA Preliminar'!A517</f>
        <v>463</v>
      </c>
      <c r="B517" s="92" t="str">
        <f>'PAA Preliminar'!B517</f>
        <v>789-00</v>
      </c>
      <c r="C517" s="29">
        <f>'PAA Preliminar'!C517</f>
        <v>56101703</v>
      </c>
      <c r="D517" s="29">
        <f>'PAA Preliminar'!D517</f>
        <v>50104</v>
      </c>
      <c r="E517" s="3" t="str">
        <f>'PAA Preliminar'!E517</f>
        <v>Escritorio tipo secretaria</v>
      </c>
      <c r="F517" s="29">
        <f>'PAA Preliminar'!F517</f>
        <v>15</v>
      </c>
      <c r="G517" s="29" t="str">
        <f>'PAA Preliminar'!G517</f>
        <v>unid</v>
      </c>
      <c r="H517" s="81">
        <f>'PAA Preliminar'!H517</f>
        <v>1271880</v>
      </c>
      <c r="I517" s="29" t="str">
        <f>'PAA Preliminar'!I517</f>
        <v>280</v>
      </c>
      <c r="J517" s="93" t="str">
        <f>'PAA Preliminar'!J517</f>
        <v>II  2020</v>
      </c>
    </row>
    <row r="518" spans="1:10" x14ac:dyDescent="0.25">
      <c r="A518" s="91">
        <f>'PAA Preliminar'!A518</f>
        <v>464</v>
      </c>
      <c r="B518" s="92" t="str">
        <f>'PAA Preliminar'!B518</f>
        <v>789-00</v>
      </c>
      <c r="C518" s="29">
        <f>'PAA Preliminar'!C518</f>
        <v>56101599</v>
      </c>
      <c r="D518" s="29">
        <f>'PAA Preliminar'!D518</f>
        <v>50104</v>
      </c>
      <c r="E518" s="3" t="str">
        <f>'PAA Preliminar'!E518</f>
        <v>Mesa plegable</v>
      </c>
      <c r="F518" s="29">
        <f>'PAA Preliminar'!F518</f>
        <v>300</v>
      </c>
      <c r="G518" s="29" t="str">
        <f>'PAA Preliminar'!G518</f>
        <v>unid</v>
      </c>
      <c r="H518" s="81">
        <f>'PAA Preliminar'!H518</f>
        <v>6000000</v>
      </c>
      <c r="I518" s="29" t="str">
        <f>'PAA Preliminar'!I518</f>
        <v>280</v>
      </c>
      <c r="J518" s="93" t="str">
        <f>'PAA Preliminar'!J518</f>
        <v>II  2020</v>
      </c>
    </row>
    <row r="519" spans="1:10" x14ac:dyDescent="0.25">
      <c r="A519" s="91">
        <f>'PAA Preliminar'!A519</f>
        <v>465</v>
      </c>
      <c r="B519" s="92" t="str">
        <f>'PAA Preliminar'!B519</f>
        <v>789-00</v>
      </c>
      <c r="C519" s="29">
        <f>'PAA Preliminar'!C519</f>
        <v>56101504</v>
      </c>
      <c r="D519" s="29">
        <f>'PAA Preliminar'!D519</f>
        <v>50104</v>
      </c>
      <c r="E519" s="3" t="str">
        <f>'PAA Preliminar'!E519</f>
        <v>Silla de espera</v>
      </c>
      <c r="F519" s="29">
        <f>'PAA Preliminar'!F519</f>
        <v>70</v>
      </c>
      <c r="G519" s="29" t="str">
        <f>'PAA Preliminar'!G519</f>
        <v>unid</v>
      </c>
      <c r="H519" s="81">
        <f>'PAA Preliminar'!H519</f>
        <v>1694000</v>
      </c>
      <c r="I519" s="29" t="str">
        <f>'PAA Preliminar'!I519</f>
        <v>280</v>
      </c>
      <c r="J519" s="93" t="str">
        <f>'PAA Preliminar'!J519</f>
        <v>II  2020</v>
      </c>
    </row>
    <row r="520" spans="1:10" x14ac:dyDescent="0.25">
      <c r="A520" s="91">
        <f>'PAA Preliminar'!A520</f>
        <v>466</v>
      </c>
      <c r="B520" s="92" t="str">
        <f>'PAA Preliminar'!B520</f>
        <v>789-00</v>
      </c>
      <c r="C520" s="29">
        <f>'PAA Preliminar'!C520</f>
        <v>56101504</v>
      </c>
      <c r="D520" s="29">
        <f>'PAA Preliminar'!D520</f>
        <v>50104</v>
      </c>
      <c r="E520" s="3" t="str">
        <f>'PAA Preliminar'!E520</f>
        <v>Silla ergonómica</v>
      </c>
      <c r="F520" s="29">
        <f>'PAA Preliminar'!F520</f>
        <v>70</v>
      </c>
      <c r="G520" s="29" t="str">
        <f>'PAA Preliminar'!G520</f>
        <v>unid</v>
      </c>
      <c r="H520" s="81">
        <f>'PAA Preliminar'!H520</f>
        <v>8000000</v>
      </c>
      <c r="I520" s="29" t="str">
        <f>'PAA Preliminar'!I520</f>
        <v>280</v>
      </c>
      <c r="J520" s="93" t="str">
        <f>'PAA Preliminar'!J520</f>
        <v>II  2020</v>
      </c>
    </row>
    <row r="521" spans="1:10" x14ac:dyDescent="0.25">
      <c r="A521" s="91">
        <f>'PAA Preliminar'!A521</f>
        <v>467</v>
      </c>
      <c r="B521" s="92" t="str">
        <f>'PAA Preliminar'!B521</f>
        <v>789-00</v>
      </c>
      <c r="C521" s="29">
        <f>'PAA Preliminar'!C521</f>
        <v>56101542</v>
      </c>
      <c r="D521" s="29">
        <f>'PAA Preliminar'!D521</f>
        <v>50104</v>
      </c>
      <c r="E521" s="3" t="str">
        <f>'PAA Preliminar'!E521</f>
        <v>Silla plegable material de resina</v>
      </c>
      <c r="F521" s="29">
        <f>'PAA Preliminar'!F521</f>
        <v>300</v>
      </c>
      <c r="G521" s="29" t="str">
        <f>'PAA Preliminar'!G521</f>
        <v>unid</v>
      </c>
      <c r="H521" s="81">
        <f>'PAA Preliminar'!H521</f>
        <v>3000000</v>
      </c>
      <c r="I521" s="29" t="str">
        <f>'PAA Preliminar'!I521</f>
        <v>280</v>
      </c>
      <c r="J521" s="93" t="str">
        <f>'PAA Preliminar'!J521</f>
        <v>II  2020</v>
      </c>
    </row>
    <row r="522" spans="1:10" x14ac:dyDescent="0.25">
      <c r="A522" s="91">
        <f>'PAA Preliminar'!A522</f>
        <v>468</v>
      </c>
      <c r="B522" s="92" t="str">
        <f>'PAA Preliminar'!B522</f>
        <v>789-00</v>
      </c>
      <c r="C522" s="29">
        <f>'PAA Preliminar'!C522</f>
        <v>56112102</v>
      </c>
      <c r="D522" s="29">
        <f>'PAA Preliminar'!D522</f>
        <v>50104</v>
      </c>
      <c r="E522" s="3" t="str">
        <f>'PAA Preliminar'!E522</f>
        <v>Silla secretarial con reposa brasos</v>
      </c>
      <c r="F522" s="29">
        <f>'PAA Preliminar'!F522</f>
        <v>70</v>
      </c>
      <c r="G522" s="29" t="str">
        <f>'PAA Preliminar'!G522</f>
        <v>unid</v>
      </c>
      <c r="H522" s="81">
        <f>'PAA Preliminar'!H522</f>
        <v>2907039</v>
      </c>
      <c r="I522" s="29" t="str">
        <f>'PAA Preliminar'!I522</f>
        <v>280</v>
      </c>
      <c r="J522" s="93" t="str">
        <f>'PAA Preliminar'!J522</f>
        <v>II  2020</v>
      </c>
    </row>
    <row r="523" spans="1:10" x14ac:dyDescent="0.25">
      <c r="A523" s="91">
        <f>'PAA Preliminar'!A523</f>
        <v>469</v>
      </c>
      <c r="B523" s="92" t="str">
        <f>'PAA Preliminar'!B523</f>
        <v>789-00</v>
      </c>
      <c r="C523" s="29">
        <f>'PAA Preliminar'!C523</f>
        <v>40101604</v>
      </c>
      <c r="D523" s="29">
        <f>'PAA Preliminar'!D523</f>
        <v>50104</v>
      </c>
      <c r="E523" s="3" t="str">
        <f>'PAA Preliminar'!E523</f>
        <v>Ventilador de pared</v>
      </c>
      <c r="F523" s="29">
        <f>'PAA Preliminar'!F523</f>
        <v>300</v>
      </c>
      <c r="G523" s="29" t="str">
        <f>'PAA Preliminar'!G523</f>
        <v>unid</v>
      </c>
      <c r="H523" s="81">
        <f>'PAA Preliminar'!H523</f>
        <v>4500000</v>
      </c>
      <c r="I523" s="29" t="str">
        <f>'PAA Preliminar'!I523</f>
        <v>280</v>
      </c>
      <c r="J523" s="93" t="str">
        <f>'PAA Preliminar'!J523</f>
        <v>II  2020</v>
      </c>
    </row>
    <row r="524" spans="1:10" x14ac:dyDescent="0.25">
      <c r="A524" s="91">
        <f>'PAA Preliminar'!A524</f>
        <v>470</v>
      </c>
      <c r="B524" s="92" t="str">
        <f>'PAA Preliminar'!B524</f>
        <v>789-00</v>
      </c>
      <c r="C524" s="29">
        <f>'PAA Preliminar'!C524</f>
        <v>40101604</v>
      </c>
      <c r="D524" s="29">
        <f>'PAA Preliminar'!D524</f>
        <v>50104</v>
      </c>
      <c r="E524" s="3" t="str">
        <f>'PAA Preliminar'!E524</f>
        <v>Ventilador de techo</v>
      </c>
      <c r="F524" s="29">
        <f>'PAA Preliminar'!F524</f>
        <v>30</v>
      </c>
      <c r="G524" s="29" t="str">
        <f>'PAA Preliminar'!G524</f>
        <v>unid</v>
      </c>
      <c r="H524" s="81">
        <f>'PAA Preliminar'!H524</f>
        <v>1800000</v>
      </c>
      <c r="I524" s="29" t="str">
        <f>'PAA Preliminar'!I524</f>
        <v>280</v>
      </c>
      <c r="J524" s="93" t="str">
        <f>'PAA Preliminar'!J524</f>
        <v>II  2020</v>
      </c>
    </row>
    <row r="525" spans="1:10" x14ac:dyDescent="0.25">
      <c r="A525" s="91">
        <f>'PAA Preliminar'!A525</f>
        <v>471</v>
      </c>
      <c r="B525" s="92" t="str">
        <f>'PAA Preliminar'!B525</f>
        <v>789-00</v>
      </c>
      <c r="C525" s="29">
        <f>'PAA Preliminar'!C525</f>
        <v>40101604</v>
      </c>
      <c r="D525" s="29">
        <f>'PAA Preliminar'!D525</f>
        <v>50104</v>
      </c>
      <c r="E525" s="3" t="str">
        <f>'PAA Preliminar'!E525</f>
        <v>Ventilador tipo columna</v>
      </c>
      <c r="F525" s="29">
        <f>'PAA Preliminar'!F525</f>
        <v>50</v>
      </c>
      <c r="G525" s="29" t="str">
        <f>'PAA Preliminar'!G525</f>
        <v>unid</v>
      </c>
      <c r="H525" s="81">
        <f>'PAA Preliminar'!H525</f>
        <v>1732500</v>
      </c>
      <c r="I525" s="29" t="str">
        <f>'PAA Preliminar'!I525</f>
        <v>280</v>
      </c>
      <c r="J525" s="93" t="str">
        <f>'PAA Preliminar'!J525</f>
        <v>II  2020</v>
      </c>
    </row>
    <row r="526" spans="1:10" ht="45" x14ac:dyDescent="0.25">
      <c r="A526" s="91">
        <f>'PAA Preliminar'!A526</f>
        <v>196</v>
      </c>
      <c r="B526" s="92" t="str">
        <f>'PAA Preliminar'!B526</f>
        <v>789-00</v>
      </c>
      <c r="C526" s="29">
        <f>'PAA Preliminar'!C526</f>
        <v>43222620</v>
      </c>
      <c r="D526" s="29">
        <f>'PAA Preliminar'!D526</f>
        <v>50105</v>
      </c>
      <c r="E526" s="3" t="str">
        <f>'PAA Preliminar'!E526</f>
        <v>Contrato de entrega según demanda switches 24 puertos,con puertos de 1GB/s</v>
      </c>
      <c r="F526" s="29">
        <f>'PAA Preliminar'!F526</f>
        <v>25</v>
      </c>
      <c r="G526" s="29" t="str">
        <f>'PAA Preliminar'!G526</f>
        <v>unid</v>
      </c>
      <c r="H526" s="81">
        <f>'PAA Preliminar'!H526</f>
        <v>40000000</v>
      </c>
      <c r="I526" s="29" t="str">
        <f>'PAA Preliminar'!I526</f>
        <v>280</v>
      </c>
      <c r="J526" s="93" t="str">
        <f>'PAA Preliminar'!J526</f>
        <v>II  2020</v>
      </c>
    </row>
    <row r="527" spans="1:10" ht="45" x14ac:dyDescent="0.25">
      <c r="A527" s="91">
        <f>'PAA Preliminar'!A527</f>
        <v>197</v>
      </c>
      <c r="B527" s="92" t="str">
        <f>'PAA Preliminar'!B527</f>
        <v>789-00</v>
      </c>
      <c r="C527" s="29">
        <f>'PAA Preliminar'!C527</f>
        <v>43222620</v>
      </c>
      <c r="D527" s="29">
        <f>'PAA Preliminar'!D527</f>
        <v>50105</v>
      </c>
      <c r="E527" s="3" t="str">
        <f>'PAA Preliminar'!E527</f>
        <v>Contrato de entrega según demanda switches 48 puertos,con puertos de 1GB/s</v>
      </c>
      <c r="F527" s="29">
        <f>'PAA Preliminar'!F527</f>
        <v>15</v>
      </c>
      <c r="G527" s="29" t="str">
        <f>'PAA Preliminar'!G527</f>
        <v>unid</v>
      </c>
      <c r="H527" s="81">
        <f>'PAA Preliminar'!H527</f>
        <v>40000000</v>
      </c>
      <c r="I527" s="29" t="str">
        <f>'PAA Preliminar'!I527</f>
        <v>280</v>
      </c>
      <c r="J527" s="93" t="str">
        <f>'PAA Preliminar'!J527</f>
        <v>II  2020</v>
      </c>
    </row>
    <row r="528" spans="1:10" ht="30" x14ac:dyDescent="0.25">
      <c r="A528" s="91">
        <f>'PAA Preliminar'!A528</f>
        <v>198</v>
      </c>
      <c r="B528" s="92" t="str">
        <f>'PAA Preliminar'!B528</f>
        <v>789-00</v>
      </c>
      <c r="C528" s="29">
        <f>'PAA Preliminar'!C528</f>
        <v>43222609</v>
      </c>
      <c r="D528" s="29">
        <f>'PAA Preliminar'!D528</f>
        <v>50105</v>
      </c>
      <c r="E528" s="3" t="str">
        <f>'PAA Preliminar'!E528</f>
        <v>Contrato de Entrega según Demanda de routers,con puertos de 1GB/s</v>
      </c>
      <c r="F528" s="29">
        <f>'PAA Preliminar'!F528</f>
        <v>10</v>
      </c>
      <c r="G528" s="29" t="str">
        <f>'PAA Preliminar'!G528</f>
        <v>unid</v>
      </c>
      <c r="H528" s="81">
        <f>'PAA Preliminar'!H528</f>
        <v>20000000</v>
      </c>
      <c r="I528" s="29" t="str">
        <f>'PAA Preliminar'!I528</f>
        <v>280</v>
      </c>
      <c r="J528" s="93" t="str">
        <f>'PAA Preliminar'!J528</f>
        <v>II  2020</v>
      </c>
    </row>
    <row r="529" spans="1:10" x14ac:dyDescent="0.25">
      <c r="A529" s="91">
        <f>'PAA Preliminar'!A529</f>
        <v>472</v>
      </c>
      <c r="B529" s="92" t="str">
        <f>'PAA Preliminar'!B529</f>
        <v>789-00</v>
      </c>
      <c r="C529" s="29">
        <f>'PAA Preliminar'!C529</f>
        <v>52141501</v>
      </c>
      <c r="D529" s="29">
        <f>'PAA Preliminar'!D529</f>
        <v>50106</v>
      </c>
      <c r="E529" s="3" t="str">
        <f>'PAA Preliminar'!E529</f>
        <v>Refrigeradora para laboratorio</v>
      </c>
      <c r="F529" s="29">
        <f>'PAA Preliminar'!F529</f>
        <v>10</v>
      </c>
      <c r="G529" s="29" t="str">
        <f>'PAA Preliminar'!G529</f>
        <v>unid</v>
      </c>
      <c r="H529" s="81">
        <f>'PAA Preliminar'!H529</f>
        <v>1200000</v>
      </c>
      <c r="I529" s="29" t="str">
        <f>'PAA Preliminar'!I529</f>
        <v>280</v>
      </c>
      <c r="J529" s="93" t="str">
        <f>'PAA Preliminar'!J529</f>
        <v>II  2020</v>
      </c>
    </row>
    <row r="530" spans="1:10" x14ac:dyDescent="0.25">
      <c r="A530" s="91">
        <f>'PAA Preliminar'!A530</f>
        <v>473</v>
      </c>
      <c r="B530" s="92" t="str">
        <f>'PAA Preliminar'!B530</f>
        <v>789-00</v>
      </c>
      <c r="C530" s="29">
        <f>'PAA Preliminar'!C530</f>
        <v>56112101</v>
      </c>
      <c r="D530" s="29">
        <f>'PAA Preliminar'!D530</f>
        <v>50107</v>
      </c>
      <c r="E530" s="3" t="str">
        <f>'PAA Preliminar'!E530</f>
        <v>Butaca</v>
      </c>
      <c r="F530" s="29">
        <f>'PAA Preliminar'!F530</f>
        <v>20</v>
      </c>
      <c r="G530" s="29" t="str">
        <f>'PAA Preliminar'!G530</f>
        <v>unid</v>
      </c>
      <c r="H530" s="81">
        <f>'PAA Preliminar'!H530</f>
        <v>2700000</v>
      </c>
      <c r="I530" s="29" t="str">
        <f>'PAA Preliminar'!I530</f>
        <v>280</v>
      </c>
      <c r="J530" s="93" t="str">
        <f>'PAA Preliminar'!J530</f>
        <v>II  2020</v>
      </c>
    </row>
    <row r="531" spans="1:10" ht="60" x14ac:dyDescent="0.25">
      <c r="A531" s="91">
        <f>'PAA Preliminar'!A531</f>
        <v>143</v>
      </c>
      <c r="B531" s="92" t="str">
        <f>'PAA Preliminar'!B531</f>
        <v>789-00</v>
      </c>
      <c r="C531" s="29" t="str">
        <f>'PAA Preliminar'!C531</f>
        <v>46101503</v>
      </c>
      <c r="D531" s="29">
        <f>'PAA Preliminar'!D531</f>
        <v>50199</v>
      </c>
      <c r="E531" s="3" t="str">
        <f>'PAA Preliminar'!E531</f>
        <v>Fusil semi-automático, en plataforma ar15, calibre 5,56 mm, seguro manual externo, debe incluir foco tactico y mira, cañon de acero con estrias</v>
      </c>
      <c r="F531" s="29">
        <f>'PAA Preliminar'!F531</f>
        <v>250</v>
      </c>
      <c r="G531" s="29" t="str">
        <f>'PAA Preliminar'!G531</f>
        <v>und</v>
      </c>
      <c r="H531" s="81">
        <f>'PAA Preliminar'!H531</f>
        <v>729312250</v>
      </c>
      <c r="I531" s="29" t="str">
        <f>'PAA Preliminar'!I531</f>
        <v>280</v>
      </c>
      <c r="J531" s="93" t="str">
        <f>'PAA Preliminar'!J531</f>
        <v>II  2020</v>
      </c>
    </row>
    <row r="532" spans="1:10" ht="30" x14ac:dyDescent="0.25">
      <c r="A532" s="91">
        <f>'PAA Preliminar'!A532</f>
        <v>144</v>
      </c>
      <c r="B532" s="92" t="str">
        <f>'PAA Preliminar'!B532</f>
        <v>789-00</v>
      </c>
      <c r="C532" s="29" t="str">
        <f>'PAA Preliminar'!C532</f>
        <v>46101504</v>
      </c>
      <c r="D532" s="29">
        <f>'PAA Preliminar'!D532</f>
        <v>50199</v>
      </c>
      <c r="E532" s="3" t="str">
        <f>'PAA Preliminar'!E532</f>
        <v>Arma de fuego calibre 9 x 19 (9 mm) con cargador adicional</v>
      </c>
      <c r="F532" s="29">
        <f>'PAA Preliminar'!F532</f>
        <v>30</v>
      </c>
      <c r="G532" s="29" t="str">
        <f>'PAA Preliminar'!G532</f>
        <v>und</v>
      </c>
      <c r="H532" s="81">
        <f>'PAA Preliminar'!H532</f>
        <v>22680000</v>
      </c>
      <c r="I532" s="29" t="str">
        <f>'PAA Preliminar'!I532</f>
        <v>280</v>
      </c>
      <c r="J532" s="93" t="str">
        <f>'PAA Preliminar'!J532</f>
        <v>II  2020</v>
      </c>
    </row>
    <row r="533" spans="1:10" ht="60" x14ac:dyDescent="0.25">
      <c r="A533" s="91">
        <f>'PAA Preliminar'!A533</f>
        <v>145</v>
      </c>
      <c r="B533" s="92" t="str">
        <f>'PAA Preliminar'!B533</f>
        <v>789-00</v>
      </c>
      <c r="C533" s="29">
        <f>'PAA Preliminar'!C533</f>
        <v>46101502</v>
      </c>
      <c r="D533" s="29">
        <f>'PAA Preliminar'!D533</f>
        <v>50199</v>
      </c>
      <c r="E533" s="3" t="str">
        <f>'PAA Preliminar'!E533</f>
        <v>Arma lanzadora de gas lacrimógeno, calibre 37, alcance maximo de 137,16 a 160,02 m (150 a 175 yd), capacidad 1 solo disparo, peso en vacio hasta 2,8 kg</v>
      </c>
      <c r="F533" s="29">
        <f>'PAA Preliminar'!F533</f>
        <v>50</v>
      </c>
      <c r="G533" s="29" t="str">
        <f>'PAA Preliminar'!G533</f>
        <v>und</v>
      </c>
      <c r="H533" s="81">
        <f>'PAA Preliminar'!H533</f>
        <v>47133000.000000007</v>
      </c>
      <c r="I533" s="29" t="str">
        <f>'PAA Preliminar'!I533</f>
        <v>280</v>
      </c>
      <c r="J533" s="93" t="str">
        <f>'PAA Preliminar'!J533</f>
        <v>II  2020</v>
      </c>
    </row>
    <row r="534" spans="1:10" ht="60" x14ac:dyDescent="0.25">
      <c r="A534" s="91">
        <f>'PAA Preliminar'!A534</f>
        <v>146</v>
      </c>
      <c r="B534" s="92" t="str">
        <f>'PAA Preliminar'!B534</f>
        <v>789-00</v>
      </c>
      <c r="C534" s="29" t="str">
        <f>'PAA Preliminar'!C534</f>
        <v>56101520</v>
      </c>
      <c r="D534" s="29">
        <f>'PAA Preliminar'!D534</f>
        <v>50199</v>
      </c>
      <c r="E534" s="3" t="str">
        <f>'PAA Preliminar'!E534</f>
        <v>Casillero (locker), dos compartimentos, deberá tener llavín cada uno de los compartimentos, fabricado en lamina zincore con tratamiento anticorrosivo</v>
      </c>
      <c r="F534" s="29">
        <f>'PAA Preliminar'!F534</f>
        <v>250</v>
      </c>
      <c r="G534" s="29" t="str">
        <f>'PAA Preliminar'!G534</f>
        <v>und</v>
      </c>
      <c r="H534" s="81">
        <f>'PAA Preliminar'!H534</f>
        <v>27500000</v>
      </c>
      <c r="I534" s="29" t="str">
        <f>'PAA Preliminar'!I534</f>
        <v>280</v>
      </c>
      <c r="J534" s="93" t="str">
        <f>'PAA Preliminar'!J534</f>
        <v>II  2020</v>
      </c>
    </row>
    <row r="535" spans="1:10" ht="45" x14ac:dyDescent="0.25">
      <c r="A535" s="91">
        <f>'PAA Preliminar'!A535</f>
        <v>173</v>
      </c>
      <c r="B535" s="92" t="str">
        <f>'PAA Preliminar'!B535</f>
        <v>789-00</v>
      </c>
      <c r="C535" s="29">
        <f>'PAA Preliminar'!C535</f>
        <v>27111515</v>
      </c>
      <c r="D535" s="29">
        <f>'PAA Preliminar'!D535</f>
        <v>50199</v>
      </c>
      <c r="E535" s="3" t="str">
        <f>'PAA Preliminar'!E535</f>
        <v>Taladro percusion 18v 13mm (1/2) con cargador  2 baterias 4 amp, analizador trifásico de la energía y calidad electrica</v>
      </c>
      <c r="F535" s="29">
        <f>'PAA Preliminar'!F535</f>
        <v>40</v>
      </c>
      <c r="G535" s="29" t="str">
        <f>'PAA Preliminar'!G535</f>
        <v>unid</v>
      </c>
      <c r="H535" s="81">
        <f>'PAA Preliminar'!H535</f>
        <v>10000000</v>
      </c>
      <c r="I535" s="29" t="str">
        <f>'PAA Preliminar'!I535</f>
        <v>280</v>
      </c>
      <c r="J535" s="93" t="str">
        <f>'PAA Preliminar'!J535</f>
        <v>II  2020</v>
      </c>
    </row>
    <row r="536" spans="1:10" ht="30" x14ac:dyDescent="0.25">
      <c r="A536" s="91">
        <f>'PAA Preliminar'!A536</f>
        <v>294</v>
      </c>
      <c r="B536" s="92" t="str">
        <f>'PAA Preliminar'!B536</f>
        <v>789-00</v>
      </c>
      <c r="C536" s="29" t="str">
        <f>'PAA Preliminar'!C536</f>
        <v>56101519</v>
      </c>
      <c r="D536" s="29">
        <f>'PAA Preliminar'!D536</f>
        <v>50199</v>
      </c>
      <c r="E536" s="3" t="str">
        <f>'PAA Preliminar'!E536</f>
        <v>Mesa de metal (dimensiones 1,90 m largo x 0,70 m fondo x 0,90 m alto</v>
      </c>
      <c r="F536" s="29">
        <f>'PAA Preliminar'!F536</f>
        <v>3</v>
      </c>
      <c r="G536" s="29" t="str">
        <f>'PAA Preliminar'!G536</f>
        <v>unid</v>
      </c>
      <c r="H536" s="81">
        <f>'PAA Preliminar'!H536</f>
        <v>928557</v>
      </c>
      <c r="I536" s="29" t="str">
        <f>'PAA Preliminar'!I536</f>
        <v>280</v>
      </c>
      <c r="J536" s="93" t="str">
        <f>'PAA Preliminar'!J536</f>
        <v>II  2020</v>
      </c>
    </row>
    <row r="537" spans="1:10" ht="30" x14ac:dyDescent="0.25">
      <c r="A537" s="91">
        <f>'PAA Preliminar'!A537</f>
        <v>295</v>
      </c>
      <c r="B537" s="92" t="str">
        <f>'PAA Preliminar'!B537</f>
        <v>789-00</v>
      </c>
      <c r="C537" s="29" t="str">
        <f>'PAA Preliminar'!C537</f>
        <v>56101519</v>
      </c>
      <c r="D537" s="29">
        <f>'PAA Preliminar'!D537</f>
        <v>50199</v>
      </c>
      <c r="E537" s="3" t="str">
        <f>'PAA Preliminar'!E537</f>
        <v>Mesa de metal (dimensiones 1,10 m largo x 0,70 m fondo x 0,90 m alto</v>
      </c>
      <c r="F537" s="29">
        <f>'PAA Preliminar'!F537</f>
        <v>3</v>
      </c>
      <c r="G537" s="29" t="str">
        <f>'PAA Preliminar'!G537</f>
        <v>unid</v>
      </c>
      <c r="H537" s="81">
        <f>'PAA Preliminar'!H537</f>
        <v>652239</v>
      </c>
      <c r="I537" s="29" t="str">
        <f>'PAA Preliminar'!I537</f>
        <v>280</v>
      </c>
      <c r="J537" s="93" t="str">
        <f>'PAA Preliminar'!J537</f>
        <v>II  2020</v>
      </c>
    </row>
    <row r="538" spans="1:10" x14ac:dyDescent="0.25">
      <c r="A538" s="91">
        <f>'PAA Preliminar'!A538</f>
        <v>296</v>
      </c>
      <c r="B538" s="92" t="str">
        <f>'PAA Preliminar'!B538</f>
        <v>789-00</v>
      </c>
      <c r="C538" s="29" t="str">
        <f>'PAA Preliminar'!C538</f>
        <v>52141506</v>
      </c>
      <c r="D538" s="29">
        <f>'PAA Preliminar'!D538</f>
        <v>50199</v>
      </c>
      <c r="E538" s="3" t="str">
        <f>'PAA Preliminar'!E538</f>
        <v>Congelador tipo doméstico</v>
      </c>
      <c r="F538" s="29">
        <f>'PAA Preliminar'!F538</f>
        <v>4</v>
      </c>
      <c r="G538" s="29" t="str">
        <f>'PAA Preliminar'!G538</f>
        <v>unid</v>
      </c>
      <c r="H538" s="81">
        <f>'PAA Preliminar'!H538</f>
        <v>16900018.079999998</v>
      </c>
      <c r="I538" s="29" t="str">
        <f>'PAA Preliminar'!I538</f>
        <v>280</v>
      </c>
      <c r="J538" s="93" t="str">
        <f>'PAA Preliminar'!J538</f>
        <v>II  2020</v>
      </c>
    </row>
    <row r="539" spans="1:10" x14ac:dyDescent="0.25">
      <c r="A539" s="91">
        <f>'PAA Preliminar'!A539</f>
        <v>297</v>
      </c>
      <c r="B539" s="92" t="str">
        <f>'PAA Preliminar'!B539</f>
        <v>789-00</v>
      </c>
      <c r="C539" s="29">
        <f>'PAA Preliminar'!C539</f>
        <v>48101516</v>
      </c>
      <c r="D539" s="29">
        <f>'PAA Preliminar'!D539</f>
        <v>50199</v>
      </c>
      <c r="E539" s="3" t="str">
        <f>'PAA Preliminar'!E539</f>
        <v>Horno de microondas</v>
      </c>
      <c r="F539" s="29">
        <f>'PAA Preliminar'!F539</f>
        <v>3</v>
      </c>
      <c r="G539" s="29" t="str">
        <f>'PAA Preliminar'!G539</f>
        <v>unid</v>
      </c>
      <c r="H539" s="81">
        <f>'PAA Preliminar'!H539</f>
        <v>1221705.72</v>
      </c>
      <c r="I539" s="29" t="str">
        <f>'PAA Preliminar'!I539</f>
        <v>280</v>
      </c>
      <c r="J539" s="93" t="str">
        <f>'PAA Preliminar'!J539</f>
        <v>II  2020</v>
      </c>
    </row>
    <row r="540" spans="1:10" x14ac:dyDescent="0.25">
      <c r="A540" s="91">
        <f>'PAA Preliminar'!A540</f>
        <v>298</v>
      </c>
      <c r="B540" s="92" t="str">
        <f>'PAA Preliminar'!B540</f>
        <v>789-00</v>
      </c>
      <c r="C540" s="29" t="str">
        <f>'PAA Preliminar'!C540</f>
        <v>24131503</v>
      </c>
      <c r="D540" s="29">
        <f>'PAA Preliminar'!D540</f>
        <v>50199</v>
      </c>
      <c r="E540" s="3" t="str">
        <f>'PAA Preliminar'!E540</f>
        <v>Cámara de refrigeración</v>
      </c>
      <c r="F540" s="29">
        <f>'PAA Preliminar'!F540</f>
        <v>2</v>
      </c>
      <c r="G540" s="29" t="str">
        <f>'PAA Preliminar'!G540</f>
        <v>unid</v>
      </c>
      <c r="H540" s="81">
        <f>'PAA Preliminar'!H540</f>
        <v>6874111.3200000003</v>
      </c>
      <c r="I540" s="29" t="str">
        <f>'PAA Preliminar'!I540</f>
        <v>280</v>
      </c>
      <c r="J540" s="93" t="str">
        <f>'PAA Preliminar'!J540</f>
        <v>II  2020</v>
      </c>
    </row>
    <row r="541" spans="1:10" x14ac:dyDescent="0.25">
      <c r="A541" s="91">
        <f>'PAA Preliminar'!A541</f>
        <v>299</v>
      </c>
      <c r="B541" s="92" t="str">
        <f>'PAA Preliminar'!B541</f>
        <v>789-00</v>
      </c>
      <c r="C541" s="29" t="str">
        <f>'PAA Preliminar'!C541</f>
        <v>48101521</v>
      </c>
      <c r="D541" s="29">
        <f>'PAA Preliminar'!D541</f>
        <v>50199</v>
      </c>
      <c r="E541" s="3" t="str">
        <f>'PAA Preliminar'!E541</f>
        <v>Cocina de gas</v>
      </c>
      <c r="F541" s="29">
        <f>'PAA Preliminar'!F541</f>
        <v>5</v>
      </c>
      <c r="G541" s="29" t="str">
        <f>'PAA Preliminar'!G541</f>
        <v>unid</v>
      </c>
      <c r="H541" s="81">
        <f>'PAA Preliminar'!H541</f>
        <v>17414562</v>
      </c>
      <c r="I541" s="29" t="str">
        <f>'PAA Preliminar'!I541</f>
        <v>280</v>
      </c>
      <c r="J541" s="93" t="str">
        <f>'PAA Preliminar'!J541</f>
        <v>II  2020</v>
      </c>
    </row>
    <row r="542" spans="1:10" x14ac:dyDescent="0.25">
      <c r="A542" s="91">
        <f>'PAA Preliminar'!A542</f>
        <v>300</v>
      </c>
      <c r="B542" s="92" t="str">
        <f>'PAA Preliminar'!B542</f>
        <v>789-00</v>
      </c>
      <c r="C542" s="29" t="str">
        <f>'PAA Preliminar'!C542</f>
        <v>48101707</v>
      </c>
      <c r="D542" s="29">
        <f>'PAA Preliminar'!D542</f>
        <v>50199</v>
      </c>
      <c r="E542" s="3" t="str">
        <f>'PAA Preliminar'!E542</f>
        <v>Refresqueras</v>
      </c>
      <c r="F542" s="29">
        <f>'PAA Preliminar'!F542</f>
        <v>2</v>
      </c>
      <c r="G542" s="29" t="str">
        <f>'PAA Preliminar'!G542</f>
        <v>unid</v>
      </c>
      <c r="H542" s="81">
        <f>'PAA Preliminar'!H542</f>
        <v>1755073.2</v>
      </c>
      <c r="I542" s="29" t="str">
        <f>'PAA Preliminar'!I542</f>
        <v>280</v>
      </c>
      <c r="J542" s="93" t="str">
        <f>'PAA Preliminar'!J542</f>
        <v>II  2020</v>
      </c>
    </row>
    <row r="543" spans="1:10" x14ac:dyDescent="0.25">
      <c r="A543" s="91">
        <f>'PAA Preliminar'!A543</f>
        <v>301</v>
      </c>
      <c r="B543" s="92" t="str">
        <f>'PAA Preliminar'!B543</f>
        <v>789-00</v>
      </c>
      <c r="C543" s="29" t="str">
        <f>'PAA Preliminar'!C543</f>
        <v>48101501</v>
      </c>
      <c r="D543" s="29">
        <f>'PAA Preliminar'!D543</f>
        <v>50199</v>
      </c>
      <c r="E543" s="3" t="str">
        <f>'PAA Preliminar'!E543</f>
        <v>Baño maría eléctrico</v>
      </c>
      <c r="F543" s="29">
        <f>'PAA Preliminar'!F543</f>
        <v>2</v>
      </c>
      <c r="G543" s="29" t="str">
        <f>'PAA Preliminar'!G543</f>
        <v>unid</v>
      </c>
      <c r="H543" s="81">
        <f>'PAA Preliminar'!H543</f>
        <v>5244192.58</v>
      </c>
      <c r="I543" s="29" t="str">
        <f>'PAA Preliminar'!I543</f>
        <v>280</v>
      </c>
      <c r="J543" s="93" t="str">
        <f>'PAA Preliminar'!J543</f>
        <v>II  2020</v>
      </c>
    </row>
    <row r="544" spans="1:10" ht="30" x14ac:dyDescent="0.25">
      <c r="A544" s="91">
        <f>'PAA Preliminar'!A544</f>
        <v>302</v>
      </c>
      <c r="B544" s="92" t="str">
        <f>'PAA Preliminar'!B544</f>
        <v>789-00</v>
      </c>
      <c r="C544" s="29" t="str">
        <f>'PAA Preliminar'!C544</f>
        <v>24101511</v>
      </c>
      <c r="D544" s="29">
        <f>'PAA Preliminar'!D544</f>
        <v>50199</v>
      </c>
      <c r="E544" s="3" t="str">
        <f>'PAA Preliminar'!E544</f>
        <v>Carro térmico transportador de comida, con baño maría</v>
      </c>
      <c r="F544" s="29">
        <f>'PAA Preliminar'!F544</f>
        <v>1</v>
      </c>
      <c r="G544" s="29" t="str">
        <f>'PAA Preliminar'!G544</f>
        <v>unid</v>
      </c>
      <c r="H544" s="81">
        <f>'PAA Preliminar'!H544</f>
        <v>4729954.21</v>
      </c>
      <c r="I544" s="29" t="str">
        <f>'PAA Preliminar'!I544</f>
        <v>280</v>
      </c>
      <c r="J544" s="93" t="str">
        <f>'PAA Preliminar'!J544</f>
        <v>II  2020</v>
      </c>
    </row>
    <row r="545" spans="1:10" x14ac:dyDescent="0.25">
      <c r="A545" s="91">
        <f>'PAA Preliminar'!A545</f>
        <v>303</v>
      </c>
      <c r="B545" s="92" t="str">
        <f>'PAA Preliminar'!B545</f>
        <v>789-00</v>
      </c>
      <c r="C545" s="29" t="str">
        <f>'PAA Preliminar'!C545</f>
        <v>52141532</v>
      </c>
      <c r="D545" s="29">
        <f>'PAA Preliminar'!D545</f>
        <v>50199</v>
      </c>
      <c r="E545" s="3" t="str">
        <f>'PAA Preliminar'!E545</f>
        <v>Sartén volteable (basculante)</v>
      </c>
      <c r="F545" s="29">
        <f>'PAA Preliminar'!F545</f>
        <v>5</v>
      </c>
      <c r="G545" s="29" t="str">
        <f>'PAA Preliminar'!G545</f>
        <v>unid</v>
      </c>
      <c r="H545" s="81">
        <f>'PAA Preliminar'!H545</f>
        <v>45117116.050000004</v>
      </c>
      <c r="I545" s="29" t="str">
        <f>'PAA Preliminar'!I545</f>
        <v>280</v>
      </c>
      <c r="J545" s="93" t="str">
        <f>'PAA Preliminar'!J545</f>
        <v>II  2020</v>
      </c>
    </row>
    <row r="546" spans="1:10" x14ac:dyDescent="0.25">
      <c r="A546" s="91">
        <f>'PAA Preliminar'!A546</f>
        <v>304</v>
      </c>
      <c r="B546" s="92" t="str">
        <f>'PAA Preliminar'!B546</f>
        <v>789-00</v>
      </c>
      <c r="C546" s="29" t="str">
        <f>'PAA Preliminar'!C546</f>
        <v>48101616</v>
      </c>
      <c r="D546" s="29">
        <f>'PAA Preliminar'!D546</f>
        <v>50199</v>
      </c>
      <c r="E546" s="3" t="str">
        <f>'PAA Preliminar'!E546</f>
        <v>Procesador de alimentos</v>
      </c>
      <c r="F546" s="29">
        <f>'PAA Preliminar'!F546</f>
        <v>5</v>
      </c>
      <c r="G546" s="29" t="str">
        <f>'PAA Preliminar'!G546</f>
        <v>unid</v>
      </c>
      <c r="H546" s="81">
        <f>'PAA Preliminar'!H546</f>
        <v>19507483.949999999</v>
      </c>
      <c r="I546" s="29" t="str">
        <f>'PAA Preliminar'!I546</f>
        <v>280</v>
      </c>
      <c r="J546" s="93" t="str">
        <f>'PAA Preliminar'!J546</f>
        <v>II  2020</v>
      </c>
    </row>
    <row r="547" spans="1:10" ht="30" x14ac:dyDescent="0.25">
      <c r="A547" s="91">
        <f>'PAA Preliminar'!A547</f>
        <v>474</v>
      </c>
      <c r="B547" s="92" t="str">
        <f>'PAA Preliminar'!B547</f>
        <v>789-00</v>
      </c>
      <c r="C547" s="29" t="str">
        <f>'PAA Preliminar'!C547</f>
        <v>46171506</v>
      </c>
      <c r="D547" s="29">
        <f>'PAA Preliminar'!D547</f>
        <v>50199</v>
      </c>
      <c r="E547" s="3" t="str">
        <f>'PAA Preliminar'!E547</f>
        <v>caja de seguridad contra fuego e impacto</v>
      </c>
      <c r="F547" s="29">
        <f>'PAA Preliminar'!F547</f>
        <v>15</v>
      </c>
      <c r="G547" s="29" t="str">
        <f>'PAA Preliminar'!G547</f>
        <v>unid</v>
      </c>
      <c r="H547" s="81">
        <f>'PAA Preliminar'!H547</f>
        <v>120000</v>
      </c>
      <c r="I547" s="29" t="str">
        <f>'PAA Preliminar'!I547</f>
        <v>280</v>
      </c>
      <c r="J547" s="93" t="str">
        <f>'PAA Preliminar'!J547</f>
        <v>II  2020</v>
      </c>
    </row>
    <row r="548" spans="1:10" x14ac:dyDescent="0.25">
      <c r="A548" s="91">
        <f>'PAA Preliminar'!A548</f>
        <v>475</v>
      </c>
      <c r="B548" s="92" t="str">
        <f>'PAA Preliminar'!B548</f>
        <v>789-00</v>
      </c>
      <c r="C548" s="29">
        <f>'PAA Preliminar'!C548</f>
        <v>56101515</v>
      </c>
      <c r="D548" s="29">
        <f>'PAA Preliminar'!D548</f>
        <v>50199</v>
      </c>
      <c r="E548" s="3" t="str">
        <f>'PAA Preliminar'!E548</f>
        <v>Camarote de metal</v>
      </c>
      <c r="F548" s="29">
        <f>'PAA Preliminar'!F548</f>
        <v>30</v>
      </c>
      <c r="G548" s="29" t="str">
        <f>'PAA Preliminar'!G548</f>
        <v>unid</v>
      </c>
      <c r="H548" s="81">
        <f>'PAA Preliminar'!H548</f>
        <v>3712050</v>
      </c>
      <c r="I548" s="29" t="str">
        <f>'PAA Preliminar'!I548</f>
        <v>280</v>
      </c>
      <c r="J548" s="93" t="str">
        <f>'PAA Preliminar'!J548</f>
        <v>II  2020</v>
      </c>
    </row>
    <row r="549" spans="1:10" ht="30" x14ac:dyDescent="0.25">
      <c r="A549" s="91">
        <f>'PAA Preliminar'!A549</f>
        <v>476</v>
      </c>
      <c r="B549" s="92" t="str">
        <f>'PAA Preliminar'!B549</f>
        <v>789-00</v>
      </c>
      <c r="C549" s="29">
        <f>'PAA Preliminar'!C549</f>
        <v>56101812</v>
      </c>
      <c r="D549" s="29">
        <f>'PAA Preliminar'!D549</f>
        <v>50199</v>
      </c>
      <c r="E549" s="3" t="str">
        <f>'PAA Preliminar'!E549</f>
        <v>Cambiador para pañales de 84,5 x 54,6 x 10,2 cms</v>
      </c>
      <c r="F549" s="29">
        <f>'PAA Preliminar'!F549</f>
        <v>20</v>
      </c>
      <c r="G549" s="29" t="str">
        <f>'PAA Preliminar'!G549</f>
        <v>unid</v>
      </c>
      <c r="H549" s="81">
        <f>'PAA Preliminar'!H549</f>
        <v>2052060</v>
      </c>
      <c r="I549" s="29" t="str">
        <f>'PAA Preliminar'!I549</f>
        <v>280</v>
      </c>
      <c r="J549" s="93" t="str">
        <f>'PAA Preliminar'!J549</f>
        <v>II  2020</v>
      </c>
    </row>
    <row r="550" spans="1:10" ht="30" x14ac:dyDescent="0.25">
      <c r="A550" s="91">
        <f>'PAA Preliminar'!A550</f>
        <v>477</v>
      </c>
      <c r="B550" s="92" t="str">
        <f>'PAA Preliminar'!B550</f>
        <v>789-00</v>
      </c>
      <c r="C550" s="29">
        <f>'PAA Preliminar'!C550</f>
        <v>27112014</v>
      </c>
      <c r="D550" s="29">
        <f>'PAA Preliminar'!D550</f>
        <v>50199</v>
      </c>
      <c r="E550" s="3" t="str">
        <f>'PAA Preliminar'!E550</f>
        <v>Cortadora de zacate con motor de gasolina</v>
      </c>
      <c r="F550" s="29">
        <f>'PAA Preliminar'!F550</f>
        <v>4</v>
      </c>
      <c r="G550" s="29" t="str">
        <f>'PAA Preliminar'!G550</f>
        <v>unid</v>
      </c>
      <c r="H550" s="81">
        <f>'PAA Preliminar'!H550</f>
        <v>836200</v>
      </c>
      <c r="I550" s="29" t="str">
        <f>'PAA Preliminar'!I550</f>
        <v>280</v>
      </c>
      <c r="J550" s="93" t="str">
        <f>'PAA Preliminar'!J550</f>
        <v>II  2020</v>
      </c>
    </row>
    <row r="551" spans="1:10" x14ac:dyDescent="0.25">
      <c r="A551" s="91">
        <f>'PAA Preliminar'!A551</f>
        <v>478</v>
      </c>
      <c r="B551" s="92" t="str">
        <f>'PAA Preliminar'!B551</f>
        <v>789-00</v>
      </c>
      <c r="C551" s="29">
        <f>'PAA Preliminar'!C551</f>
        <v>48101516</v>
      </c>
      <c r="D551" s="29">
        <f>'PAA Preliminar'!D551</f>
        <v>50199</v>
      </c>
      <c r="E551" s="3" t="str">
        <f>'PAA Preliminar'!E551</f>
        <v>Horno de microondas tipo industrial</v>
      </c>
      <c r="F551" s="29">
        <f>'PAA Preliminar'!F551</f>
        <v>20</v>
      </c>
      <c r="G551" s="29" t="str">
        <f>'PAA Preliminar'!G551</f>
        <v>unid</v>
      </c>
      <c r="H551" s="81">
        <f>'PAA Preliminar'!H551</f>
        <v>8588000</v>
      </c>
      <c r="I551" s="29" t="str">
        <f>'PAA Preliminar'!I551</f>
        <v>280</v>
      </c>
      <c r="J551" s="93" t="str">
        <f>'PAA Preliminar'!J551</f>
        <v>II  2020</v>
      </c>
    </row>
    <row r="552" spans="1:10" ht="30" x14ac:dyDescent="0.25">
      <c r="A552" s="91">
        <f>'PAA Preliminar'!A552</f>
        <v>479</v>
      </c>
      <c r="B552" s="92" t="str">
        <f>'PAA Preliminar'!B552</f>
        <v>789-00</v>
      </c>
      <c r="C552" s="29">
        <f>'PAA Preliminar'!C552</f>
        <v>52141601</v>
      </c>
      <c r="D552" s="29">
        <f>'PAA Preliminar'!D552</f>
        <v>50199</v>
      </c>
      <c r="E552" s="3" t="str">
        <f>'PAA Preliminar'!E552</f>
        <v>Lavadora automatica Convencional 19 kilos</v>
      </c>
      <c r="F552" s="29">
        <f>'PAA Preliminar'!F552</f>
        <v>15</v>
      </c>
      <c r="G552" s="29" t="str">
        <f>'PAA Preliminar'!G552</f>
        <v>unid</v>
      </c>
      <c r="H552" s="81">
        <f>'PAA Preliminar'!H552</f>
        <v>5250000</v>
      </c>
      <c r="I552" s="29" t="str">
        <f>'PAA Preliminar'!I552</f>
        <v>280</v>
      </c>
      <c r="J552" s="93" t="str">
        <f>'PAA Preliminar'!J552</f>
        <v>II  2020</v>
      </c>
    </row>
    <row r="553" spans="1:10" x14ac:dyDescent="0.25">
      <c r="A553" s="91">
        <f>'PAA Preliminar'!A553</f>
        <v>480</v>
      </c>
      <c r="B553" s="92" t="str">
        <f>'PAA Preliminar'!B553</f>
        <v>789-00</v>
      </c>
      <c r="C553" s="29">
        <f>'PAA Preliminar'!C553</f>
        <v>27112037</v>
      </c>
      <c r="D553" s="29">
        <f>'PAA Preliminar'!D553</f>
        <v>50199</v>
      </c>
      <c r="E553" s="3" t="str">
        <f>'PAA Preliminar'!E553</f>
        <v>Motoguadaña</v>
      </c>
      <c r="F553" s="29">
        <f>'PAA Preliminar'!F553</f>
        <v>4</v>
      </c>
      <c r="G553" s="29" t="str">
        <f>'PAA Preliminar'!G553</f>
        <v>unid</v>
      </c>
      <c r="H553" s="81">
        <f>'PAA Preliminar'!H553</f>
        <v>1794440</v>
      </c>
      <c r="I553" s="29" t="str">
        <f>'PAA Preliminar'!I553</f>
        <v>280</v>
      </c>
      <c r="J553" s="93" t="str">
        <f>'PAA Preliminar'!J553</f>
        <v>II  2020</v>
      </c>
    </row>
    <row r="554" spans="1:10" x14ac:dyDescent="0.25">
      <c r="A554" s="91">
        <f>'PAA Preliminar'!A554</f>
        <v>481</v>
      </c>
      <c r="B554" s="92" t="str">
        <f>'PAA Preliminar'!B554</f>
        <v>789-00</v>
      </c>
      <c r="C554" s="29">
        <f>'PAA Preliminar'!C554</f>
        <v>48101505</v>
      </c>
      <c r="D554" s="29">
        <f>'PAA Preliminar'!D554</f>
        <v>50199</v>
      </c>
      <c r="E554" s="3" t="str">
        <f>'PAA Preliminar'!E554</f>
        <v>Percolador industrial</v>
      </c>
      <c r="F554" s="29">
        <f>'PAA Preliminar'!F554</f>
        <v>15</v>
      </c>
      <c r="G554" s="29" t="str">
        <f>'PAA Preliminar'!G554</f>
        <v>unid</v>
      </c>
      <c r="H554" s="81">
        <f>'PAA Preliminar'!H554</f>
        <v>1335000</v>
      </c>
      <c r="I554" s="29" t="str">
        <f>'PAA Preliminar'!I554</f>
        <v>280</v>
      </c>
      <c r="J554" s="93" t="str">
        <f>'PAA Preliminar'!J554</f>
        <v>II  2020</v>
      </c>
    </row>
    <row r="555" spans="1:10" x14ac:dyDescent="0.25">
      <c r="A555" s="91">
        <f>'PAA Preliminar'!A555</f>
        <v>482</v>
      </c>
      <c r="B555" s="92" t="str">
        <f>'PAA Preliminar'!B555</f>
        <v>789-00</v>
      </c>
      <c r="C555" s="29">
        <f>'PAA Preliminar'!C555</f>
        <v>47111503</v>
      </c>
      <c r="D555" s="29">
        <f>'PAA Preliminar'!D555</f>
        <v>50199</v>
      </c>
      <c r="E555" s="3" t="str">
        <f>'PAA Preliminar'!E555</f>
        <v>Secadora electrica de 19 kilos</v>
      </c>
      <c r="F555" s="29">
        <f>'PAA Preliminar'!F555</f>
        <v>15</v>
      </c>
      <c r="G555" s="29" t="str">
        <f>'PAA Preliminar'!G555</f>
        <v>unid</v>
      </c>
      <c r="H555" s="81">
        <f>'PAA Preliminar'!H555</f>
        <v>9000000</v>
      </c>
      <c r="I555" s="29" t="str">
        <f>'PAA Preliminar'!I555</f>
        <v>280</v>
      </c>
      <c r="J555" s="93" t="str">
        <f>'PAA Preliminar'!J555</f>
        <v>II  2020</v>
      </c>
    </row>
    <row r="556" spans="1:10" x14ac:dyDescent="0.25">
      <c r="A556" s="91">
        <f>'PAA Preliminar'!A556</f>
        <v>174</v>
      </c>
      <c r="B556" s="92" t="str">
        <f>'PAA Preliminar'!B556</f>
        <v>789-00</v>
      </c>
      <c r="C556" s="29">
        <f>'PAA Preliminar'!C556</f>
        <v>24101601</v>
      </c>
      <c r="D556" s="29">
        <f>'PAA Preliminar'!D556</f>
        <v>50201</v>
      </c>
      <c r="E556" s="3" t="str">
        <f>'PAA Preliminar'!E556</f>
        <v>Compra e instalación de un ascensor</v>
      </c>
      <c r="F556" s="29">
        <f>'PAA Preliminar'!F556</f>
        <v>1</v>
      </c>
      <c r="G556" s="29" t="str">
        <f>'PAA Preliminar'!G556</f>
        <v>unid</v>
      </c>
      <c r="H556" s="81">
        <f>'PAA Preliminar'!H556</f>
        <v>7800000</v>
      </c>
      <c r="I556" s="29" t="str">
        <f>'PAA Preliminar'!I556</f>
        <v>280</v>
      </c>
      <c r="J556" s="93" t="str">
        <f>'PAA Preliminar'!J556</f>
        <v>II  2020</v>
      </c>
    </row>
    <row r="557" spans="1:10" ht="75" x14ac:dyDescent="0.25">
      <c r="A557" s="91">
        <f>'PAA Preliminar'!A557</f>
        <v>175</v>
      </c>
      <c r="B557" s="92" t="str">
        <f>'PAA Preliminar'!B557</f>
        <v>789-00</v>
      </c>
      <c r="C557" s="29">
        <f>'PAA Preliminar'!C557</f>
        <v>72151502</v>
      </c>
      <c r="D557" s="29">
        <f>'PAA Preliminar'!D557</f>
        <v>50201</v>
      </c>
      <c r="E557" s="3" t="str">
        <f>'PAA Preliminar'!E557</f>
        <v>Instalación de un nuevo alimentador eléctrico del edificio de la Cocina CAI Luis Paulino Mora Mora ( San Rafael) , con el fin de eliminar riesgos eléctricos en dicho inmueble</v>
      </c>
      <c r="F557" s="29">
        <f>'PAA Preliminar'!F557</f>
        <v>1</v>
      </c>
      <c r="G557" s="29" t="str">
        <f>'PAA Preliminar'!G557</f>
        <v>unid</v>
      </c>
      <c r="H557" s="81">
        <f>'PAA Preliminar'!H557</f>
        <v>85000000</v>
      </c>
      <c r="I557" s="29" t="str">
        <f>'PAA Preliminar'!I557</f>
        <v>280</v>
      </c>
      <c r="J557" s="93" t="str">
        <f>'PAA Preliminar'!J557</f>
        <v>II  2020</v>
      </c>
    </row>
    <row r="558" spans="1:10" ht="45" x14ac:dyDescent="0.25">
      <c r="A558" s="91">
        <f>'PAA Preliminar'!A558</f>
        <v>199</v>
      </c>
      <c r="B558" s="92" t="str">
        <f>'PAA Preliminar'!B558</f>
        <v>789-00</v>
      </c>
      <c r="C558" s="29">
        <f>'PAA Preliminar'!C558</f>
        <v>72151602</v>
      </c>
      <c r="D558" s="29">
        <f>'PAA Preliminar'!D558</f>
        <v>50207</v>
      </c>
      <c r="E558" s="3" t="str">
        <f>'PAA Preliminar'!E558</f>
        <v>Para dar soporte al contrato de instalación de enlaces  del CAI La reforma y CAI Pococí</v>
      </c>
      <c r="F558" s="29">
        <f>'PAA Preliminar'!F558</f>
        <v>2</v>
      </c>
      <c r="G558" s="29" t="str">
        <f>'PAA Preliminar'!G558</f>
        <v>unid</v>
      </c>
      <c r="H558" s="81">
        <f>'PAA Preliminar'!H558</f>
        <v>1348000</v>
      </c>
      <c r="I558" s="29" t="str">
        <f>'PAA Preliminar'!I558</f>
        <v>280</v>
      </c>
      <c r="J558" s="93" t="str">
        <f>'PAA Preliminar'!J558</f>
        <v>II  2020</v>
      </c>
    </row>
    <row r="559" spans="1:10" ht="45" x14ac:dyDescent="0.25">
      <c r="A559" s="91">
        <f>'PAA Preliminar'!A559</f>
        <v>200</v>
      </c>
      <c r="B559" s="92" t="str">
        <f>'PAA Preliminar'!B559</f>
        <v>789-00</v>
      </c>
      <c r="C559" s="29" t="str">
        <f>'PAA Preliminar'!C559</f>
        <v>43231512</v>
      </c>
      <c r="D559" s="29">
        <f>'PAA Preliminar'!D559</f>
        <v>59903</v>
      </c>
      <c r="E559" s="3" t="str">
        <f>'PAA Preliminar'!E559</f>
        <v>Renovación de la licencia de equipo Fortinet 1500D Oficinas Centrales</v>
      </c>
      <c r="F559" s="29">
        <f>'PAA Preliminar'!F559</f>
        <v>1</v>
      </c>
      <c r="G559" s="29" t="str">
        <f>'PAA Preliminar'!G559</f>
        <v>unid</v>
      </c>
      <c r="H559" s="81">
        <f>'PAA Preliminar'!H559</f>
        <v>17282100.000000004</v>
      </c>
      <c r="I559" s="29" t="str">
        <f>'PAA Preliminar'!I559</f>
        <v>280</v>
      </c>
      <c r="J559" s="93" t="str">
        <f>'PAA Preliminar'!J559</f>
        <v>II  2020</v>
      </c>
    </row>
    <row r="560" spans="1:10" ht="45" x14ac:dyDescent="0.25">
      <c r="A560" s="91">
        <f>'PAA Preliminar'!A560</f>
        <v>201</v>
      </c>
      <c r="B560" s="92" t="str">
        <f>'PAA Preliminar'!B560</f>
        <v>789-00</v>
      </c>
      <c r="C560" s="29" t="str">
        <f>'PAA Preliminar'!C560</f>
        <v>43231512</v>
      </c>
      <c r="D560" s="29">
        <f>'PAA Preliminar'!D560</f>
        <v>59903</v>
      </c>
      <c r="E560" s="3" t="str">
        <f>'PAA Preliminar'!E560</f>
        <v>Renovación de Contratos de Equipos Fortinet de Seguridad Perimetral para la Red</v>
      </c>
      <c r="F560" s="29">
        <f>'PAA Preliminar'!F560</f>
        <v>1</v>
      </c>
      <c r="G560" s="29" t="str">
        <f>'PAA Preliminar'!G560</f>
        <v>anualidad</v>
      </c>
      <c r="H560" s="81">
        <f>'PAA Preliminar'!H560</f>
        <v>165562518</v>
      </c>
      <c r="I560" s="29" t="str">
        <f>'PAA Preliminar'!I560</f>
        <v>280</v>
      </c>
      <c r="J560" s="93" t="str">
        <f>'PAA Preliminar'!J560</f>
        <v>II  2020</v>
      </c>
    </row>
    <row r="561" spans="1:10" ht="60" x14ac:dyDescent="0.25">
      <c r="A561" s="91">
        <f>'PAA Preliminar'!A561</f>
        <v>202</v>
      </c>
      <c r="B561" s="92" t="str">
        <f>'PAA Preliminar'!B561</f>
        <v>789-00</v>
      </c>
      <c r="C561" s="29" t="str">
        <f>'PAA Preliminar'!C561</f>
        <v>43231512</v>
      </c>
      <c r="D561" s="29">
        <f>'PAA Preliminar'!D561</f>
        <v>59903</v>
      </c>
      <c r="E561" s="3" t="str">
        <f>'PAA Preliminar'!E561</f>
        <v>Actualización de Licencias para la Herramienta para Administración de Vulnerabilidades y Pruebas de Penetración</v>
      </c>
      <c r="F561" s="29">
        <f>'PAA Preliminar'!F561</f>
        <v>1</v>
      </c>
      <c r="G561" s="29" t="str">
        <f>'PAA Preliminar'!G561</f>
        <v>anualidad</v>
      </c>
      <c r="H561" s="81">
        <f>'PAA Preliminar'!H561</f>
        <v>30396506</v>
      </c>
      <c r="I561" s="29" t="str">
        <f>'PAA Preliminar'!I561</f>
        <v>280</v>
      </c>
      <c r="J561" s="93" t="str">
        <f>'PAA Preliminar'!J561</f>
        <v>II  2020</v>
      </c>
    </row>
    <row r="562" spans="1:10" x14ac:dyDescent="0.25">
      <c r="A562" s="91">
        <f>'PAA Preliminar'!A562</f>
        <v>206</v>
      </c>
      <c r="B562" s="92" t="str">
        <f>'PAA Preliminar'!B562</f>
        <v>789-00</v>
      </c>
      <c r="C562" s="29">
        <f>'PAA Preliminar'!C562</f>
        <v>43232305</v>
      </c>
      <c r="D562" s="29">
        <f>'PAA Preliminar'!D562</f>
        <v>59903</v>
      </c>
      <c r="E562" s="3" t="str">
        <f>'PAA Preliminar'!E562</f>
        <v>Contrato para el pago de licencias IDERA</v>
      </c>
      <c r="F562" s="29">
        <f>'PAA Preliminar'!F562</f>
        <v>1</v>
      </c>
      <c r="G562" s="29" t="str">
        <f>'PAA Preliminar'!G562</f>
        <v>anualidad</v>
      </c>
      <c r="H562" s="81">
        <f>'PAA Preliminar'!H562</f>
        <v>933233.40000000026</v>
      </c>
      <c r="I562" s="29" t="str">
        <f>'PAA Preliminar'!I562</f>
        <v>280</v>
      </c>
      <c r="J562" s="93" t="str">
        <f>'PAA Preliminar'!J562</f>
        <v>II  2020</v>
      </c>
    </row>
    <row r="563" spans="1:10" ht="30" x14ac:dyDescent="0.25">
      <c r="A563" s="91">
        <f>'PAA Preliminar'!A563</f>
        <v>207</v>
      </c>
      <c r="B563" s="92" t="str">
        <f>'PAA Preliminar'!B563</f>
        <v>789-00</v>
      </c>
      <c r="C563" s="29">
        <f>'PAA Preliminar'!C563</f>
        <v>81112202</v>
      </c>
      <c r="D563" s="29">
        <f>'PAA Preliminar'!D563</f>
        <v>59903</v>
      </c>
      <c r="E563" s="3" t="str">
        <f>'PAA Preliminar'!E563</f>
        <v>Contrato para actualización de licencias JAWS</v>
      </c>
      <c r="F563" s="29">
        <f>'PAA Preliminar'!F563</f>
        <v>1</v>
      </c>
      <c r="G563" s="29" t="str">
        <f>'PAA Preliminar'!G563</f>
        <v>anualidad</v>
      </c>
      <c r="H563" s="81">
        <f>'PAA Preliminar'!H563</f>
        <v>516120</v>
      </c>
      <c r="I563" s="29" t="str">
        <f>'PAA Preliminar'!I563</f>
        <v>280</v>
      </c>
      <c r="J563" s="93" t="str">
        <f>'PAA Preliminar'!J563</f>
        <v>II  2020</v>
      </c>
    </row>
    <row r="564" spans="1:10" ht="30" x14ac:dyDescent="0.25">
      <c r="A564" s="91">
        <f>'PAA Preliminar'!A564</f>
        <v>208</v>
      </c>
      <c r="B564" s="92" t="str">
        <f>'PAA Preliminar'!B564</f>
        <v>789-00</v>
      </c>
      <c r="C564" s="29">
        <f>'PAA Preliminar'!C564</f>
        <v>42231512</v>
      </c>
      <c r="D564" s="29">
        <f>'PAA Preliminar'!D564</f>
        <v>59903</v>
      </c>
      <c r="E564" s="3" t="str">
        <f>'PAA Preliminar'!E564</f>
        <v>Contrato para el pago de licencias Genexus</v>
      </c>
      <c r="F564" s="29">
        <f>'PAA Preliminar'!F564</f>
        <v>1</v>
      </c>
      <c r="G564" s="29" t="str">
        <f>'PAA Preliminar'!G564</f>
        <v>anualidad</v>
      </c>
      <c r="H564" s="81">
        <f>'PAA Preliminar'!H564</f>
        <v>2682181.9200000004</v>
      </c>
      <c r="I564" s="29" t="str">
        <f>'PAA Preliminar'!I564</f>
        <v>280</v>
      </c>
      <c r="J564" s="93" t="str">
        <f>'PAA Preliminar'!J564</f>
        <v>II  2020</v>
      </c>
    </row>
    <row r="565" spans="1:10" ht="30" x14ac:dyDescent="0.25">
      <c r="A565" s="91">
        <f>'PAA Preliminar'!A565</f>
        <v>209</v>
      </c>
      <c r="B565" s="92" t="str">
        <f>'PAA Preliminar'!B565</f>
        <v>789-00</v>
      </c>
      <c r="C565" s="29">
        <f>'PAA Preliminar'!C565</f>
        <v>43231512</v>
      </c>
      <c r="D565" s="29">
        <f>'PAA Preliminar'!D565</f>
        <v>59903</v>
      </c>
      <c r="E565" s="3" t="str">
        <f>'PAA Preliminar'!E565</f>
        <v>Contrato de compra de licencias Microsoft</v>
      </c>
      <c r="F565" s="29">
        <f>'PAA Preliminar'!F565</f>
        <v>1</v>
      </c>
      <c r="G565" s="29" t="str">
        <f>'PAA Preliminar'!G565</f>
        <v>anualidad</v>
      </c>
      <c r="H565" s="81">
        <f>'PAA Preliminar'!H565</f>
        <v>141713220.00000003</v>
      </c>
      <c r="I565" s="29" t="str">
        <f>'PAA Preliminar'!I565</f>
        <v>280</v>
      </c>
      <c r="J565" s="93" t="str">
        <f>'PAA Preliminar'!J565</f>
        <v>II  2020</v>
      </c>
    </row>
    <row r="566" spans="1:10" ht="30" x14ac:dyDescent="0.25">
      <c r="A566" s="91">
        <f>'PAA Preliminar'!A566</f>
        <v>210</v>
      </c>
      <c r="B566" s="92" t="str">
        <f>'PAA Preliminar'!B566</f>
        <v>789-00</v>
      </c>
      <c r="C566" s="29">
        <f>'PAA Preliminar'!C566</f>
        <v>43231512</v>
      </c>
      <c r="D566" s="29">
        <f>'PAA Preliminar'!D566</f>
        <v>59903</v>
      </c>
      <c r="E566" s="3" t="str">
        <f>'PAA Preliminar'!E566</f>
        <v>Contrato de compra de licencias Microsoft</v>
      </c>
      <c r="F566" s="29">
        <f>'PAA Preliminar'!F566</f>
        <v>1</v>
      </c>
      <c r="G566" s="29" t="str">
        <f>'PAA Preliminar'!G566</f>
        <v>anualidad</v>
      </c>
      <c r="H566" s="81">
        <f>'PAA Preliminar'!H566</f>
        <v>34788306.119999997</v>
      </c>
      <c r="I566" s="29" t="str">
        <f>'PAA Preliminar'!I566</f>
        <v>280</v>
      </c>
      <c r="J566" s="93" t="str">
        <f>'PAA Preliminar'!J566</f>
        <v>II  2020</v>
      </c>
    </row>
    <row r="567" spans="1:10" ht="30" x14ac:dyDescent="0.25">
      <c r="A567" s="91">
        <f>'PAA Preliminar'!A567</f>
        <v>211</v>
      </c>
      <c r="B567" s="92" t="str">
        <f>'PAA Preliminar'!B567</f>
        <v>789-00</v>
      </c>
      <c r="C567" s="29">
        <f>'PAA Preliminar'!C567</f>
        <v>42231512</v>
      </c>
      <c r="D567" s="29">
        <f>'PAA Preliminar'!D567</f>
        <v>59903</v>
      </c>
      <c r="E567" s="3" t="str">
        <f>'PAA Preliminar'!E567</f>
        <v>Contrato renovación pago de licencias Genexus</v>
      </c>
      <c r="F567" s="29">
        <f>'PAA Preliminar'!F567</f>
        <v>1</v>
      </c>
      <c r="G567" s="29" t="str">
        <f>'PAA Preliminar'!G567</f>
        <v>anualidad</v>
      </c>
      <c r="H567" s="81">
        <f>'PAA Preliminar'!H567</f>
        <v>4225127.8080000002</v>
      </c>
      <c r="I567" s="29" t="str">
        <f>'PAA Preliminar'!I567</f>
        <v>280</v>
      </c>
      <c r="J567" s="93" t="str">
        <f>'PAA Preliminar'!J567</f>
        <v>II  2020</v>
      </c>
    </row>
    <row r="568" spans="1:10" ht="180" x14ac:dyDescent="0.25">
      <c r="A568" s="91">
        <f>'PAA Preliminar'!A568</f>
        <v>176</v>
      </c>
      <c r="B568" s="92" t="str">
        <f>'PAA Preliminar'!B568</f>
        <v>789-00</v>
      </c>
      <c r="C568" s="29">
        <f>'PAA Preliminar'!C568</f>
        <v>43231512</v>
      </c>
      <c r="D568" s="29">
        <f>'PAA Preliminar'!D568</f>
        <v>59903</v>
      </c>
      <c r="E568" s="3" t="str">
        <f>'PAA Preliminar'!E568</f>
        <v>Solicitar recursos para realizar un trámite concursal por la actualización de 17 licencias individuales para software  el cual será por 1 año prorrogable por 3 más. 
También se requieren recursos para realizar la actualización de las licencias adquiridas mediante trámites concursales a diferentes empresas, 1-SAP2000 PLUS, Revista electrónica de precios,  Sketchup Pro 64 bitses y PROJECT</v>
      </c>
      <c r="F568" s="29">
        <f>'PAA Preliminar'!F568</f>
        <v>1</v>
      </c>
      <c r="G568" s="29" t="str">
        <f>'PAA Preliminar'!G568</f>
        <v xml:space="preserve">unid </v>
      </c>
      <c r="H568" s="81">
        <f>'PAA Preliminar'!H568</f>
        <v>20000000</v>
      </c>
      <c r="I568" s="29" t="str">
        <f>'PAA Preliminar'!I568</f>
        <v>280</v>
      </c>
      <c r="J568" s="93" t="str">
        <f>'PAA Preliminar'!J568</f>
        <v>II  2020</v>
      </c>
    </row>
    <row r="569" spans="1:10" ht="30" x14ac:dyDescent="0.25">
      <c r="A569" s="91">
        <f>'PAA Preliminar'!A569</f>
        <v>203</v>
      </c>
      <c r="B569" s="92" t="str">
        <f>'PAA Preliminar'!B569</f>
        <v>789-00</v>
      </c>
      <c r="C569" s="29" t="str">
        <f>'PAA Preliminar'!C569</f>
        <v>43231512</v>
      </c>
      <c r="D569" s="29">
        <f>'PAA Preliminar'!D569</f>
        <v>59903</v>
      </c>
      <c r="E569" s="3" t="str">
        <f>'PAA Preliminar'!E569</f>
        <v>Herramienta AuditorÍa del Directorio Activo</v>
      </c>
      <c r="F569" s="29">
        <f>'PAA Preliminar'!F569</f>
        <v>1</v>
      </c>
      <c r="G569" s="29" t="str">
        <f>'PAA Preliminar'!G569</f>
        <v>unid</v>
      </c>
      <c r="H569" s="81">
        <f>'PAA Preliminar'!H569</f>
        <v>2419494</v>
      </c>
      <c r="I569" s="29" t="str">
        <f>'PAA Preliminar'!I569</f>
        <v>280</v>
      </c>
      <c r="J569" s="93" t="str">
        <f>'PAA Preliminar'!J569</f>
        <v>II  2020</v>
      </c>
    </row>
    <row r="570" spans="1:10" ht="45" x14ac:dyDescent="0.25">
      <c r="A570" s="91">
        <f>'PAA Preliminar'!A570</f>
        <v>204</v>
      </c>
      <c r="B570" s="92" t="str">
        <f>'PAA Preliminar'!B570</f>
        <v>789-00</v>
      </c>
      <c r="C570" s="29" t="str">
        <f>'PAA Preliminar'!C570</f>
        <v>43231512</v>
      </c>
      <c r="D570" s="29">
        <f>'PAA Preliminar'!D570</f>
        <v>59903</v>
      </c>
      <c r="E570" s="3" t="str">
        <f>'PAA Preliminar'!E570</f>
        <v>Renovación herramienta para autogeneración de contraseñas de usuario</v>
      </c>
      <c r="F570" s="29">
        <f>'PAA Preliminar'!F570</f>
        <v>1</v>
      </c>
      <c r="G570" s="29" t="str">
        <f>'PAA Preliminar'!G570</f>
        <v>anualidad</v>
      </c>
      <c r="H570" s="81">
        <f>'PAA Preliminar'!H570</f>
        <v>3352727.4000000008</v>
      </c>
      <c r="I570" s="29" t="str">
        <f>'PAA Preliminar'!I570</f>
        <v>280</v>
      </c>
      <c r="J570" s="93" t="str">
        <f>'PAA Preliminar'!J570</f>
        <v>II  2020</v>
      </c>
    </row>
    <row r="571" spans="1:10" ht="30" x14ac:dyDescent="0.25">
      <c r="A571" s="91">
        <f>'PAA Preliminar'!A571</f>
        <v>205</v>
      </c>
      <c r="B571" s="92" t="str">
        <f>'PAA Preliminar'!B571</f>
        <v>789-00</v>
      </c>
      <c r="C571" s="29">
        <f>'PAA Preliminar'!C571</f>
        <v>1</v>
      </c>
      <c r="D571" s="29">
        <f>'PAA Preliminar'!D571</f>
        <v>59903</v>
      </c>
      <c r="E571" s="3" t="str">
        <f>'PAA Preliminar'!E571</f>
        <v>Renovación herramienta  de antivirus institucional</v>
      </c>
      <c r="F571" s="29">
        <f>'PAA Preliminar'!F571</f>
        <v>1</v>
      </c>
      <c r="G571" s="29" t="str">
        <f>'PAA Preliminar'!G571</f>
        <v>anualidad</v>
      </c>
      <c r="H571" s="81">
        <f>'PAA Preliminar'!H571</f>
        <v>24713403.000000007</v>
      </c>
      <c r="I571" s="29" t="str">
        <f>'PAA Preliminar'!I571</f>
        <v>280</v>
      </c>
      <c r="J571" s="93" t="str">
        <f>'PAA Preliminar'!J571</f>
        <v>II  2020</v>
      </c>
    </row>
    <row r="572" spans="1:10" x14ac:dyDescent="0.25">
      <c r="A572" s="91">
        <f>'PAA Preliminar'!A572</f>
        <v>205</v>
      </c>
      <c r="B572" s="92" t="str">
        <f>'PAA Preliminar'!B572</f>
        <v>789-01</v>
      </c>
      <c r="C572" s="29">
        <f>'PAA Preliminar'!C572</f>
        <v>1</v>
      </c>
      <c r="D572" s="29">
        <f>'PAA Preliminar'!D572</f>
        <v>10201</v>
      </c>
      <c r="E572" s="3" t="str">
        <f>'PAA Preliminar'!E572</f>
        <v>Servicio de Agua y Alcantarillado</v>
      </c>
      <c r="F572" s="29">
        <f>'PAA Preliminar'!F572</f>
        <v>12</v>
      </c>
      <c r="G572" s="29" t="str">
        <f>'PAA Preliminar'!G572</f>
        <v>unid</v>
      </c>
      <c r="H572" s="81">
        <f>'PAA Preliminar'!H572</f>
        <v>2664489000</v>
      </c>
      <c r="I572" s="29" t="str">
        <f>'PAA Preliminar'!I572</f>
        <v>001</v>
      </c>
      <c r="J572" s="93" t="str">
        <f>'PAA Preliminar'!J572</f>
        <v>i, II, lll, lV  2020</v>
      </c>
    </row>
    <row r="573" spans="1:10" x14ac:dyDescent="0.25">
      <c r="A573" s="91">
        <f>'PAA Preliminar'!A573</f>
        <v>205</v>
      </c>
      <c r="B573" s="92" t="str">
        <f>'PAA Preliminar'!B573</f>
        <v>789-01</v>
      </c>
      <c r="C573" s="29">
        <f>'PAA Preliminar'!C573</f>
        <v>1</v>
      </c>
      <c r="D573" s="29">
        <f>'PAA Preliminar'!D573</f>
        <v>10202</v>
      </c>
      <c r="E573" s="3" t="str">
        <f>'PAA Preliminar'!E573</f>
        <v>Servicio de Energía Eléctrica</v>
      </c>
      <c r="F573" s="29">
        <f>'PAA Preliminar'!F573</f>
        <v>12</v>
      </c>
      <c r="G573" s="29" t="str">
        <f>'PAA Preliminar'!G573</f>
        <v>unid</v>
      </c>
      <c r="H573" s="81">
        <f>'PAA Preliminar'!H573</f>
        <v>1052390992</v>
      </c>
      <c r="I573" s="29" t="str">
        <f>'PAA Preliminar'!I573</f>
        <v>001</v>
      </c>
      <c r="J573" s="93" t="str">
        <f>'PAA Preliminar'!J573</f>
        <v>i, II, lll, lV  2020</v>
      </c>
    </row>
    <row r="574" spans="1:10" x14ac:dyDescent="0.25">
      <c r="A574" s="91">
        <f>'PAA Preliminar'!A574</f>
        <v>205</v>
      </c>
      <c r="B574" s="92" t="str">
        <f>'PAA Preliminar'!B574</f>
        <v>789-01</v>
      </c>
      <c r="C574" s="29">
        <f>'PAA Preliminar'!C574</f>
        <v>1</v>
      </c>
      <c r="D574" s="29">
        <f>'PAA Preliminar'!D574</f>
        <v>10204</v>
      </c>
      <c r="E574" s="3" t="str">
        <f>'PAA Preliminar'!E574</f>
        <v>Servicio de Telecomunicaciones</v>
      </c>
      <c r="F574" s="29">
        <f>'PAA Preliminar'!F574</f>
        <v>12</v>
      </c>
      <c r="G574" s="29" t="str">
        <f>'PAA Preliminar'!G574</f>
        <v>unid</v>
      </c>
      <c r="H574" s="81">
        <f>'PAA Preliminar'!H574</f>
        <v>124690000</v>
      </c>
      <c r="I574" s="29" t="str">
        <f>'PAA Preliminar'!I574</f>
        <v>001</v>
      </c>
      <c r="J574" s="93" t="str">
        <f>'PAA Preliminar'!J574</f>
        <v>i, II, lll, lV  2020</v>
      </c>
    </row>
    <row r="575" spans="1:10" x14ac:dyDescent="0.25">
      <c r="A575" s="91">
        <f>'PAA Preliminar'!A575</f>
        <v>205</v>
      </c>
      <c r="B575" s="92" t="str">
        <f>'PAA Preliminar'!B575</f>
        <v>789-01</v>
      </c>
      <c r="C575" s="29">
        <f>'PAA Preliminar'!C575</f>
        <v>1</v>
      </c>
      <c r="D575" s="29">
        <f>'PAA Preliminar'!D575</f>
        <v>10299</v>
      </c>
      <c r="E575" s="3" t="str">
        <f>'PAA Preliminar'!E575</f>
        <v>Otros Servicios Básicos</v>
      </c>
      <c r="F575" s="29">
        <f>'PAA Preliminar'!F575</f>
        <v>12</v>
      </c>
      <c r="G575" s="29" t="str">
        <f>'PAA Preliminar'!G575</f>
        <v>unid</v>
      </c>
      <c r="H575" s="81">
        <f>'PAA Preliminar'!H575</f>
        <v>112800000</v>
      </c>
      <c r="I575" s="29" t="str">
        <f>'PAA Preliminar'!I575</f>
        <v>001</v>
      </c>
      <c r="J575" s="93" t="str">
        <f>'PAA Preliminar'!J575</f>
        <v>i, II, lll, lV  2020</v>
      </c>
    </row>
    <row r="576" spans="1:10" x14ac:dyDescent="0.25">
      <c r="A576" s="91">
        <f>'PAA Preliminar'!A576</f>
        <v>717</v>
      </c>
      <c r="B576" s="92" t="str">
        <f>'PAA Preliminar'!B576</f>
        <v>789-01</v>
      </c>
      <c r="C576" s="29" t="str">
        <f>'PAA Preliminar'!C576</f>
        <v>90032695</v>
      </c>
      <c r="D576" s="29">
        <f>'PAA Preliminar'!D576</f>
        <v>10401</v>
      </c>
      <c r="E576" s="3" t="str">
        <f>'PAA Preliminar'!E576</f>
        <v>Servicio de laboratorio</v>
      </c>
      <c r="F576" s="29">
        <f>'PAA Preliminar'!F576</f>
        <v>5</v>
      </c>
      <c r="G576" s="29" t="str">
        <f>'PAA Preliminar'!G576</f>
        <v>unid</v>
      </c>
      <c r="H576" s="81">
        <f>'PAA Preliminar'!H576</f>
        <v>180000</v>
      </c>
      <c r="I576" s="29" t="str">
        <f>'PAA Preliminar'!I576</f>
        <v>001</v>
      </c>
      <c r="J576" s="93" t="str">
        <f>'PAA Preliminar'!J576</f>
        <v>i, II, lll, lV  2020</v>
      </c>
    </row>
    <row r="577" spans="1:10" x14ac:dyDescent="0.25">
      <c r="A577" s="91">
        <f>'PAA Preliminar'!A577</f>
        <v>0</v>
      </c>
      <c r="B577" s="92" t="str">
        <f>'PAA Preliminar'!B577</f>
        <v>789-01</v>
      </c>
      <c r="C577" s="29">
        <f>'PAA Preliminar'!C577</f>
        <v>0</v>
      </c>
      <c r="D577" s="29">
        <f>'PAA Preliminar'!D577</f>
        <v>10499</v>
      </c>
      <c r="E577" s="3" t="str">
        <f>'PAA Preliminar'!E577</f>
        <v>Otros Servicios de Gestión y Apoyo</v>
      </c>
      <c r="F577" s="29">
        <f>'PAA Preliminar'!F577</f>
        <v>12</v>
      </c>
      <c r="G577" s="29" t="str">
        <f>'PAA Preliminar'!G577</f>
        <v>unit</v>
      </c>
      <c r="H577" s="81">
        <f>'PAA Preliminar'!H577</f>
        <v>160000</v>
      </c>
      <c r="I577" s="29" t="str">
        <f>'PAA Preliminar'!I577</f>
        <v>001</v>
      </c>
      <c r="J577" s="93" t="str">
        <f>'PAA Preliminar'!J577</f>
        <v>i, II, lll, lV  2020</v>
      </c>
    </row>
    <row r="578" spans="1:10" ht="30" x14ac:dyDescent="0.25">
      <c r="A578" s="91">
        <f>'PAA Preliminar'!A578</f>
        <v>719</v>
      </c>
      <c r="B578" s="92" t="str">
        <f>'PAA Preliminar'!B578</f>
        <v>789-01</v>
      </c>
      <c r="C578" s="29">
        <f>'PAA Preliminar'!C578</f>
        <v>92001594</v>
      </c>
      <c r="D578" s="29">
        <f>'PAA Preliminar'!D578</f>
        <v>10804</v>
      </c>
      <c r="E578" s="3" t="str">
        <f>'PAA Preliminar'!E578</f>
        <v>Mantenimeinto preventivo y correctivo de tractor</v>
      </c>
      <c r="F578" s="29">
        <f>'PAA Preliminar'!F578</f>
        <v>8</v>
      </c>
      <c r="G578" s="29" t="str">
        <f>'PAA Preliminar'!G578</f>
        <v>unid</v>
      </c>
      <c r="H578" s="81">
        <f>'PAA Preliminar'!H578</f>
        <v>800000</v>
      </c>
      <c r="I578" s="29" t="str">
        <f>'PAA Preliminar'!I578</f>
        <v>001</v>
      </c>
      <c r="J578" s="93" t="str">
        <f>'PAA Preliminar'!J578</f>
        <v>II  2020</v>
      </c>
    </row>
    <row r="579" spans="1:10" x14ac:dyDescent="0.25">
      <c r="A579" s="91">
        <f>'PAA Preliminar'!A579</f>
        <v>720</v>
      </c>
      <c r="B579" s="92" t="str">
        <f>'PAA Preliminar'!B579</f>
        <v>789-01</v>
      </c>
      <c r="C579" s="29">
        <f>'PAA Preliminar'!C579</f>
        <v>92201871</v>
      </c>
      <c r="D579" s="29">
        <f>'PAA Preliminar'!D579</f>
        <v>10899</v>
      </c>
      <c r="E579" s="3" t="str">
        <f>'PAA Preliminar'!E579</f>
        <v>Mantto y reparación de equipos</v>
      </c>
      <c r="F579" s="29">
        <f>'PAA Preliminar'!F579</f>
        <v>6</v>
      </c>
      <c r="G579" s="29" t="str">
        <f>'PAA Preliminar'!G579</f>
        <v>unid</v>
      </c>
      <c r="H579" s="81">
        <f>'PAA Preliminar'!H579</f>
        <v>320000</v>
      </c>
      <c r="I579" s="29" t="str">
        <f>'PAA Preliminar'!I579</f>
        <v>001</v>
      </c>
      <c r="J579" s="93" t="str">
        <f>'PAA Preliminar'!J579</f>
        <v>II  2020</v>
      </c>
    </row>
    <row r="580" spans="1:10" x14ac:dyDescent="0.25">
      <c r="A580" s="91">
        <f>'PAA Preliminar'!A580</f>
        <v>566</v>
      </c>
      <c r="B580" s="92" t="str">
        <f>'PAA Preliminar'!B580</f>
        <v>789-01</v>
      </c>
      <c r="C580" s="29">
        <f>'PAA Preliminar'!C580</f>
        <v>15121902</v>
      </c>
      <c r="D580" s="29">
        <f>'PAA Preliminar'!D580</f>
        <v>20101</v>
      </c>
      <c r="E580" s="3" t="str">
        <f>'PAA Preliminar'!E580</f>
        <v>Lubricantes</v>
      </c>
      <c r="F580" s="29">
        <f>'PAA Preliminar'!F580</f>
        <v>20</v>
      </c>
      <c r="G580" s="29" t="str">
        <f>'PAA Preliminar'!G580</f>
        <v>unid</v>
      </c>
      <c r="H580" s="81">
        <f>'PAA Preliminar'!H580</f>
        <v>166000</v>
      </c>
      <c r="I580" s="29" t="str">
        <f>'PAA Preliminar'!I580</f>
        <v>001</v>
      </c>
      <c r="J580" s="93" t="str">
        <f>'PAA Preliminar'!J580</f>
        <v>II  2020</v>
      </c>
    </row>
    <row r="581" spans="1:10" x14ac:dyDescent="0.25">
      <c r="A581" s="91">
        <f>'PAA Preliminar'!A581</f>
        <v>721</v>
      </c>
      <c r="B581" s="92" t="str">
        <f>'PAA Preliminar'!B581</f>
        <v>789-01</v>
      </c>
      <c r="C581" s="29">
        <f>'PAA Preliminar'!C581</f>
        <v>92125765</v>
      </c>
      <c r="D581" s="29">
        <f>'PAA Preliminar'!D581</f>
        <v>20101</v>
      </c>
      <c r="E581" s="3" t="str">
        <f>'PAA Preliminar'!E581</f>
        <v>Gasolina</v>
      </c>
      <c r="F581" s="29">
        <f>'PAA Preliminar'!F581</f>
        <v>1000</v>
      </c>
      <c r="G581" s="29" t="str">
        <f>'PAA Preliminar'!G581</f>
        <v>lt</v>
      </c>
      <c r="H581" s="81">
        <f>'PAA Preliminar'!H581</f>
        <v>720000</v>
      </c>
      <c r="I581" s="29" t="str">
        <f>'PAA Preliminar'!I581</f>
        <v>001</v>
      </c>
      <c r="J581" s="93" t="str">
        <f>'PAA Preliminar'!J581</f>
        <v>II  2020</v>
      </c>
    </row>
    <row r="582" spans="1:10" x14ac:dyDescent="0.25">
      <c r="A582" s="91">
        <f>'PAA Preliminar'!A582</f>
        <v>722</v>
      </c>
      <c r="B582" s="92" t="str">
        <f>'PAA Preliminar'!B582</f>
        <v>789-01</v>
      </c>
      <c r="C582" s="29">
        <f>'PAA Preliminar'!C582</f>
        <v>92041649</v>
      </c>
      <c r="D582" s="29">
        <f>'PAA Preliminar'!D582</f>
        <v>20101</v>
      </c>
      <c r="E582" s="3" t="str">
        <f>'PAA Preliminar'!E582</f>
        <v>Diesel</v>
      </c>
      <c r="F582" s="29">
        <f>'PAA Preliminar'!F582</f>
        <v>5200</v>
      </c>
      <c r="G582" s="29" t="str">
        <f>'PAA Preliminar'!G582</f>
        <v>lt</v>
      </c>
      <c r="H582" s="81">
        <f>'PAA Preliminar'!H582</f>
        <v>3536000</v>
      </c>
      <c r="I582" s="29" t="str">
        <f>'PAA Preliminar'!I582</f>
        <v>001</v>
      </c>
      <c r="J582" s="93" t="str">
        <f>'PAA Preliminar'!J582</f>
        <v>II  2020</v>
      </c>
    </row>
    <row r="583" spans="1:10" x14ac:dyDescent="0.25">
      <c r="A583" s="91">
        <f>'PAA Preliminar'!A583</f>
        <v>723</v>
      </c>
      <c r="B583" s="92" t="str">
        <f>'PAA Preliminar'!B583</f>
        <v>789-01</v>
      </c>
      <c r="C583" s="29">
        <f>'PAA Preliminar'!C583</f>
        <v>92017636</v>
      </c>
      <c r="D583" s="29">
        <f>'PAA Preliminar'!D583</f>
        <v>20101</v>
      </c>
      <c r="E583" s="3" t="str">
        <f>'PAA Preliminar'!E583</f>
        <v>Aceita mezcla de 0,94 L</v>
      </c>
      <c r="F583" s="29">
        <f>'PAA Preliminar'!F583</f>
        <v>44</v>
      </c>
      <c r="G583" s="29" t="str">
        <f>'PAA Preliminar'!G583</f>
        <v>unid</v>
      </c>
      <c r="H583" s="81">
        <f>'PAA Preliminar'!H583</f>
        <v>136400</v>
      </c>
      <c r="I583" s="29" t="str">
        <f>'PAA Preliminar'!I583</f>
        <v>001</v>
      </c>
      <c r="J583" s="93" t="str">
        <f>'PAA Preliminar'!J583</f>
        <v>II  2020</v>
      </c>
    </row>
    <row r="584" spans="1:10" x14ac:dyDescent="0.25">
      <c r="A584" s="91">
        <f>'PAA Preliminar'!A584</f>
        <v>567</v>
      </c>
      <c r="B584" s="92" t="str">
        <f>'PAA Preliminar'!B584</f>
        <v>789-01</v>
      </c>
      <c r="C584" s="29">
        <f>'PAA Preliminar'!C584</f>
        <v>51273006</v>
      </c>
      <c r="D584" s="29">
        <f>'PAA Preliminar'!D584</f>
        <v>20102</v>
      </c>
      <c r="E584" s="3" t="str">
        <f>'PAA Preliminar'!E584</f>
        <v>Mepivacaína clorhidrato al 2%</v>
      </c>
      <c r="F584" s="29">
        <f>'PAA Preliminar'!F584</f>
        <v>191</v>
      </c>
      <c r="G584" s="29" t="str">
        <f>'PAA Preliminar'!G584</f>
        <v>unid</v>
      </c>
      <c r="H584" s="81">
        <f>'PAA Preliminar'!H584</f>
        <v>32483.37</v>
      </c>
      <c r="I584" s="29" t="str">
        <f>'PAA Preliminar'!I584</f>
        <v>001</v>
      </c>
      <c r="J584" s="93" t="str">
        <f>'PAA Preliminar'!J584</f>
        <v>II  2020</v>
      </c>
    </row>
    <row r="585" spans="1:10" x14ac:dyDescent="0.25">
      <c r="A585" s="91">
        <f>'PAA Preliminar'!A585</f>
        <v>568</v>
      </c>
      <c r="B585" s="92" t="str">
        <f>'PAA Preliminar'!B585</f>
        <v>789-01</v>
      </c>
      <c r="C585" s="29">
        <f>'PAA Preliminar'!C585</f>
        <v>42152424</v>
      </c>
      <c r="D585" s="29">
        <f>'PAA Preliminar'!D585</f>
        <v>20102</v>
      </c>
      <c r="E585" s="3" t="str">
        <f>'PAA Preliminar'!E585</f>
        <v>Adhesivo para resina</v>
      </c>
      <c r="F585" s="29">
        <f>'PAA Preliminar'!F585</f>
        <v>18</v>
      </c>
      <c r="G585" s="29" t="str">
        <f>'PAA Preliminar'!G585</f>
        <v>unid</v>
      </c>
      <c r="H585" s="81">
        <f>'PAA Preliminar'!H585</f>
        <v>360000</v>
      </c>
      <c r="I585" s="29" t="str">
        <f>'PAA Preliminar'!I585</f>
        <v>001</v>
      </c>
      <c r="J585" s="93" t="str">
        <f>'PAA Preliminar'!J585</f>
        <v>II  2020</v>
      </c>
    </row>
    <row r="586" spans="1:10" ht="30" x14ac:dyDescent="0.25">
      <c r="A586" s="91">
        <f>'PAA Preliminar'!A586</f>
        <v>569</v>
      </c>
      <c r="B586" s="92" t="str">
        <f>'PAA Preliminar'!B586</f>
        <v>789-01</v>
      </c>
      <c r="C586" s="29">
        <f>'PAA Preliminar'!C586</f>
        <v>42152457</v>
      </c>
      <c r="D586" s="29">
        <f>'PAA Preliminar'!D586</f>
        <v>20102</v>
      </c>
      <c r="E586" s="3" t="str">
        <f>'PAA Preliminar'!E586</f>
        <v>Cemento de ionomero de vidrio, en jeringa, fotocurado</v>
      </c>
      <c r="F586" s="29">
        <f>'PAA Preliminar'!F586</f>
        <v>12</v>
      </c>
      <c r="G586" s="29" t="str">
        <f>'PAA Preliminar'!G586</f>
        <v>unid</v>
      </c>
      <c r="H586" s="81">
        <f>'PAA Preliminar'!H586</f>
        <v>180000</v>
      </c>
      <c r="I586" s="29" t="str">
        <f>'PAA Preliminar'!I586</f>
        <v>001</v>
      </c>
      <c r="J586" s="93" t="str">
        <f>'PAA Preliminar'!J586</f>
        <v>II  2020</v>
      </c>
    </row>
    <row r="587" spans="1:10" ht="30" x14ac:dyDescent="0.25">
      <c r="A587" s="91">
        <f>'PAA Preliminar'!A587</f>
        <v>570</v>
      </c>
      <c r="B587" s="92" t="str">
        <f>'PAA Preliminar'!B587</f>
        <v>789-01</v>
      </c>
      <c r="C587" s="29">
        <f>'PAA Preliminar'!C587</f>
        <v>42152457</v>
      </c>
      <c r="D587" s="29">
        <f>'PAA Preliminar'!D587</f>
        <v>20102</v>
      </c>
      <c r="E587" s="3" t="str">
        <f>'PAA Preliminar'!E587</f>
        <v>Cemento ionomero de vidrio, para base, fotocurado</v>
      </c>
      <c r="F587" s="29">
        <f>'PAA Preliminar'!F587</f>
        <v>12</v>
      </c>
      <c r="G587" s="29" t="str">
        <f>'PAA Preliminar'!G587</f>
        <v>unid</v>
      </c>
      <c r="H587" s="81">
        <f>'PAA Preliminar'!H587</f>
        <v>13500</v>
      </c>
      <c r="I587" s="29" t="str">
        <f>'PAA Preliminar'!I587</f>
        <v>001</v>
      </c>
      <c r="J587" s="93" t="str">
        <f>'PAA Preliminar'!J587</f>
        <v>II  2020</v>
      </c>
    </row>
    <row r="588" spans="1:10" x14ac:dyDescent="0.25">
      <c r="A588" s="91">
        <f>'PAA Preliminar'!A588</f>
        <v>571</v>
      </c>
      <c r="B588" s="92" t="str">
        <f>'PAA Preliminar'!B588</f>
        <v>789-01</v>
      </c>
      <c r="C588" s="29">
        <f>'PAA Preliminar'!C588</f>
        <v>51273603</v>
      </c>
      <c r="D588" s="29">
        <f>'PAA Preliminar'!D588</f>
        <v>20102</v>
      </c>
      <c r="E588" s="3" t="str">
        <f>'PAA Preliminar'!E588</f>
        <v>Anestésico dental, articaina al 4%</v>
      </c>
      <c r="F588" s="29">
        <f>'PAA Preliminar'!F588</f>
        <v>247</v>
      </c>
      <c r="G588" s="29" t="str">
        <f>'PAA Preliminar'!G588</f>
        <v>unid</v>
      </c>
      <c r="H588" s="81">
        <f>'PAA Preliminar'!H588</f>
        <v>74100</v>
      </c>
      <c r="I588" s="29" t="str">
        <f>'PAA Preliminar'!I588</f>
        <v>001</v>
      </c>
      <c r="J588" s="93" t="str">
        <f>'PAA Preliminar'!J588</f>
        <v>II  2020</v>
      </c>
    </row>
    <row r="589" spans="1:10" ht="30" x14ac:dyDescent="0.25">
      <c r="A589" s="91">
        <f>'PAA Preliminar'!A589</f>
        <v>572</v>
      </c>
      <c r="B589" s="92" t="str">
        <f>'PAA Preliminar'!B589</f>
        <v>789-01</v>
      </c>
      <c r="C589" s="29">
        <f>'PAA Preliminar'!C589</f>
        <v>51273006</v>
      </c>
      <c r="D589" s="29">
        <f>'PAA Preliminar'!D589</f>
        <v>20102</v>
      </c>
      <c r="E589" s="3" t="str">
        <f>'PAA Preliminar'!E589</f>
        <v>Anestésico dental, clorhidratdo de mepivacaina al 3%</v>
      </c>
      <c r="F589" s="29">
        <f>'PAA Preliminar'!F589</f>
        <v>525</v>
      </c>
      <c r="G589" s="29" t="str">
        <f>'PAA Preliminar'!G589</f>
        <v>unid</v>
      </c>
      <c r="H589" s="81">
        <f>'PAA Preliminar'!H589</f>
        <v>157500</v>
      </c>
      <c r="I589" s="29" t="str">
        <f>'PAA Preliminar'!I589</f>
        <v>001</v>
      </c>
      <c r="J589" s="93" t="str">
        <f>'PAA Preliminar'!J589</f>
        <v>II  2020</v>
      </c>
    </row>
    <row r="590" spans="1:10" x14ac:dyDescent="0.25">
      <c r="A590" s="91">
        <f>'PAA Preliminar'!A590</f>
        <v>573</v>
      </c>
      <c r="B590" s="92" t="str">
        <f>'PAA Preliminar'!B590</f>
        <v>789-01</v>
      </c>
      <c r="C590" s="29">
        <f>'PAA Preliminar'!C590</f>
        <v>42151803</v>
      </c>
      <c r="D590" s="29">
        <f>'PAA Preliminar'!D590</f>
        <v>20102</v>
      </c>
      <c r="E590" s="3" t="str">
        <f>'PAA Preliminar'!E590</f>
        <v>Amalgama, capasula de una dosis</v>
      </c>
      <c r="F590" s="29">
        <f>'PAA Preliminar'!F590</f>
        <v>335</v>
      </c>
      <c r="G590" s="29" t="str">
        <f>'PAA Preliminar'!G590</f>
        <v>unid</v>
      </c>
      <c r="H590" s="81">
        <f>'PAA Preliminar'!H590</f>
        <v>167500</v>
      </c>
      <c r="I590" s="29" t="str">
        <f>'PAA Preliminar'!I590</f>
        <v>001</v>
      </c>
      <c r="J590" s="93" t="str">
        <f>'PAA Preliminar'!J590</f>
        <v>II  2020</v>
      </c>
    </row>
    <row r="591" spans="1:10" x14ac:dyDescent="0.25">
      <c r="A591" s="91">
        <f>'PAA Preliminar'!A591</f>
        <v>574</v>
      </c>
      <c r="B591" s="92" t="str">
        <f>'PAA Preliminar'!B591</f>
        <v>789-01</v>
      </c>
      <c r="C591" s="29">
        <f>'PAA Preliminar'!C591</f>
        <v>41116105</v>
      </c>
      <c r="D591" s="29">
        <f>'PAA Preliminar'!D591</f>
        <v>20102</v>
      </c>
      <c r="E591" s="3" t="str">
        <f>'PAA Preliminar'!E591</f>
        <v>Eugenol uso odontológico</v>
      </c>
      <c r="F591" s="29">
        <f>'PAA Preliminar'!F591</f>
        <v>106</v>
      </c>
      <c r="G591" s="29" t="str">
        <f>'PAA Preliminar'!G591</f>
        <v>unid</v>
      </c>
      <c r="H591" s="81">
        <f>'PAA Preliminar'!H591</f>
        <v>742000</v>
      </c>
      <c r="I591" s="29" t="str">
        <f>'PAA Preliminar'!I591</f>
        <v>001</v>
      </c>
      <c r="J591" s="93" t="str">
        <f>'PAA Preliminar'!J591</f>
        <v>II  2020</v>
      </c>
    </row>
    <row r="592" spans="1:10" x14ac:dyDescent="0.25">
      <c r="A592" s="91">
        <f>'PAA Preliminar'!A592</f>
        <v>575</v>
      </c>
      <c r="B592" s="92" t="str">
        <f>'PAA Preliminar'!B592</f>
        <v>789-01</v>
      </c>
      <c r="C592" s="29">
        <f>'PAA Preliminar'!C592</f>
        <v>42152424</v>
      </c>
      <c r="D592" s="29">
        <f>'PAA Preliminar'!D592</f>
        <v>20102</v>
      </c>
      <c r="E592" s="3" t="str">
        <f>'PAA Preliminar'!E592</f>
        <v>Hidróxido de calcio,al 45%, jeringa</v>
      </c>
      <c r="F592" s="29">
        <f>'PAA Preliminar'!F592</f>
        <v>11</v>
      </c>
      <c r="G592" s="29" t="str">
        <f>'PAA Preliminar'!G592</f>
        <v>unid</v>
      </c>
      <c r="H592" s="81">
        <f>'PAA Preliminar'!H592</f>
        <v>165000</v>
      </c>
      <c r="I592" s="29" t="str">
        <f>'PAA Preliminar'!I592</f>
        <v>001</v>
      </c>
      <c r="J592" s="93" t="str">
        <f>'PAA Preliminar'!J592</f>
        <v>II  2020</v>
      </c>
    </row>
    <row r="593" spans="1:10" x14ac:dyDescent="0.25">
      <c r="A593" s="91">
        <f>'PAA Preliminar'!A593</f>
        <v>576</v>
      </c>
      <c r="B593" s="92" t="str">
        <f>'PAA Preliminar'!B593</f>
        <v>789-01</v>
      </c>
      <c r="C593" s="29">
        <f>'PAA Preliminar'!C593</f>
        <v>42151905</v>
      </c>
      <c r="D593" s="29">
        <f>'PAA Preliminar'!D593</f>
        <v>20102</v>
      </c>
      <c r="E593" s="3" t="str">
        <f>'PAA Preliminar'!E593</f>
        <v xml:space="preserve">Fluoruro </v>
      </c>
      <c r="F593" s="29">
        <f>'PAA Preliminar'!F593</f>
        <v>6</v>
      </c>
      <c r="G593" s="29" t="str">
        <f>'PAA Preliminar'!G593</f>
        <v>unid</v>
      </c>
      <c r="H593" s="81">
        <f>'PAA Preliminar'!H593</f>
        <v>43200</v>
      </c>
      <c r="I593" s="29" t="str">
        <f>'PAA Preliminar'!I593</f>
        <v>001</v>
      </c>
      <c r="J593" s="93" t="str">
        <f>'PAA Preliminar'!J593</f>
        <v>II  2020</v>
      </c>
    </row>
    <row r="594" spans="1:10" ht="30" x14ac:dyDescent="0.25">
      <c r="A594" s="91">
        <f>'PAA Preliminar'!A594</f>
        <v>577</v>
      </c>
      <c r="B594" s="92" t="str">
        <f>'PAA Preliminar'!B594</f>
        <v>789-01</v>
      </c>
      <c r="C594" s="29">
        <f>'PAA Preliminar'!C594</f>
        <v>42152424</v>
      </c>
      <c r="D594" s="29">
        <f>'PAA Preliminar'!D594</f>
        <v>20102</v>
      </c>
      <c r="E594" s="3" t="str">
        <f>'PAA Preliminar'!E594</f>
        <v>Hidróxido de calcio, base catalizador, autocurado</v>
      </c>
      <c r="F594" s="29">
        <f>'PAA Preliminar'!F594</f>
        <v>7</v>
      </c>
      <c r="G594" s="29" t="str">
        <f>'PAA Preliminar'!G594</f>
        <v>unid</v>
      </c>
      <c r="H594" s="81">
        <f>'PAA Preliminar'!H594</f>
        <v>63000</v>
      </c>
      <c r="I594" s="29" t="str">
        <f>'PAA Preliminar'!I594</f>
        <v>001</v>
      </c>
      <c r="J594" s="93" t="str">
        <f>'PAA Preliminar'!J594</f>
        <v>II  2020</v>
      </c>
    </row>
    <row r="595" spans="1:10" x14ac:dyDescent="0.25">
      <c r="A595" s="91">
        <f>'PAA Preliminar'!A595</f>
        <v>724</v>
      </c>
      <c r="B595" s="92" t="str">
        <f>'PAA Preliminar'!B595</f>
        <v>789-01</v>
      </c>
      <c r="C595" s="29">
        <f>'PAA Preliminar'!C595</f>
        <v>92128675</v>
      </c>
      <c r="D595" s="29">
        <f>'PAA Preliminar'!D595</f>
        <v>20103</v>
      </c>
      <c r="E595" s="3" t="str">
        <f>'PAA Preliminar'!E595</f>
        <v xml:space="preserve">Yodo 3%, </v>
      </c>
      <c r="F595" s="29">
        <f>'PAA Preliminar'!F595</f>
        <v>20</v>
      </c>
      <c r="G595" s="29" t="str">
        <f>'PAA Preliminar'!G595</f>
        <v>lt</v>
      </c>
      <c r="H595" s="81">
        <f>'PAA Preliminar'!H595</f>
        <v>190960</v>
      </c>
      <c r="I595" s="29" t="str">
        <f>'PAA Preliminar'!I595</f>
        <v>001</v>
      </c>
      <c r="J595" s="93" t="str">
        <f>'PAA Preliminar'!J595</f>
        <v>II  2020</v>
      </c>
    </row>
    <row r="596" spans="1:10" ht="45" x14ac:dyDescent="0.25">
      <c r="A596" s="91">
        <f>'PAA Preliminar'!A596</f>
        <v>725</v>
      </c>
      <c r="B596" s="92" t="str">
        <f>'PAA Preliminar'!B596</f>
        <v>789-01</v>
      </c>
      <c r="C596" s="29">
        <f>'PAA Preliminar'!C596</f>
        <v>92085004</v>
      </c>
      <c r="D596" s="29">
        <f>'PAA Preliminar'!D596</f>
        <v>20103</v>
      </c>
      <c r="E596" s="3" t="str">
        <f>'PAA Preliminar'!E596</f>
        <v xml:space="preserve"> Fenbendazol al 10%  -Desparasitante interno de uso veterinario. , presentación Litro. (Hunter)</v>
      </c>
      <c r="F596" s="29">
        <f>'PAA Preliminar'!F596</f>
        <v>4</v>
      </c>
      <c r="G596" s="29" t="str">
        <f>'PAA Preliminar'!G596</f>
        <v>lt</v>
      </c>
      <c r="H596" s="81">
        <f>'PAA Preliminar'!H596</f>
        <v>97604</v>
      </c>
      <c r="I596" s="29" t="str">
        <f>'PAA Preliminar'!I596</f>
        <v>001</v>
      </c>
      <c r="J596" s="93" t="str">
        <f>'PAA Preliminar'!J596</f>
        <v>II  2020</v>
      </c>
    </row>
    <row r="597" spans="1:10" ht="45" x14ac:dyDescent="0.25">
      <c r="A597" s="91">
        <f>'PAA Preliminar'!A597</f>
        <v>726</v>
      </c>
      <c r="B597" s="92" t="str">
        <f>'PAA Preliminar'!B597</f>
        <v>789-01</v>
      </c>
      <c r="C597" s="29">
        <f>'PAA Preliminar'!C597</f>
        <v>92083621</v>
      </c>
      <c r="D597" s="29">
        <f>'PAA Preliminar'!D597</f>
        <v>20103</v>
      </c>
      <c r="E597" s="3" t="str">
        <f>'PAA Preliminar'!E597</f>
        <v xml:space="preserve"> Larvicida aerosol uso veterinario, para parásitos en semovientes.(Presentacion Frasco  0,180 a 0,240 l.</v>
      </c>
      <c r="F597" s="29">
        <f>'PAA Preliminar'!F597</f>
        <v>5</v>
      </c>
      <c r="G597" s="29" t="str">
        <f>'PAA Preliminar'!G597</f>
        <v>frasco</v>
      </c>
      <c r="H597" s="81">
        <f>'PAA Preliminar'!H597</f>
        <v>15305</v>
      </c>
      <c r="I597" s="29" t="str">
        <f>'PAA Preliminar'!I597</f>
        <v>001</v>
      </c>
      <c r="J597" s="93" t="str">
        <f>'PAA Preliminar'!J597</f>
        <v>II  2020</v>
      </c>
    </row>
    <row r="598" spans="1:10" ht="60" x14ac:dyDescent="0.25">
      <c r="A598" s="91">
        <f>'PAA Preliminar'!A598</f>
        <v>727</v>
      </c>
      <c r="B598" s="92" t="str">
        <f>'PAA Preliminar'!B598</f>
        <v>789-01</v>
      </c>
      <c r="C598" s="29">
        <f>'PAA Preliminar'!C598</f>
        <v>92084063</v>
      </c>
      <c r="D598" s="29">
        <f>'PAA Preliminar'!D598</f>
        <v>20103</v>
      </c>
      <c r="E598" s="3" t="str">
        <f>'PAA Preliminar'!E598</f>
        <v>Toltrazuril 25 mg/ml, Desparasitante interno, uso oral, uso veterinario. Presentación en envase de 1 L. (Similar o superior a Baycox)</v>
      </c>
      <c r="F598" s="29">
        <f>'PAA Preliminar'!F598</f>
        <v>5</v>
      </c>
      <c r="G598" s="29" t="str">
        <f>'PAA Preliminar'!G598</f>
        <v>lt</v>
      </c>
      <c r="H598" s="81">
        <f>'PAA Preliminar'!H598</f>
        <v>233400</v>
      </c>
      <c r="I598" s="29" t="str">
        <f>'PAA Preliminar'!I598</f>
        <v>001</v>
      </c>
      <c r="J598" s="93" t="str">
        <f>'PAA Preliminar'!J598</f>
        <v>II  2020</v>
      </c>
    </row>
    <row r="599" spans="1:10" ht="45" x14ac:dyDescent="0.25">
      <c r="A599" s="91">
        <f>'PAA Preliminar'!A599</f>
        <v>728</v>
      </c>
      <c r="B599" s="92" t="str">
        <f>'PAA Preliminar'!B599</f>
        <v>789-01</v>
      </c>
      <c r="C599" s="29">
        <f>'PAA Preliminar'!C599</f>
        <v>92085376</v>
      </c>
      <c r="D599" s="29">
        <f>'PAA Preliminar'!D599</f>
        <v>20103</v>
      </c>
      <c r="E599" s="3" t="str">
        <f>'PAA Preliminar'!E599</f>
        <v>Enrofloxacina 10% .antibiótico uso veterinario, administración oral. Presentación de litro.</v>
      </c>
      <c r="F599" s="29">
        <f>'PAA Preliminar'!F599</f>
        <v>3</v>
      </c>
      <c r="G599" s="29" t="str">
        <f>'PAA Preliminar'!G599</f>
        <v>lt</v>
      </c>
      <c r="H599" s="81">
        <f>'PAA Preliminar'!H599</f>
        <v>53469</v>
      </c>
      <c r="I599" s="29" t="str">
        <f>'PAA Preliminar'!I599</f>
        <v>001</v>
      </c>
      <c r="J599" s="93" t="str">
        <f>'PAA Preliminar'!J599</f>
        <v>II  2020</v>
      </c>
    </row>
    <row r="600" spans="1:10" ht="30" x14ac:dyDescent="0.25">
      <c r="A600" s="91">
        <f>'PAA Preliminar'!A600</f>
        <v>729</v>
      </c>
      <c r="B600" s="92" t="str">
        <f>'PAA Preliminar'!B600</f>
        <v>789-01</v>
      </c>
      <c r="C600" s="29">
        <f>'PAA Preliminar'!C600</f>
        <v>92084068</v>
      </c>
      <c r="D600" s="29">
        <f>'PAA Preliminar'!D600</f>
        <v>20103</v>
      </c>
      <c r="E600" s="3" t="str">
        <f>'PAA Preliminar'!E600</f>
        <v xml:space="preserve"> Unidades Vacuna para Viruela avícola. Frasco de 1000 dosis</v>
      </c>
      <c r="F600" s="29">
        <f>'PAA Preliminar'!F600</f>
        <v>13</v>
      </c>
      <c r="G600" s="29" t="str">
        <f>'PAA Preliminar'!G600</f>
        <v>unid</v>
      </c>
      <c r="H600" s="81">
        <f>'PAA Preliminar'!H600</f>
        <v>82745</v>
      </c>
      <c r="I600" s="29" t="str">
        <f>'PAA Preliminar'!I600</f>
        <v>001</v>
      </c>
      <c r="J600" s="93" t="str">
        <f>'PAA Preliminar'!J600</f>
        <v>II  2020</v>
      </c>
    </row>
    <row r="601" spans="1:10" ht="45" x14ac:dyDescent="0.25">
      <c r="A601" s="91">
        <f>'PAA Preliminar'!A601</f>
        <v>730</v>
      </c>
      <c r="B601" s="92" t="str">
        <f>'PAA Preliminar'!B601</f>
        <v>789-01</v>
      </c>
      <c r="C601" s="29">
        <f>'PAA Preliminar'!C601</f>
        <v>92084066</v>
      </c>
      <c r="D601" s="29">
        <f>'PAA Preliminar'!D601</f>
        <v>20103</v>
      </c>
      <c r="E601" s="3" t="str">
        <f>'PAA Preliminar'!E601</f>
        <v xml:space="preserve"> Undas Vacuna Newcastle + Bronquitis, avícola, Presentación frasco de 1000 dosis.</v>
      </c>
      <c r="F601" s="29">
        <f>'PAA Preliminar'!F601</f>
        <v>43</v>
      </c>
      <c r="G601" s="29" t="str">
        <f>'PAA Preliminar'!G601</f>
        <v>unid</v>
      </c>
      <c r="H601" s="81">
        <f>'PAA Preliminar'!H601</f>
        <v>142201</v>
      </c>
      <c r="I601" s="29" t="str">
        <f>'PAA Preliminar'!I601</f>
        <v>001</v>
      </c>
      <c r="J601" s="93" t="str">
        <f>'PAA Preliminar'!J601</f>
        <v>II  2020</v>
      </c>
    </row>
    <row r="602" spans="1:10" ht="30" x14ac:dyDescent="0.25">
      <c r="A602" s="91">
        <f>'PAA Preliminar'!A602</f>
        <v>731</v>
      </c>
      <c r="B602" s="92" t="str">
        <f>'PAA Preliminar'!B602</f>
        <v>789-01</v>
      </c>
      <c r="C602" s="29">
        <f>'PAA Preliminar'!C602</f>
        <v>92084067</v>
      </c>
      <c r="D602" s="29">
        <f>'PAA Preliminar'!D602</f>
        <v>20103</v>
      </c>
      <c r="E602" s="3" t="str">
        <f>'PAA Preliminar'!E602</f>
        <v>Unidades  Vacuna Gumboro av+icola. Presentación frasco de 1000 dosis.</v>
      </c>
      <c r="F602" s="29">
        <f>'PAA Preliminar'!F602</f>
        <v>24</v>
      </c>
      <c r="G602" s="29" t="str">
        <f>'PAA Preliminar'!G602</f>
        <v>unid</v>
      </c>
      <c r="H602" s="81">
        <f>'PAA Preliminar'!H602</f>
        <v>112992</v>
      </c>
      <c r="I602" s="29" t="str">
        <f>'PAA Preliminar'!I602</f>
        <v>001</v>
      </c>
      <c r="J602" s="93" t="str">
        <f>'PAA Preliminar'!J602</f>
        <v>II  2020</v>
      </c>
    </row>
    <row r="603" spans="1:10" ht="45" x14ac:dyDescent="0.25">
      <c r="A603" s="91">
        <f>'PAA Preliminar'!A603</f>
        <v>732</v>
      </c>
      <c r="B603" s="92" t="str">
        <f>'PAA Preliminar'!B603</f>
        <v>789-01</v>
      </c>
      <c r="C603" s="29">
        <f>'PAA Preliminar'!C603</f>
        <v>92086691</v>
      </c>
      <c r="D603" s="29">
        <f>'PAA Preliminar'!D603</f>
        <v>20103</v>
      </c>
      <c r="E603" s="3" t="str">
        <f>'PAA Preliminar'!E603</f>
        <v xml:space="preserve">Suplemento de vitaminas y minerales de uso avícola, aplicación al agua, de uso veterinario, presentación envase de 1 kg </v>
      </c>
      <c r="F603" s="29">
        <f>'PAA Preliminar'!F603</f>
        <v>28</v>
      </c>
      <c r="G603" s="29" t="str">
        <f>'PAA Preliminar'!G603</f>
        <v>lt</v>
      </c>
      <c r="H603" s="81">
        <f>'PAA Preliminar'!H603</f>
        <v>504000</v>
      </c>
      <c r="I603" s="29" t="str">
        <f>'PAA Preliminar'!I603</f>
        <v>001</v>
      </c>
      <c r="J603" s="93" t="str">
        <f>'PAA Preliminar'!J603</f>
        <v>II  2020</v>
      </c>
    </row>
    <row r="604" spans="1:10" x14ac:dyDescent="0.25">
      <c r="A604" s="91">
        <f>'PAA Preliminar'!A604</f>
        <v>733</v>
      </c>
      <c r="B604" s="92">
        <f>'PAA Preliminar'!B604</f>
        <v>0</v>
      </c>
      <c r="C604" s="29">
        <f>'PAA Preliminar'!C604</f>
        <v>0</v>
      </c>
      <c r="D604" s="29">
        <f>'PAA Preliminar'!D604</f>
        <v>0</v>
      </c>
      <c r="E604" s="3">
        <f>'PAA Preliminar'!E604</f>
        <v>0</v>
      </c>
      <c r="F604" s="29">
        <f>'PAA Preliminar'!F604</f>
        <v>0</v>
      </c>
      <c r="G604" s="29">
        <f>'PAA Preliminar'!G604</f>
        <v>0</v>
      </c>
      <c r="H604" s="81">
        <f>'PAA Preliminar'!H604</f>
        <v>0</v>
      </c>
      <c r="I604" s="29">
        <f>'PAA Preliminar'!I604</f>
        <v>0</v>
      </c>
      <c r="J604" s="93">
        <f>'PAA Preliminar'!J604</f>
        <v>0</v>
      </c>
    </row>
    <row r="605" spans="1:10" x14ac:dyDescent="0.25">
      <c r="A605" s="91">
        <f>'PAA Preliminar'!A605</f>
        <v>734</v>
      </c>
      <c r="B605" s="92">
        <f>'PAA Preliminar'!B605</f>
        <v>0</v>
      </c>
      <c r="C605" s="29">
        <f>'PAA Preliminar'!C605</f>
        <v>0</v>
      </c>
      <c r="D605" s="29">
        <f>'PAA Preliminar'!D605</f>
        <v>0</v>
      </c>
      <c r="E605" s="3">
        <f>'PAA Preliminar'!E605</f>
        <v>0</v>
      </c>
      <c r="F605" s="29">
        <f>'PAA Preliminar'!F605</f>
        <v>0</v>
      </c>
      <c r="G605" s="29">
        <f>'PAA Preliminar'!G605</f>
        <v>0</v>
      </c>
      <c r="H605" s="81">
        <f>'PAA Preliminar'!H605</f>
        <v>0</v>
      </c>
      <c r="I605" s="29">
        <f>'PAA Preliminar'!I605</f>
        <v>0</v>
      </c>
      <c r="J605" s="93">
        <f>'PAA Preliminar'!J605</f>
        <v>0</v>
      </c>
    </row>
    <row r="606" spans="1:10" x14ac:dyDescent="0.25">
      <c r="A606" s="91">
        <f>'PAA Preliminar'!A606</f>
        <v>578</v>
      </c>
      <c r="B606" s="92" t="str">
        <f>'PAA Preliminar'!B606</f>
        <v>789-01</v>
      </c>
      <c r="C606" s="29">
        <f>'PAA Preliminar'!C606</f>
        <v>42152425</v>
      </c>
      <c r="D606" s="29">
        <f>'PAA Preliminar'!D606</f>
        <v>20199</v>
      </c>
      <c r="E606" s="3" t="str">
        <f>'PAA Preliminar'!E606</f>
        <v>Resina compuesta. Color A1</v>
      </c>
      <c r="F606" s="29">
        <f>'PAA Preliminar'!F606</f>
        <v>25</v>
      </c>
      <c r="G606" s="29" t="str">
        <f>'PAA Preliminar'!G606</f>
        <v>unid</v>
      </c>
      <c r="H606" s="81">
        <f>'PAA Preliminar'!H606</f>
        <v>118750</v>
      </c>
      <c r="I606" s="29" t="str">
        <f>'PAA Preliminar'!I606</f>
        <v>001</v>
      </c>
      <c r="J606" s="93" t="str">
        <f>'PAA Preliminar'!J606</f>
        <v>II  2020</v>
      </c>
    </row>
    <row r="607" spans="1:10" x14ac:dyDescent="0.25">
      <c r="A607" s="91">
        <f>'PAA Preliminar'!A607</f>
        <v>579</v>
      </c>
      <c r="B607" s="92" t="str">
        <f>'PAA Preliminar'!B607</f>
        <v>789-01</v>
      </c>
      <c r="C607" s="29">
        <f>'PAA Preliminar'!C607</f>
        <v>42152425</v>
      </c>
      <c r="D607" s="29">
        <f>'PAA Preliminar'!D607</f>
        <v>20199</v>
      </c>
      <c r="E607" s="3" t="str">
        <f>'PAA Preliminar'!E607</f>
        <v>Resina compuesta. Color A2</v>
      </c>
      <c r="F607" s="29">
        <f>'PAA Preliminar'!F607</f>
        <v>29</v>
      </c>
      <c r="G607" s="29" t="str">
        <f>'PAA Preliminar'!G607</f>
        <v>unid</v>
      </c>
      <c r="H607" s="81">
        <f>'PAA Preliminar'!H607</f>
        <v>93000</v>
      </c>
      <c r="I607" s="29" t="str">
        <f>'PAA Preliminar'!I607</f>
        <v>001</v>
      </c>
      <c r="J607" s="93" t="str">
        <f>'PAA Preliminar'!J607</f>
        <v>II  2020</v>
      </c>
    </row>
    <row r="608" spans="1:10" x14ac:dyDescent="0.25">
      <c r="A608" s="91">
        <f>'PAA Preliminar'!A608</f>
        <v>580</v>
      </c>
      <c r="B608" s="92" t="str">
        <f>'PAA Preliminar'!B608</f>
        <v>789-01</v>
      </c>
      <c r="C608" s="29">
        <f>'PAA Preliminar'!C608</f>
        <v>42152425</v>
      </c>
      <c r="D608" s="29">
        <f>'PAA Preliminar'!D608</f>
        <v>20199</v>
      </c>
      <c r="E608" s="3" t="str">
        <f>'PAA Preliminar'!E608</f>
        <v>Resina compuesta. Color Color A3.5</v>
      </c>
      <c r="F608" s="29">
        <f>'PAA Preliminar'!F608</f>
        <v>23</v>
      </c>
      <c r="G608" s="29" t="str">
        <f>'PAA Preliminar'!G608</f>
        <v>unid</v>
      </c>
      <c r="H608" s="81">
        <f>'PAA Preliminar'!H608</f>
        <v>78200</v>
      </c>
      <c r="I608" s="29" t="str">
        <f>'PAA Preliminar'!I608</f>
        <v>001</v>
      </c>
      <c r="J608" s="93" t="str">
        <f>'PAA Preliminar'!J608</f>
        <v>II  2020</v>
      </c>
    </row>
    <row r="609" spans="1:10" x14ac:dyDescent="0.25">
      <c r="A609" s="91">
        <f>'PAA Preliminar'!A609</f>
        <v>581</v>
      </c>
      <c r="B609" s="92" t="str">
        <f>'PAA Preliminar'!B609</f>
        <v>789-01</v>
      </c>
      <c r="C609" s="29">
        <f>'PAA Preliminar'!C609</f>
        <v>42152425</v>
      </c>
      <c r="D609" s="29">
        <f>'PAA Preliminar'!D609</f>
        <v>20199</v>
      </c>
      <c r="E609" s="3" t="str">
        <f>'PAA Preliminar'!E609</f>
        <v>Resina compuesta. Color Color A3</v>
      </c>
      <c r="F609" s="29">
        <f>'PAA Preliminar'!F609</f>
        <v>29</v>
      </c>
      <c r="G609" s="29" t="str">
        <f>'PAA Preliminar'!G609</f>
        <v>unid</v>
      </c>
      <c r="H609" s="81">
        <f>'PAA Preliminar'!H609</f>
        <v>64550</v>
      </c>
      <c r="I609" s="29" t="str">
        <f>'PAA Preliminar'!I609</f>
        <v>001</v>
      </c>
      <c r="J609" s="93" t="str">
        <f>'PAA Preliminar'!J609</f>
        <v>II  2020</v>
      </c>
    </row>
    <row r="610" spans="1:10" x14ac:dyDescent="0.25">
      <c r="A610" s="91">
        <f>'PAA Preliminar'!A610</f>
        <v>582</v>
      </c>
      <c r="B610" s="92" t="str">
        <f>'PAA Preliminar'!B610</f>
        <v>789-01</v>
      </c>
      <c r="C610" s="29">
        <f>'PAA Preliminar'!C610</f>
        <v>42152425</v>
      </c>
      <c r="D610" s="29">
        <f>'PAA Preliminar'!D610</f>
        <v>20199</v>
      </c>
      <c r="E610" s="3" t="str">
        <f>'PAA Preliminar'!E610</f>
        <v>Resina compuesta. Color B1</v>
      </c>
      <c r="F610" s="29">
        <f>'PAA Preliminar'!F610</f>
        <v>27</v>
      </c>
      <c r="G610" s="29" t="str">
        <f>'PAA Preliminar'!G610</f>
        <v>unid</v>
      </c>
      <c r="H610" s="81">
        <f>'PAA Preliminar'!H610</f>
        <v>94500</v>
      </c>
      <c r="I610" s="29" t="str">
        <f>'PAA Preliminar'!I610</f>
        <v>001</v>
      </c>
      <c r="J610" s="93" t="str">
        <f>'PAA Preliminar'!J610</f>
        <v>II  2020</v>
      </c>
    </row>
    <row r="611" spans="1:10" x14ac:dyDescent="0.25">
      <c r="A611" s="91">
        <f>'PAA Preliminar'!A611</f>
        <v>583</v>
      </c>
      <c r="B611" s="92" t="str">
        <f>'PAA Preliminar'!B611</f>
        <v>789-01</v>
      </c>
      <c r="C611" s="29">
        <f>'PAA Preliminar'!C611</f>
        <v>42152425</v>
      </c>
      <c r="D611" s="29">
        <f>'PAA Preliminar'!D611</f>
        <v>20199</v>
      </c>
      <c r="E611" s="3" t="str">
        <f>'PAA Preliminar'!E611</f>
        <v>Ácido fosforico al 37%</v>
      </c>
      <c r="F611" s="29">
        <f>'PAA Preliminar'!F611</f>
        <v>38</v>
      </c>
      <c r="G611" s="29" t="str">
        <f>'PAA Preliminar'!G611</f>
        <v>unid</v>
      </c>
      <c r="H611" s="81">
        <f>'PAA Preliminar'!H611</f>
        <v>95000</v>
      </c>
      <c r="I611" s="29" t="str">
        <f>'PAA Preliminar'!I611</f>
        <v>001</v>
      </c>
      <c r="J611" s="93" t="str">
        <f>'PAA Preliminar'!J611</f>
        <v>II  2020</v>
      </c>
    </row>
    <row r="612" spans="1:10" ht="45" x14ac:dyDescent="0.25">
      <c r="A612" s="91">
        <f>'PAA Preliminar'!A612</f>
        <v>584</v>
      </c>
      <c r="B612" s="92" t="str">
        <f>'PAA Preliminar'!B612</f>
        <v>789-01</v>
      </c>
      <c r="C612" s="29">
        <f>'PAA Preliminar'!C612</f>
        <v>42152425</v>
      </c>
      <c r="D612" s="29">
        <f>'PAA Preliminar'!D612</f>
        <v>20199</v>
      </c>
      <c r="E612" s="3" t="str">
        <f>'PAA Preliminar'!E612</f>
        <v>Cemento para obturación temporal, autoendurecimiento bajo humedad, frasco 28 g</v>
      </c>
      <c r="F612" s="29">
        <f>'PAA Preliminar'!F612</f>
        <v>28</v>
      </c>
      <c r="G612" s="29" t="str">
        <f>'PAA Preliminar'!G612</f>
        <v>unid</v>
      </c>
      <c r="H612" s="81">
        <f>'PAA Preliminar'!H612</f>
        <v>90860</v>
      </c>
      <c r="I612" s="29" t="str">
        <f>'PAA Preliminar'!I612</f>
        <v>001</v>
      </c>
      <c r="J612" s="93" t="str">
        <f>'PAA Preliminar'!J612</f>
        <v>II  2020</v>
      </c>
    </row>
    <row r="613" spans="1:10" ht="30" x14ac:dyDescent="0.25">
      <c r="A613" s="91">
        <f>'PAA Preliminar'!A613</f>
        <v>585</v>
      </c>
      <c r="B613" s="92" t="str">
        <f>'PAA Preliminar'!B613</f>
        <v>789-01</v>
      </c>
      <c r="C613" s="29">
        <f>'PAA Preliminar'!C613</f>
        <v>42152425</v>
      </c>
      <c r="D613" s="29">
        <f>'PAA Preliminar'!D613</f>
        <v>20199</v>
      </c>
      <c r="E613" s="3" t="str">
        <f>'PAA Preliminar'!E613</f>
        <v>Cemento para obturación temporal, frasco 177,44 ml (6 oz)</v>
      </c>
      <c r="F613" s="29">
        <f>'PAA Preliminar'!F613</f>
        <v>25</v>
      </c>
      <c r="G613" s="29" t="str">
        <f>'PAA Preliminar'!G613</f>
        <v>unid</v>
      </c>
      <c r="H613" s="81">
        <f>'PAA Preliminar'!H613</f>
        <v>81125</v>
      </c>
      <c r="I613" s="29" t="str">
        <f>'PAA Preliminar'!I613</f>
        <v>001</v>
      </c>
      <c r="J613" s="93" t="str">
        <f>'PAA Preliminar'!J613</f>
        <v>II  2020</v>
      </c>
    </row>
    <row r="614" spans="1:10" ht="60" x14ac:dyDescent="0.25">
      <c r="A614" s="91">
        <f>'PAA Preliminar'!A614</f>
        <v>586</v>
      </c>
      <c r="B614" s="92" t="str">
        <f>'PAA Preliminar'!B614</f>
        <v>789-01</v>
      </c>
      <c r="C614" s="29">
        <f>'PAA Preliminar'!C614</f>
        <v>42152425</v>
      </c>
      <c r="D614" s="29">
        <f>'PAA Preliminar'!D614</f>
        <v>20199</v>
      </c>
      <c r="E614" s="3" t="str">
        <f>'PAA Preliminar'!E614</f>
        <v xml:space="preserve">Gluconato de clorhexidina al 0,20%, bactericida de amplio espectro, uso topico, presentacion 3,785 l (1 gal)
</v>
      </c>
      <c r="F614" s="29">
        <f>'PAA Preliminar'!F614</f>
        <v>8</v>
      </c>
      <c r="G614" s="29" t="str">
        <f>'PAA Preliminar'!G614</f>
        <v>unid</v>
      </c>
      <c r="H614" s="81">
        <f>'PAA Preliminar'!H614</f>
        <v>54000</v>
      </c>
      <c r="I614" s="29" t="str">
        <f>'PAA Preliminar'!I614</f>
        <v>001</v>
      </c>
      <c r="J614" s="93" t="str">
        <f>'PAA Preliminar'!J614</f>
        <v>II  2020</v>
      </c>
    </row>
    <row r="615" spans="1:10" ht="30" x14ac:dyDescent="0.25">
      <c r="A615" s="91">
        <f>'PAA Preliminar'!A615</f>
        <v>735</v>
      </c>
      <c r="B615" s="92" t="str">
        <f>'PAA Preliminar'!B615</f>
        <v>789-01</v>
      </c>
      <c r="C615" s="29">
        <f>'PAA Preliminar'!C615</f>
        <v>92077050</v>
      </c>
      <c r="D615" s="29">
        <f>'PAA Preliminar'!D615</f>
        <v>20199</v>
      </c>
      <c r="E615" s="3" t="str">
        <f>'PAA Preliminar'!E615</f>
        <v xml:space="preserve"> Fertilizante fórmula 15-03-31 (N-P-K), granulado, Present. Saco de 45 kg</v>
      </c>
      <c r="F615" s="29">
        <f>'PAA Preliminar'!F615</f>
        <v>5265</v>
      </c>
      <c r="G615" s="29" t="str">
        <f>'PAA Preliminar'!G615</f>
        <v>Kg</v>
      </c>
      <c r="H615" s="81">
        <f>'PAA Preliminar'!H615</f>
        <v>700245</v>
      </c>
      <c r="I615" s="29" t="str">
        <f>'PAA Preliminar'!I615</f>
        <v>001</v>
      </c>
      <c r="J615" s="93" t="str">
        <f>'PAA Preliminar'!J615</f>
        <v>II  2020</v>
      </c>
    </row>
    <row r="616" spans="1:10" ht="45" x14ac:dyDescent="0.25">
      <c r="A616" s="91">
        <f>'PAA Preliminar'!A616</f>
        <v>736</v>
      </c>
      <c r="B616" s="92" t="str">
        <f>'PAA Preliminar'!B616</f>
        <v>789-01</v>
      </c>
      <c r="C616" s="29">
        <f>'PAA Preliminar'!C616</f>
        <v>92079571</v>
      </c>
      <c r="D616" s="29">
        <f>'PAA Preliminar'!D616</f>
        <v>20199</v>
      </c>
      <c r="E616" s="3" t="str">
        <f>'PAA Preliminar'!E616</f>
        <v xml:space="preserve"> Fertilizante foliar a bese de NPK + y conteniendo al menos siete microelementos ), Present.  1 Lt, </v>
      </c>
      <c r="F616" s="29">
        <f>'PAA Preliminar'!F616</f>
        <v>67</v>
      </c>
      <c r="G616" s="29" t="str">
        <f>'PAA Preliminar'!G616</f>
        <v>lt</v>
      </c>
      <c r="H616" s="81">
        <f>'PAA Preliminar'!H616</f>
        <v>161065</v>
      </c>
      <c r="I616" s="29" t="str">
        <f>'PAA Preliminar'!I616</f>
        <v>001</v>
      </c>
      <c r="J616" s="93" t="str">
        <f>'PAA Preliminar'!J616</f>
        <v>II  2020</v>
      </c>
    </row>
    <row r="617" spans="1:10" ht="45" x14ac:dyDescent="0.25">
      <c r="A617" s="91">
        <f>'PAA Preliminar'!A617</f>
        <v>737</v>
      </c>
      <c r="B617" s="92" t="str">
        <f>'PAA Preliminar'!B617</f>
        <v>789-01</v>
      </c>
      <c r="C617" s="29">
        <f>'PAA Preliminar'!C617</f>
        <v>92015287</v>
      </c>
      <c r="D617" s="29">
        <f>'PAA Preliminar'!D617</f>
        <v>20199</v>
      </c>
      <c r="E617" s="3" t="str">
        <f>'PAA Preliminar'!E617</f>
        <v>Fertilizante químico   fórmula 18-05-15-06-02,  (N-P- K-Ca-Mg) Granulado  Present. 45 kgs</v>
      </c>
      <c r="F617" s="29">
        <f>'PAA Preliminar'!F617</f>
        <v>2205</v>
      </c>
      <c r="G617" s="29" t="str">
        <f>'PAA Preliminar'!G617</f>
        <v>Kg</v>
      </c>
      <c r="H617" s="81">
        <f>'PAA Preliminar'!H617</f>
        <v>350595</v>
      </c>
      <c r="I617" s="29" t="str">
        <f>'PAA Preliminar'!I617</f>
        <v>001</v>
      </c>
      <c r="J617" s="93" t="str">
        <f>'PAA Preliminar'!J617</f>
        <v>II  2020</v>
      </c>
    </row>
    <row r="618" spans="1:10" ht="30" x14ac:dyDescent="0.25">
      <c r="A618" s="91">
        <f>'PAA Preliminar'!A618</f>
        <v>738</v>
      </c>
      <c r="B618" s="92" t="str">
        <f>'PAA Preliminar'!B618</f>
        <v>789-01</v>
      </c>
      <c r="C618" s="29" t="str">
        <f>'PAA Preliminar'!C618</f>
        <v>92015266</v>
      </c>
      <c r="D618" s="29">
        <f>'PAA Preliminar'!D618</f>
        <v>20199</v>
      </c>
      <c r="E618" s="3" t="str">
        <f>'PAA Preliminar'!E618</f>
        <v>metalosatos multiminerales, para uso agrícola, en presentacion de litro,</v>
      </c>
      <c r="F618" s="29">
        <f>'PAA Preliminar'!F618</f>
        <v>1</v>
      </c>
      <c r="G618" s="29" t="str">
        <f>'PAA Preliminar'!G618</f>
        <v>lt</v>
      </c>
      <c r="H618" s="81">
        <f>'PAA Preliminar'!H618</f>
        <v>7248</v>
      </c>
      <c r="I618" s="29" t="str">
        <f>'PAA Preliminar'!I618</f>
        <v>001</v>
      </c>
      <c r="J618" s="93" t="str">
        <f>'PAA Preliminar'!J618</f>
        <v>II  2020</v>
      </c>
    </row>
    <row r="619" spans="1:10" ht="30" x14ac:dyDescent="0.25">
      <c r="A619" s="91">
        <f>'PAA Preliminar'!A619</f>
        <v>739</v>
      </c>
      <c r="B619" s="92" t="str">
        <f>'PAA Preliminar'!B619</f>
        <v>789-01</v>
      </c>
      <c r="C619" s="29">
        <f>'PAA Preliminar'!C619</f>
        <v>92028998</v>
      </c>
      <c r="D619" s="29">
        <f>'PAA Preliminar'!D619</f>
        <v>20199</v>
      </c>
      <c r="E619" s="3" t="str">
        <f>'PAA Preliminar'!E619</f>
        <v xml:space="preserve"> Fertilizante Nitrato de amonio    Present.saco de 45 kg .</v>
      </c>
      <c r="F619" s="29">
        <f>'PAA Preliminar'!F619</f>
        <v>7155</v>
      </c>
      <c r="G619" s="29" t="str">
        <f>'PAA Preliminar'!G619</f>
        <v>Kg</v>
      </c>
      <c r="H619" s="81">
        <f>'PAA Preliminar'!H619</f>
        <v>837135</v>
      </c>
      <c r="I619" s="29" t="str">
        <f>'PAA Preliminar'!I619</f>
        <v>001</v>
      </c>
      <c r="J619" s="93" t="str">
        <f>'PAA Preliminar'!J619</f>
        <v>II  2020</v>
      </c>
    </row>
    <row r="620" spans="1:10" ht="45" x14ac:dyDescent="0.25">
      <c r="A620" s="91">
        <f>'PAA Preliminar'!A620</f>
        <v>740</v>
      </c>
      <c r="B620" s="92" t="str">
        <f>'PAA Preliminar'!B620</f>
        <v>789-01</v>
      </c>
      <c r="C620" s="29">
        <f>'PAA Preliminar'!C620</f>
        <v>92079002</v>
      </c>
      <c r="D620" s="29">
        <f>'PAA Preliminar'!D620</f>
        <v>20199</v>
      </c>
      <c r="E620" s="3" t="str">
        <f>'PAA Preliminar'!E620</f>
        <v xml:space="preserve"> Fertilizante foliar a base de Boro, concentración al menos 10% de Boro, . Presentación de 0.5 a 1 litro.</v>
      </c>
      <c r="F620" s="29">
        <f>'PAA Preliminar'!F620</f>
        <v>2</v>
      </c>
      <c r="G620" s="29" t="str">
        <f>'PAA Preliminar'!G620</f>
        <v>lt</v>
      </c>
      <c r="H620" s="81">
        <f>'PAA Preliminar'!H620</f>
        <v>5552</v>
      </c>
      <c r="I620" s="29" t="str">
        <f>'PAA Preliminar'!I620</f>
        <v>001</v>
      </c>
      <c r="J620" s="93" t="str">
        <f>'PAA Preliminar'!J620</f>
        <v>II  2020</v>
      </c>
    </row>
    <row r="621" spans="1:10" ht="30" x14ac:dyDescent="0.25">
      <c r="A621" s="91">
        <f>'PAA Preliminar'!A621</f>
        <v>741</v>
      </c>
      <c r="B621" s="92" t="str">
        <f>'PAA Preliminar'!B621</f>
        <v>789-01</v>
      </c>
      <c r="C621" s="29">
        <f>'PAA Preliminar'!C621</f>
        <v>92015270</v>
      </c>
      <c r="D621" s="29">
        <f>'PAA Preliminar'!D621</f>
        <v>20199</v>
      </c>
      <c r="E621" s="3" t="str">
        <f>'PAA Preliminar'!E621</f>
        <v>Fertilizante  Foliar metalosato de zinc. Presentación litro.</v>
      </c>
      <c r="F621" s="29">
        <f>'PAA Preliminar'!F621</f>
        <v>2</v>
      </c>
      <c r="G621" s="29" t="str">
        <f>'PAA Preliminar'!G621</f>
        <v>lt</v>
      </c>
      <c r="H621" s="81">
        <f>'PAA Preliminar'!H621</f>
        <v>5552</v>
      </c>
      <c r="I621" s="29" t="str">
        <f>'PAA Preliminar'!I621</f>
        <v>001</v>
      </c>
      <c r="J621" s="93" t="str">
        <f>'PAA Preliminar'!J621</f>
        <v>II  2020</v>
      </c>
    </row>
    <row r="622" spans="1:10" ht="45" x14ac:dyDescent="0.25">
      <c r="A622" s="91">
        <f>'PAA Preliminar'!A622</f>
        <v>742</v>
      </c>
      <c r="B622" s="92" t="str">
        <f>'PAA Preliminar'!B622</f>
        <v>789-01</v>
      </c>
      <c r="C622" s="29">
        <f>'PAA Preliminar'!C622</f>
        <v>92079617</v>
      </c>
      <c r="D622" s="29">
        <f>'PAA Preliminar'!D622</f>
        <v>20199</v>
      </c>
      <c r="E622" s="3" t="str">
        <f>'PAA Preliminar'!E622</f>
        <v xml:space="preserve"> Fertilizante  Foliar a base de Magnesio , composición mínima 11% Mg. Presentación 0,5 a 1  litro.</v>
      </c>
      <c r="F622" s="29">
        <f>'PAA Preliminar'!F622</f>
        <v>2</v>
      </c>
      <c r="G622" s="29" t="str">
        <f>'PAA Preliminar'!G622</f>
        <v>lt</v>
      </c>
      <c r="H622" s="81">
        <f>'PAA Preliminar'!H622</f>
        <v>11742</v>
      </c>
      <c r="I622" s="29" t="str">
        <f>'PAA Preliminar'!I622</f>
        <v>001</v>
      </c>
      <c r="J622" s="93" t="str">
        <f>'PAA Preliminar'!J622</f>
        <v>II  2020</v>
      </c>
    </row>
    <row r="623" spans="1:10" ht="30" x14ac:dyDescent="0.25">
      <c r="A623" s="91">
        <f>'PAA Preliminar'!A623</f>
        <v>743</v>
      </c>
      <c r="B623" s="92" t="str">
        <f>'PAA Preliminar'!B623</f>
        <v>789-01</v>
      </c>
      <c r="C623" s="29">
        <f>'PAA Preliminar'!C623</f>
        <v>92015268</v>
      </c>
      <c r="D623" s="29">
        <f>'PAA Preliminar'!D623</f>
        <v>20199</v>
      </c>
      <c r="E623" s="3" t="str">
        <f>'PAA Preliminar'!E623</f>
        <v>Fertilizante Foliar formula 12-60-00 (N-P-K), para uso agrícola Present. 1  Kg.</v>
      </c>
      <c r="F623" s="29">
        <f>'PAA Preliminar'!F623</f>
        <v>24</v>
      </c>
      <c r="G623" s="29" t="str">
        <f>'PAA Preliminar'!G623</f>
        <v>kg</v>
      </c>
      <c r="H623" s="81">
        <f>'PAA Preliminar'!H623</f>
        <v>49920</v>
      </c>
      <c r="I623" s="29" t="str">
        <f>'PAA Preliminar'!I623</f>
        <v>001</v>
      </c>
      <c r="J623" s="93" t="str">
        <f>'PAA Preliminar'!J623</f>
        <v>II  2020</v>
      </c>
    </row>
    <row r="624" spans="1:10" ht="45" x14ac:dyDescent="0.25">
      <c r="A624" s="91">
        <f>'PAA Preliminar'!A624</f>
        <v>744</v>
      </c>
      <c r="B624" s="92" t="str">
        <f>'PAA Preliminar'!B624</f>
        <v>789-01</v>
      </c>
      <c r="C624" s="29">
        <f>'PAA Preliminar'!C624</f>
        <v>92028959</v>
      </c>
      <c r="D624" s="29">
        <f>'PAA Preliminar'!D624</f>
        <v>20199</v>
      </c>
      <c r="E624" s="3" t="str">
        <f>'PAA Preliminar'!E624</f>
        <v>Léase correctamente kilos Fertilizante Formula 10-30-10 (N-P-K), granulado,  Present.  45 Kgs</v>
      </c>
      <c r="F624" s="29">
        <f>'PAA Preliminar'!F624</f>
        <v>7560</v>
      </c>
      <c r="G624" s="29" t="str">
        <f>'PAA Preliminar'!G624</f>
        <v>Kg</v>
      </c>
      <c r="H624" s="81">
        <f>'PAA Preliminar'!H624</f>
        <v>1126440</v>
      </c>
      <c r="I624" s="29" t="str">
        <f>'PAA Preliminar'!I624</f>
        <v>001</v>
      </c>
      <c r="J624" s="93" t="str">
        <f>'PAA Preliminar'!J624</f>
        <v>II  2020</v>
      </c>
    </row>
    <row r="625" spans="1:10" ht="45" x14ac:dyDescent="0.25">
      <c r="A625" s="91">
        <f>'PAA Preliminar'!A625</f>
        <v>745</v>
      </c>
      <c r="B625" s="92" t="str">
        <f>'PAA Preliminar'!B625</f>
        <v>789-01</v>
      </c>
      <c r="C625" s="29">
        <f>'PAA Preliminar'!C625</f>
        <v>92079542</v>
      </c>
      <c r="D625" s="29">
        <f>'PAA Preliminar'!D625</f>
        <v>20199</v>
      </c>
      <c r="E625" s="3" t="str">
        <f>'PAA Preliminar'!E625</f>
        <v xml:space="preserve"> Fertilizante  foliar a base de  fósforo y con aminoacidos , conteniendo 6 a 10% de fósforo. Presentación Litro.</v>
      </c>
      <c r="F625" s="29">
        <f>'PAA Preliminar'!F625</f>
        <v>10</v>
      </c>
      <c r="G625" s="29" t="str">
        <f>'PAA Preliminar'!G625</f>
        <v>lt</v>
      </c>
      <c r="H625" s="81">
        <f>'PAA Preliminar'!H625</f>
        <v>84010</v>
      </c>
      <c r="I625" s="29" t="str">
        <f>'PAA Preliminar'!I625</f>
        <v>001</v>
      </c>
      <c r="J625" s="93" t="str">
        <f>'PAA Preliminar'!J625</f>
        <v>II  2020</v>
      </c>
    </row>
    <row r="626" spans="1:10" ht="45" x14ac:dyDescent="0.25">
      <c r="A626" s="91">
        <f>'PAA Preliminar'!A626</f>
        <v>746</v>
      </c>
      <c r="B626" s="92" t="str">
        <f>'PAA Preliminar'!B626</f>
        <v>789-01</v>
      </c>
      <c r="C626" s="29">
        <f>'PAA Preliminar'!C626</f>
        <v>92079539</v>
      </c>
      <c r="D626" s="29">
        <f>'PAA Preliminar'!D626</f>
        <v>20199</v>
      </c>
      <c r="E626" s="3" t="str">
        <f>'PAA Preliminar'!E626</f>
        <v xml:space="preserve"> Fertilizante foliar a base de aminoácidos , concentración 25 a 40 % Present. 0,50 a 1 litro.</v>
      </c>
      <c r="F626" s="29">
        <f>'PAA Preliminar'!F626</f>
        <v>16</v>
      </c>
      <c r="G626" s="29" t="str">
        <f>'PAA Preliminar'!G626</f>
        <v>lt</v>
      </c>
      <c r="H626" s="81">
        <f>'PAA Preliminar'!H626</f>
        <v>132904</v>
      </c>
      <c r="I626" s="29" t="str">
        <f>'PAA Preliminar'!I626</f>
        <v>001</v>
      </c>
      <c r="J626" s="93" t="str">
        <f>'PAA Preliminar'!J626</f>
        <v>II  2020</v>
      </c>
    </row>
    <row r="627" spans="1:10" ht="45" x14ac:dyDescent="0.25">
      <c r="A627" s="91">
        <f>'PAA Preliminar'!A627</f>
        <v>747</v>
      </c>
      <c r="B627" s="92" t="str">
        <f>'PAA Preliminar'!B627</f>
        <v>789-01</v>
      </c>
      <c r="C627" s="29">
        <f>'PAA Preliminar'!C627</f>
        <v>92080306</v>
      </c>
      <c r="D627" s="29">
        <f>'PAA Preliminar'!D627</f>
        <v>20199</v>
      </c>
      <c r="E627" s="3" t="str">
        <f>'PAA Preliminar'!E627</f>
        <v>Fertilizante hidroponico balanceado fórmula mayor, N-P-K-Ca-Mg-S . Presentación envase de 1 L</v>
      </c>
      <c r="F627" s="29">
        <f>'PAA Preliminar'!F627</f>
        <v>312</v>
      </c>
      <c r="G627" s="29" t="str">
        <f>'PAA Preliminar'!G627</f>
        <v>lt</v>
      </c>
      <c r="H627" s="81">
        <f>'PAA Preliminar'!H627</f>
        <v>227916</v>
      </c>
      <c r="I627" s="29" t="str">
        <f>'PAA Preliminar'!I627</f>
        <v>001</v>
      </c>
      <c r="J627" s="93" t="str">
        <f>'PAA Preliminar'!J627</f>
        <v>II  2020</v>
      </c>
    </row>
    <row r="628" spans="1:10" ht="45" x14ac:dyDescent="0.25">
      <c r="A628" s="91">
        <f>'PAA Preliminar'!A628</f>
        <v>748</v>
      </c>
      <c r="B628" s="92" t="str">
        <f>'PAA Preliminar'!B628</f>
        <v>789-01</v>
      </c>
      <c r="C628" s="29">
        <f>'PAA Preliminar'!C628</f>
        <v>92080310</v>
      </c>
      <c r="D628" s="29">
        <f>'PAA Preliminar'!D628</f>
        <v>20199</v>
      </c>
      <c r="E628" s="3" t="str">
        <f>'PAA Preliminar'!E628</f>
        <v xml:space="preserve"> Fertilizante hidroponico balanceado, fórmula menor, B-Mn-Zn-Cu-Mo-Fe-Cu. Presentación embase de 1L</v>
      </c>
      <c r="F628" s="29">
        <f>'PAA Preliminar'!F628</f>
        <v>98</v>
      </c>
      <c r="G628" s="29" t="str">
        <f>'PAA Preliminar'!G628</f>
        <v>lt</v>
      </c>
      <c r="H628" s="81">
        <f>'PAA Preliminar'!H628</f>
        <v>71589</v>
      </c>
      <c r="I628" s="29" t="str">
        <f>'PAA Preliminar'!I628</f>
        <v>001</v>
      </c>
      <c r="J628" s="93" t="str">
        <f>'PAA Preliminar'!J628</f>
        <v>II  2020</v>
      </c>
    </row>
    <row r="629" spans="1:10" ht="45" x14ac:dyDescent="0.25">
      <c r="A629" s="91">
        <f>'PAA Preliminar'!A629</f>
        <v>749</v>
      </c>
      <c r="B629" s="92" t="str">
        <f>'PAA Preliminar'!B629</f>
        <v>789-01</v>
      </c>
      <c r="C629" s="29">
        <f>'PAA Preliminar'!C629</f>
        <v>92080737</v>
      </c>
      <c r="D629" s="29">
        <f>'PAA Preliminar'!D629</f>
        <v>20199</v>
      </c>
      <c r="E629" s="3" t="str">
        <f>'PAA Preliminar'!E629</f>
        <v xml:space="preserve"> Fertilizante foliar agrícola a base de aminoácidos y al menos 6% de potasio. Envase de 0,5 a 1 L.</v>
      </c>
      <c r="F629" s="29">
        <f>'PAA Preliminar'!F629</f>
        <v>6</v>
      </c>
      <c r="G629" s="29" t="str">
        <f>'PAA Preliminar'!G629</f>
        <v>lt</v>
      </c>
      <c r="H629" s="81">
        <f>'PAA Preliminar'!H629</f>
        <v>59727</v>
      </c>
      <c r="I629" s="29" t="str">
        <f>'PAA Preliminar'!I629</f>
        <v>001</v>
      </c>
      <c r="J629" s="93" t="str">
        <f>'PAA Preliminar'!J629</f>
        <v>II  2020</v>
      </c>
    </row>
    <row r="630" spans="1:10" x14ac:dyDescent="0.25">
      <c r="A630" s="91">
        <f>'PAA Preliminar'!A630</f>
        <v>750</v>
      </c>
      <c r="B630" s="92" t="str">
        <f>'PAA Preliminar'!B630</f>
        <v>789-01</v>
      </c>
      <c r="C630" s="29">
        <f>'PAA Preliminar'!C630</f>
        <v>92015256</v>
      </c>
      <c r="D630" s="29">
        <f>'PAA Preliminar'!D630</f>
        <v>20199</v>
      </c>
      <c r="E630" s="3" t="str">
        <f>'PAA Preliminar'!E630</f>
        <v>Herbicida Glifosato  35,6 SL , present. lts</v>
      </c>
      <c r="F630" s="29">
        <f>'PAA Preliminar'!F630</f>
        <v>112</v>
      </c>
      <c r="G630" s="29" t="str">
        <f>'PAA Preliminar'!G630</f>
        <v>lt</v>
      </c>
      <c r="H630" s="81">
        <f>'PAA Preliminar'!H630</f>
        <v>61124</v>
      </c>
      <c r="I630" s="29" t="str">
        <f>'PAA Preliminar'!I630</f>
        <v>001</v>
      </c>
      <c r="J630" s="93" t="str">
        <f>'PAA Preliminar'!J630</f>
        <v>II  2020</v>
      </c>
    </row>
    <row r="631" spans="1:10" x14ac:dyDescent="0.25">
      <c r="A631" s="91">
        <f>'PAA Preliminar'!A631</f>
        <v>751</v>
      </c>
      <c r="B631" s="92" t="str">
        <f>'PAA Preliminar'!B631</f>
        <v>789-01</v>
      </c>
      <c r="C631" s="29">
        <f>'PAA Preliminar'!C631</f>
        <v>92028982</v>
      </c>
      <c r="D631" s="29">
        <f>'PAA Preliminar'!D631</f>
        <v>20199</v>
      </c>
      <c r="E631" s="3" t="str">
        <f>'PAA Preliminar'!E631</f>
        <v>Herbicida paracuat</v>
      </c>
      <c r="F631" s="29">
        <f>'PAA Preliminar'!F631</f>
        <v>136</v>
      </c>
      <c r="G631" s="29" t="str">
        <f>'PAA Preliminar'!G631</f>
        <v>lt</v>
      </c>
      <c r="H631" s="81">
        <f>'PAA Preliminar'!H631</f>
        <v>85442</v>
      </c>
      <c r="I631" s="29" t="str">
        <f>'PAA Preliminar'!I631</f>
        <v>001</v>
      </c>
      <c r="J631" s="93" t="str">
        <f>'PAA Preliminar'!J631</f>
        <v>II  2020</v>
      </c>
    </row>
    <row r="632" spans="1:10" x14ac:dyDescent="0.25">
      <c r="A632" s="91">
        <f>'PAA Preliminar'!A632</f>
        <v>752</v>
      </c>
      <c r="B632" s="92" t="str">
        <f>'PAA Preliminar'!B632</f>
        <v>789-01</v>
      </c>
      <c r="C632" s="29">
        <f>'PAA Preliminar'!C632</f>
        <v>92079992</v>
      </c>
      <c r="D632" s="29">
        <f>'PAA Preliminar'!D632</f>
        <v>20199</v>
      </c>
      <c r="E632" s="3" t="str">
        <f>'PAA Preliminar'!E632</f>
        <v>Herbicida Fluoazifof butil</v>
      </c>
      <c r="F632" s="29">
        <f>'PAA Preliminar'!F632</f>
        <v>19</v>
      </c>
      <c r="G632" s="29" t="str">
        <f>'PAA Preliminar'!G632</f>
        <v>lt</v>
      </c>
      <c r="H632" s="81">
        <f>'PAA Preliminar'!H632</f>
        <v>64452</v>
      </c>
      <c r="I632" s="29" t="str">
        <f>'PAA Preliminar'!I632</f>
        <v>001</v>
      </c>
      <c r="J632" s="93" t="str">
        <f>'PAA Preliminar'!J632</f>
        <v>II  2020</v>
      </c>
    </row>
    <row r="633" spans="1:10" x14ac:dyDescent="0.25">
      <c r="A633" s="91">
        <f>'PAA Preliminar'!A633</f>
        <v>753</v>
      </c>
      <c r="B633" s="92" t="str">
        <f>'PAA Preliminar'!B633</f>
        <v>789-01</v>
      </c>
      <c r="C633" s="29">
        <f>'PAA Preliminar'!C633</f>
        <v>92080181</v>
      </c>
      <c r="D633" s="29">
        <f>'PAA Preliminar'!D633</f>
        <v>20199</v>
      </c>
      <c r="E633" s="3" t="str">
        <f>'PAA Preliminar'!E633</f>
        <v>Herbicida (Linurón)</v>
      </c>
      <c r="F633" s="29">
        <f>'PAA Preliminar'!F633</f>
        <v>3</v>
      </c>
      <c r="G633" s="29" t="str">
        <f>'PAA Preliminar'!G633</f>
        <v>lt</v>
      </c>
      <c r="H633" s="81">
        <f>'PAA Preliminar'!H633</f>
        <v>34569</v>
      </c>
      <c r="I633" s="29" t="str">
        <f>'PAA Preliminar'!I633</f>
        <v>001</v>
      </c>
      <c r="J633" s="93" t="str">
        <f>'PAA Preliminar'!J633</f>
        <v>II  2020</v>
      </c>
    </row>
    <row r="634" spans="1:10" ht="30" x14ac:dyDescent="0.25">
      <c r="A634" s="91">
        <f>'PAA Preliminar'!A634</f>
        <v>754</v>
      </c>
      <c r="B634" s="92" t="str">
        <f>'PAA Preliminar'!B634</f>
        <v>789-01</v>
      </c>
      <c r="C634" s="29">
        <f>'PAA Preliminar'!C634</f>
        <v>92029074</v>
      </c>
      <c r="D634" s="29">
        <f>'PAA Preliminar'!D634</f>
        <v>20199</v>
      </c>
      <c r="E634" s="3" t="str">
        <f>'PAA Preliminar'!E634</f>
        <v xml:space="preserve"> Fungicida sistémico ingrediente activo triadimefón. Present. Litro</v>
      </c>
      <c r="F634" s="29">
        <f>'PAA Preliminar'!F634</f>
        <v>2</v>
      </c>
      <c r="G634" s="29" t="str">
        <f>'PAA Preliminar'!G634</f>
        <v>Kg</v>
      </c>
      <c r="H634" s="81">
        <f>'PAA Preliminar'!H634</f>
        <v>41452</v>
      </c>
      <c r="I634" s="29" t="str">
        <f>'PAA Preliminar'!I634</f>
        <v>001</v>
      </c>
      <c r="J634" s="93" t="str">
        <f>'PAA Preliminar'!J634</f>
        <v>II  2020</v>
      </c>
    </row>
    <row r="635" spans="1:10" ht="30" x14ac:dyDescent="0.25">
      <c r="A635" s="91">
        <f>'PAA Preliminar'!A635</f>
        <v>755</v>
      </c>
      <c r="B635" s="92" t="str">
        <f>'PAA Preliminar'!B635</f>
        <v>789-01</v>
      </c>
      <c r="C635" s="29">
        <f>'PAA Preliminar'!C635</f>
        <v>92015111</v>
      </c>
      <c r="D635" s="29">
        <f>'PAA Preliminar'!D635</f>
        <v>20199</v>
      </c>
      <c r="E635" s="3" t="str">
        <f>'PAA Preliminar'!E635</f>
        <v xml:space="preserve"> Fungicida Cyproconazole ,  (Presnt.  Litro, uso agricola).</v>
      </c>
      <c r="F635" s="29">
        <f>'PAA Preliminar'!F635</f>
        <v>4</v>
      </c>
      <c r="G635" s="29" t="str">
        <f>'PAA Preliminar'!G635</f>
        <v>lt</v>
      </c>
      <c r="H635" s="81">
        <f>'PAA Preliminar'!H635</f>
        <v>62842</v>
      </c>
      <c r="I635" s="29" t="str">
        <f>'PAA Preliminar'!I635</f>
        <v>001</v>
      </c>
      <c r="J635" s="93" t="str">
        <f>'PAA Preliminar'!J635</f>
        <v>II  2020</v>
      </c>
    </row>
    <row r="636" spans="1:10" ht="45" x14ac:dyDescent="0.25">
      <c r="A636" s="91">
        <f>'PAA Preliminar'!A636</f>
        <v>756</v>
      </c>
      <c r="B636" s="92" t="str">
        <f>'PAA Preliminar'!B636</f>
        <v>789-01</v>
      </c>
      <c r="C636" s="29">
        <f>'PAA Preliminar'!C636</f>
        <v>92015117</v>
      </c>
      <c r="D636" s="29">
        <f>'PAA Preliminar'!D636</f>
        <v>20199</v>
      </c>
      <c r="E636" s="3" t="str">
        <f>'PAA Preliminar'!E636</f>
        <v>Fungicida oxido de cobre , polvo mojable (WP), 50%. (Presentación  0,5 a  1 Kilogramo)</v>
      </c>
      <c r="F636" s="29">
        <f>'PAA Preliminar'!F636</f>
        <v>6</v>
      </c>
      <c r="G636" s="29" t="str">
        <f>'PAA Preliminar'!G636</f>
        <v>Kg</v>
      </c>
      <c r="H636" s="81">
        <f>'PAA Preliminar'!H636</f>
        <v>31830</v>
      </c>
      <c r="I636" s="29" t="str">
        <f>'PAA Preliminar'!I636</f>
        <v>001</v>
      </c>
      <c r="J636" s="93" t="str">
        <f>'PAA Preliminar'!J636</f>
        <v>II  2020</v>
      </c>
    </row>
    <row r="637" spans="1:10" ht="45" x14ac:dyDescent="0.25">
      <c r="A637" s="91">
        <f>'PAA Preliminar'!A637</f>
        <v>757</v>
      </c>
      <c r="B637" s="92" t="str">
        <f>'PAA Preliminar'!B637</f>
        <v>789-01</v>
      </c>
      <c r="C637" s="29">
        <f>'PAA Preliminar'!C637</f>
        <v>92079038</v>
      </c>
      <c r="D637" s="29">
        <f>'PAA Preliminar'!D637</f>
        <v>20199</v>
      </c>
      <c r="E637" s="3" t="str">
        <f>'PAA Preliminar'!E637</f>
        <v>Fungicida azufrado, de acción contacto y protector, concentración al menos 80 WP. Present 1 kg</v>
      </c>
      <c r="F637" s="29">
        <f>'PAA Preliminar'!F637</f>
        <v>7</v>
      </c>
      <c r="G637" s="29" t="str">
        <f>'PAA Preliminar'!G637</f>
        <v>gr</v>
      </c>
      <c r="H637" s="81">
        <f>'PAA Preliminar'!H637</f>
        <v>32445</v>
      </c>
      <c r="I637" s="29" t="str">
        <f>'PAA Preliminar'!I637</f>
        <v>001</v>
      </c>
      <c r="J637" s="93" t="str">
        <f>'PAA Preliminar'!J637</f>
        <v>II  2020</v>
      </c>
    </row>
    <row r="638" spans="1:10" ht="45" x14ac:dyDescent="0.25">
      <c r="A638" s="91">
        <f>'PAA Preliminar'!A638</f>
        <v>758</v>
      </c>
      <c r="B638" s="92" t="str">
        <f>'PAA Preliminar'!B638</f>
        <v>789-01</v>
      </c>
      <c r="C638" s="29">
        <f>'PAA Preliminar'!C638</f>
        <v>92080176</v>
      </c>
      <c r="D638" s="29">
        <f>'PAA Preliminar'!D638</f>
        <v>20199</v>
      </c>
      <c r="E638" s="3" t="str">
        <f>'PAA Preliminar'!E638</f>
        <v>Fungicida Fosetil-all 80 WP, sistémico de acción protector y curativo. Present. 0,5 a 1 kg</v>
      </c>
      <c r="F638" s="29">
        <f>'PAA Preliminar'!F638</f>
        <v>4</v>
      </c>
      <c r="G638" s="29" t="str">
        <f>'PAA Preliminar'!G638</f>
        <v>kg</v>
      </c>
      <c r="H638" s="81">
        <f>'PAA Preliminar'!H638</f>
        <v>23164</v>
      </c>
      <c r="I638" s="29" t="str">
        <f>'PAA Preliminar'!I638</f>
        <v>001</v>
      </c>
      <c r="J638" s="93" t="str">
        <f>'PAA Preliminar'!J638</f>
        <v>II  2020</v>
      </c>
    </row>
    <row r="639" spans="1:10" ht="45" x14ac:dyDescent="0.25">
      <c r="A639" s="91">
        <f>'PAA Preliminar'!A639</f>
        <v>759</v>
      </c>
      <c r="B639" s="92" t="str">
        <f>'PAA Preliminar'!B639</f>
        <v>789-01</v>
      </c>
      <c r="C639" s="29">
        <f>'PAA Preliminar'!C639</f>
        <v>92079028</v>
      </c>
      <c r="D639" s="29">
        <f>'PAA Preliminar'!D639</f>
        <v>20199</v>
      </c>
      <c r="E639" s="3" t="str">
        <f>'PAA Preliminar'!E639</f>
        <v xml:space="preserve"> Fungicida Metalaxil 24 EC, sistémico de acción protectora y curativa. Present. 0,5 a 1 kg</v>
      </c>
      <c r="F639" s="29">
        <f>'PAA Preliminar'!F639</f>
        <v>2</v>
      </c>
      <c r="G639" s="29" t="str">
        <f>'PAA Preliminar'!G639</f>
        <v>kg</v>
      </c>
      <c r="H639" s="81">
        <f>'PAA Preliminar'!H639</f>
        <v>7060</v>
      </c>
      <c r="I639" s="29" t="str">
        <f>'PAA Preliminar'!I639</f>
        <v>001</v>
      </c>
      <c r="J639" s="93" t="str">
        <f>'PAA Preliminar'!J639</f>
        <v>II  2020</v>
      </c>
    </row>
    <row r="640" spans="1:10" ht="45" x14ac:dyDescent="0.25">
      <c r="A640" s="91">
        <f>'PAA Preliminar'!A640</f>
        <v>760</v>
      </c>
      <c r="B640" s="92" t="str">
        <f>'PAA Preliminar'!B640</f>
        <v>789-01</v>
      </c>
      <c r="C640" s="29">
        <f>'PAA Preliminar'!C640</f>
        <v>92079619</v>
      </c>
      <c r="D640" s="29">
        <f>'PAA Preliminar'!D640</f>
        <v>20199</v>
      </c>
      <c r="E640" s="3" t="str">
        <f>'PAA Preliminar'!E640</f>
        <v xml:space="preserve">  Fungicida Bactericida agrícola  Estreptomicina-Oxitertraciclina Presentación de 0,5 a 1  Kg.</v>
      </c>
      <c r="F640" s="29">
        <f>'PAA Preliminar'!F640</f>
        <v>9</v>
      </c>
      <c r="G640" s="29" t="str">
        <f>'PAA Preliminar'!G640</f>
        <v>Kg</v>
      </c>
      <c r="H640" s="81">
        <f>'PAA Preliminar'!H640</f>
        <v>16964</v>
      </c>
      <c r="I640" s="29" t="str">
        <f>'PAA Preliminar'!I640</f>
        <v>001</v>
      </c>
      <c r="J640" s="93" t="str">
        <f>'PAA Preliminar'!J640</f>
        <v>II  2020</v>
      </c>
    </row>
    <row r="641" spans="1:10" ht="45" x14ac:dyDescent="0.25">
      <c r="A641" s="91">
        <f>'PAA Preliminar'!A641</f>
        <v>761</v>
      </c>
      <c r="B641" s="92" t="str">
        <f>'PAA Preliminar'!B641</f>
        <v>789-01</v>
      </c>
      <c r="C641" s="29">
        <f>'PAA Preliminar'!C641</f>
        <v>92080178</v>
      </c>
      <c r="D641" s="29">
        <f>'PAA Preliminar'!D641</f>
        <v>20199</v>
      </c>
      <c r="E641" s="3" t="str">
        <f>'PAA Preliminar'!E641</f>
        <v xml:space="preserve"> Fungicida Propineb 70 WP , de contacto y acción protectora Presentación de 0,50 a  1 kilogramo.</v>
      </c>
      <c r="F641" s="29">
        <f>'PAA Preliminar'!F641</f>
        <v>25</v>
      </c>
      <c r="G641" s="29" t="str">
        <f>'PAA Preliminar'!G641</f>
        <v>Kg</v>
      </c>
      <c r="H641" s="81">
        <f>'PAA Preliminar'!H641</f>
        <v>96737</v>
      </c>
      <c r="I641" s="29" t="str">
        <f>'PAA Preliminar'!I641</f>
        <v>001</v>
      </c>
      <c r="J641" s="93" t="str">
        <f>'PAA Preliminar'!J641</f>
        <v>II  2020</v>
      </c>
    </row>
    <row r="642" spans="1:10" ht="30" x14ac:dyDescent="0.25">
      <c r="A642" s="91">
        <f>'PAA Preliminar'!A642</f>
        <v>762</v>
      </c>
      <c r="B642" s="92" t="str">
        <f>'PAA Preliminar'!B642</f>
        <v>789-01</v>
      </c>
      <c r="C642" s="29">
        <f>'PAA Preliminar'!C642</f>
        <v>92053762</v>
      </c>
      <c r="D642" s="29">
        <f>'PAA Preliminar'!D642</f>
        <v>20199</v>
      </c>
      <c r="E642" s="3" t="str">
        <f>'PAA Preliminar'!E642</f>
        <v>Fungicida Clorotalonil 72  SC. Present: 0,5 a 1 Lt</v>
      </c>
      <c r="F642" s="29">
        <f>'PAA Preliminar'!F642</f>
        <v>28</v>
      </c>
      <c r="G642" s="29" t="str">
        <f>'PAA Preliminar'!G642</f>
        <v>lt</v>
      </c>
      <c r="H642" s="81">
        <f>'PAA Preliminar'!H642</f>
        <v>67438</v>
      </c>
      <c r="I642" s="29" t="str">
        <f>'PAA Preliminar'!I642</f>
        <v>001</v>
      </c>
      <c r="J642" s="93" t="str">
        <f>'PAA Preliminar'!J642</f>
        <v>II  2020</v>
      </c>
    </row>
    <row r="643" spans="1:10" ht="60" x14ac:dyDescent="0.25">
      <c r="A643" s="91">
        <f>'PAA Preliminar'!A643</f>
        <v>763</v>
      </c>
      <c r="B643" s="92" t="str">
        <f>'PAA Preliminar'!B643</f>
        <v>789-01</v>
      </c>
      <c r="C643" s="29">
        <f>'PAA Preliminar'!C643</f>
        <v>92080180</v>
      </c>
      <c r="D643" s="29">
        <f>'PAA Preliminar'!D643</f>
        <v>20199</v>
      </c>
      <c r="E643" s="3" t="str">
        <f>'PAA Preliminar'!E643</f>
        <v>Lease correctamente kilos de  Fungicida agrícola azosistrovina 25 SC. Producto sistémico de acción protectora y erradicante. Present 0,50 a 1 Kg.</v>
      </c>
      <c r="F643" s="29">
        <f>'PAA Preliminar'!F643</f>
        <v>10</v>
      </c>
      <c r="G643" s="29" t="str">
        <f>'PAA Preliminar'!G643</f>
        <v>Kg</v>
      </c>
      <c r="H643" s="81">
        <f>'PAA Preliminar'!H643</f>
        <v>193580</v>
      </c>
      <c r="I643" s="29" t="str">
        <f>'PAA Preliminar'!I643</f>
        <v>001</v>
      </c>
      <c r="J643" s="93" t="str">
        <f>'PAA Preliminar'!J643</f>
        <v>II  2020</v>
      </c>
    </row>
    <row r="644" spans="1:10" ht="30" x14ac:dyDescent="0.25">
      <c r="A644" s="91">
        <f>'PAA Preliminar'!A644</f>
        <v>764</v>
      </c>
      <c r="B644" s="92" t="str">
        <f>'PAA Preliminar'!B644</f>
        <v>789-01</v>
      </c>
      <c r="C644" s="29">
        <f>'PAA Preliminar'!C644</f>
        <v>92015251</v>
      </c>
      <c r="D644" s="29">
        <f>'PAA Preliminar'!D644</f>
        <v>20199</v>
      </c>
      <c r="E644" s="3" t="str">
        <f>'PAA Preliminar'!E644</f>
        <v>Fungicida Benomil uso agrícolaL,  present.  1 kg</v>
      </c>
      <c r="F644" s="29">
        <f>'PAA Preliminar'!F644</f>
        <v>43</v>
      </c>
      <c r="G644" s="29" t="str">
        <f>'PAA Preliminar'!G644</f>
        <v>Kg</v>
      </c>
      <c r="H644" s="81">
        <f>'PAA Preliminar'!H644</f>
        <v>148264</v>
      </c>
      <c r="I644" s="29" t="str">
        <f>'PAA Preliminar'!I644</f>
        <v>001</v>
      </c>
      <c r="J644" s="93" t="str">
        <f>'PAA Preliminar'!J644</f>
        <v>II  2020</v>
      </c>
    </row>
    <row r="645" spans="1:10" ht="45" x14ac:dyDescent="0.25">
      <c r="A645" s="91">
        <f>'PAA Preliminar'!A645</f>
        <v>765</v>
      </c>
      <c r="B645" s="92" t="str">
        <f>'PAA Preliminar'!B645</f>
        <v>789-01</v>
      </c>
      <c r="C645" s="29">
        <f>'PAA Preliminar'!C645</f>
        <v>92079028</v>
      </c>
      <c r="D645" s="29">
        <f>'PAA Preliminar'!D645</f>
        <v>20199</v>
      </c>
      <c r="E645" s="3" t="str">
        <f>'PAA Preliminar'!E645</f>
        <v>Fungicida Metalaxil 24 EC, sistémico de acción protectora y curativa. Present. 0,5 a 1 kg</v>
      </c>
      <c r="F645" s="29">
        <f>'PAA Preliminar'!F645</f>
        <v>26</v>
      </c>
      <c r="G645" s="29" t="str">
        <f>'PAA Preliminar'!G645</f>
        <v>Kg</v>
      </c>
      <c r="H645" s="81">
        <f>'PAA Preliminar'!H645</f>
        <v>106197</v>
      </c>
      <c r="I645" s="29" t="str">
        <f>'PAA Preliminar'!I645</f>
        <v>001</v>
      </c>
      <c r="J645" s="93" t="str">
        <f>'PAA Preliminar'!J645</f>
        <v>II  2020</v>
      </c>
    </row>
    <row r="646" spans="1:10" ht="60" x14ac:dyDescent="0.25">
      <c r="A646" s="91">
        <f>'PAA Preliminar'!A646</f>
        <v>766</v>
      </c>
      <c r="B646" s="92" t="str">
        <f>'PAA Preliminar'!B646</f>
        <v>789-01</v>
      </c>
      <c r="C646" s="29">
        <f>'PAA Preliminar'!C646</f>
        <v>92077784</v>
      </c>
      <c r="D646" s="29">
        <f>'PAA Preliminar'!D646</f>
        <v>20199</v>
      </c>
      <c r="E646" s="3" t="str">
        <f>'PAA Preliminar'!E646</f>
        <v>Léase correctamente kilos Fungicida Captan  50 WP, acción por contaco protector y erradicante.  Presentación de 0,5 a 1 Kg.</v>
      </c>
      <c r="F646" s="29">
        <f>'PAA Preliminar'!F646</f>
        <v>36</v>
      </c>
      <c r="G646" s="29" t="str">
        <f>'PAA Preliminar'!G646</f>
        <v>Kg</v>
      </c>
      <c r="H646" s="81">
        <f>'PAA Preliminar'!H646</f>
        <v>213012</v>
      </c>
      <c r="I646" s="29" t="str">
        <f>'PAA Preliminar'!I646</f>
        <v>001</v>
      </c>
      <c r="J646" s="93" t="str">
        <f>'PAA Preliminar'!J646</f>
        <v>II  2020</v>
      </c>
    </row>
    <row r="647" spans="1:10" ht="45" x14ac:dyDescent="0.25">
      <c r="A647" s="91">
        <f>'PAA Preliminar'!A647</f>
        <v>767</v>
      </c>
      <c r="B647" s="92" t="str">
        <f>'PAA Preliminar'!B647</f>
        <v>789-01</v>
      </c>
      <c r="C647" s="29">
        <f>'PAA Preliminar'!C647</f>
        <v>92079027</v>
      </c>
      <c r="D647" s="29">
        <f>'PAA Preliminar'!D647</f>
        <v>20199</v>
      </c>
      <c r="E647" s="3" t="str">
        <f>'PAA Preliminar'!E647</f>
        <v>Fungicida  foliar Procloraz   50 WP, acción por contaco protector y erradicante. Presentación de 0,5 a 1 kg.</v>
      </c>
      <c r="F647" s="29">
        <f>'PAA Preliminar'!F647</f>
        <v>9</v>
      </c>
      <c r="G647" s="29" t="str">
        <f>'PAA Preliminar'!G647</f>
        <v>lt</v>
      </c>
      <c r="H647" s="81">
        <f>'PAA Preliminar'!H647</f>
        <v>97362</v>
      </c>
      <c r="I647" s="29" t="str">
        <f>'PAA Preliminar'!I647</f>
        <v>001</v>
      </c>
      <c r="J647" s="93" t="str">
        <f>'PAA Preliminar'!J647</f>
        <v>II  2020</v>
      </c>
    </row>
    <row r="648" spans="1:10" ht="30" x14ac:dyDescent="0.25">
      <c r="A648" s="91">
        <f>'PAA Preliminar'!A648</f>
        <v>768</v>
      </c>
      <c r="B648" s="92" t="str">
        <f>'PAA Preliminar'!B648</f>
        <v>789-01</v>
      </c>
      <c r="C648" s="29">
        <f>'PAA Preliminar'!C648</f>
        <v>92015245</v>
      </c>
      <c r="D648" s="29">
        <f>'PAA Preliminar'!D648</f>
        <v>20199</v>
      </c>
      <c r="E648" s="3" t="str">
        <f>'PAA Preliminar'!E648</f>
        <v xml:space="preserve"> Fungicida Carbendazina uso agrícola,   Present.en litro. (50 SC).</v>
      </c>
      <c r="F648" s="29">
        <f>'PAA Preliminar'!F648</f>
        <v>31</v>
      </c>
      <c r="G648" s="29" t="str">
        <f>'PAA Preliminar'!G648</f>
        <v>Kg</v>
      </c>
      <c r="H648" s="81">
        <f>'PAA Preliminar'!H648</f>
        <v>78027</v>
      </c>
      <c r="I648" s="29" t="str">
        <f>'PAA Preliminar'!I648</f>
        <v>001</v>
      </c>
      <c r="J648" s="93" t="str">
        <f>'PAA Preliminar'!J648</f>
        <v>II  2020</v>
      </c>
    </row>
    <row r="649" spans="1:10" ht="45" x14ac:dyDescent="0.25">
      <c r="A649" s="91">
        <f>'PAA Preliminar'!A649</f>
        <v>769</v>
      </c>
      <c r="B649" s="92" t="str">
        <f>'PAA Preliminar'!B649</f>
        <v>789-01</v>
      </c>
      <c r="C649" s="29">
        <f>'PAA Preliminar'!C649</f>
        <v>92080138</v>
      </c>
      <c r="D649" s="29">
        <f>'PAA Preliminar'!D649</f>
        <v>20199</v>
      </c>
      <c r="E649" s="3" t="str">
        <f>'PAA Preliminar'!E649</f>
        <v xml:space="preserve"> Fungicida Cymoxamil Mancozeb 72 WP. Acción protector y curativo, Presentación de 0,5 a 1 Kilogramo.</v>
      </c>
      <c r="F649" s="29">
        <f>'PAA Preliminar'!F649</f>
        <v>3</v>
      </c>
      <c r="G649" s="29" t="str">
        <f>'PAA Preliminar'!G649</f>
        <v>Kg</v>
      </c>
      <c r="H649" s="81">
        <f>'PAA Preliminar'!H649</f>
        <v>17592</v>
      </c>
      <c r="I649" s="29" t="str">
        <f>'PAA Preliminar'!I649</f>
        <v>001</v>
      </c>
      <c r="J649" s="93" t="str">
        <f>'PAA Preliminar'!J649</f>
        <v>II  2020</v>
      </c>
    </row>
    <row r="650" spans="1:10" ht="45" x14ac:dyDescent="0.25">
      <c r="A650" s="91">
        <f>'PAA Preliminar'!A650</f>
        <v>770</v>
      </c>
      <c r="B650" s="92" t="str">
        <f>'PAA Preliminar'!B650</f>
        <v>789-01</v>
      </c>
      <c r="C650" s="29">
        <f>'PAA Preliminar'!C650</f>
        <v>92080175</v>
      </c>
      <c r="D650" s="29">
        <f>'PAA Preliminar'!D650</f>
        <v>20199</v>
      </c>
      <c r="E650" s="3" t="str">
        <f>'PAA Preliminar'!E650</f>
        <v>Fungicida Dimetomorf Mancozeb 69 WP. Acción protectora, Presentación de 0,50 a 1  Kilo.</v>
      </c>
      <c r="F650" s="29">
        <f>'PAA Preliminar'!F650</f>
        <v>4</v>
      </c>
      <c r="G650" s="29" t="str">
        <f>'PAA Preliminar'!G650</f>
        <v>Kg</v>
      </c>
      <c r="H650" s="81">
        <f>'PAA Preliminar'!H650</f>
        <v>49238</v>
      </c>
      <c r="I650" s="29" t="str">
        <f>'PAA Preliminar'!I650</f>
        <v>001</v>
      </c>
      <c r="J650" s="93" t="str">
        <f>'PAA Preliminar'!J650</f>
        <v>II  2020</v>
      </c>
    </row>
    <row r="651" spans="1:10" ht="60" x14ac:dyDescent="0.25">
      <c r="A651" s="91">
        <f>'PAA Preliminar'!A651</f>
        <v>771</v>
      </c>
      <c r="B651" s="92" t="str">
        <f>'PAA Preliminar'!B651</f>
        <v>789-01</v>
      </c>
      <c r="C651" s="29">
        <f>'PAA Preliminar'!C651</f>
        <v>92079574</v>
      </c>
      <c r="D651" s="29">
        <f>'PAA Preliminar'!D651</f>
        <v>20199</v>
      </c>
      <c r="E651" s="3" t="str">
        <f>'PAA Preliminar'!E651</f>
        <v xml:space="preserve"> Cebo rodenticida Coumatretalil, en pasta listo para usar ,  acción anticuagulante, control de ratas, present. 0,5 a. 1 Kg</v>
      </c>
      <c r="F651" s="29">
        <f>'PAA Preliminar'!F651</f>
        <v>2</v>
      </c>
      <c r="G651" s="29" t="str">
        <f>'PAA Preliminar'!G651</f>
        <v>kg</v>
      </c>
      <c r="H651" s="81">
        <f>'PAA Preliminar'!H651</f>
        <v>18036</v>
      </c>
      <c r="I651" s="29" t="str">
        <f>'PAA Preliminar'!I651</f>
        <v>001</v>
      </c>
      <c r="J651" s="93" t="str">
        <f>'PAA Preliminar'!J651</f>
        <v>II  2020</v>
      </c>
    </row>
    <row r="652" spans="1:10" ht="45" x14ac:dyDescent="0.25">
      <c r="A652" s="91">
        <f>'PAA Preliminar'!A652</f>
        <v>772</v>
      </c>
      <c r="B652" s="92" t="str">
        <f>'PAA Preliminar'!B652</f>
        <v>789-01</v>
      </c>
      <c r="C652" s="29">
        <f>'PAA Preliminar'!C652</f>
        <v>92079587</v>
      </c>
      <c r="D652" s="29">
        <f>'PAA Preliminar'!D652</f>
        <v>20199</v>
      </c>
      <c r="E652" s="3" t="str">
        <f>'PAA Preliminar'!E652</f>
        <v xml:space="preserve"> Insecticida Dimetoato más Cypermetrina, acción contacto, efecto sistémico, Envase de 1 L.  (en 25EC )</v>
      </c>
      <c r="F652" s="29">
        <f>'PAA Preliminar'!F652</f>
        <v>10</v>
      </c>
      <c r="G652" s="29" t="str">
        <f>'PAA Preliminar'!G652</f>
        <v>lt</v>
      </c>
      <c r="H652" s="81">
        <f>'PAA Preliminar'!H652</f>
        <v>34490</v>
      </c>
      <c r="I652" s="29" t="str">
        <f>'PAA Preliminar'!I652</f>
        <v>001</v>
      </c>
      <c r="J652" s="93" t="str">
        <f>'PAA Preliminar'!J652</f>
        <v>II  2020</v>
      </c>
    </row>
    <row r="653" spans="1:10" ht="45" x14ac:dyDescent="0.25">
      <c r="A653" s="91">
        <f>'PAA Preliminar'!A653</f>
        <v>773</v>
      </c>
      <c r="B653" s="92" t="str">
        <f>'PAA Preliminar'!B653</f>
        <v>789-01</v>
      </c>
      <c r="C653" s="29">
        <f>'PAA Preliminar'!C653</f>
        <v>92015117</v>
      </c>
      <c r="D653" s="29">
        <f>'PAA Preliminar'!D653</f>
        <v>20199</v>
      </c>
      <c r="E653" s="3" t="str">
        <f>'PAA Preliminar'!E653</f>
        <v>Fungicida oxido de cobre , polvo mojable (WP), 50%. (Presentación  0,5 a  1 Kilogramo)</v>
      </c>
      <c r="F653" s="29">
        <f>'PAA Preliminar'!F653</f>
        <v>6</v>
      </c>
      <c r="G653" s="29" t="str">
        <f>'PAA Preliminar'!G653</f>
        <v>Kg</v>
      </c>
      <c r="H653" s="81">
        <f>'PAA Preliminar'!H653</f>
        <v>31830</v>
      </c>
      <c r="I653" s="29" t="str">
        <f>'PAA Preliminar'!I653</f>
        <v>001</v>
      </c>
      <c r="J653" s="93" t="str">
        <f>'PAA Preliminar'!J653</f>
        <v>II  2020</v>
      </c>
    </row>
    <row r="654" spans="1:10" ht="45" x14ac:dyDescent="0.25">
      <c r="A654" s="91">
        <f>'PAA Preliminar'!A654</f>
        <v>774</v>
      </c>
      <c r="B654" s="92" t="str">
        <f>'PAA Preliminar'!B654</f>
        <v>789-01</v>
      </c>
      <c r="C654" s="29">
        <f>'PAA Preliminar'!C654</f>
        <v>92080304</v>
      </c>
      <c r="D654" s="29">
        <f>'PAA Preliminar'!D654</f>
        <v>20199</v>
      </c>
      <c r="E654" s="3" t="str">
        <f>'PAA Preliminar'!E654</f>
        <v>insecticida nematicida carbofuran granulado 10%, presentacion de 14,5 a 15 kg</v>
      </c>
      <c r="F654" s="29">
        <f>'PAA Preliminar'!F654</f>
        <v>30</v>
      </c>
      <c r="G654" s="29" t="str">
        <f>'PAA Preliminar'!G654</f>
        <v>Kg</v>
      </c>
      <c r="H654" s="81">
        <f>'PAA Preliminar'!H654</f>
        <v>117660</v>
      </c>
      <c r="I654" s="29" t="str">
        <f>'PAA Preliminar'!I654</f>
        <v>001</v>
      </c>
      <c r="J654" s="93" t="str">
        <f>'PAA Preliminar'!J654</f>
        <v>II  2020</v>
      </c>
    </row>
    <row r="655" spans="1:10" ht="30" x14ac:dyDescent="0.25">
      <c r="A655" s="91">
        <f>'PAA Preliminar'!A655</f>
        <v>775</v>
      </c>
      <c r="B655" s="92" t="str">
        <f>'PAA Preliminar'!B655</f>
        <v>789-01</v>
      </c>
      <c r="C655" s="29">
        <f>'PAA Preliminar'!C655</f>
        <v>92079980</v>
      </c>
      <c r="D655" s="29">
        <f>'PAA Preliminar'!D655</f>
        <v>20199</v>
      </c>
      <c r="E655" s="3" t="str">
        <f>'PAA Preliminar'!E655</f>
        <v xml:space="preserve"> Insecticida Nematicida  Forato 10 G  Presentación de 15 kg.</v>
      </c>
      <c r="F655" s="29">
        <f>'PAA Preliminar'!F655</f>
        <v>300</v>
      </c>
      <c r="G655" s="29" t="str">
        <f>'PAA Preliminar'!G655</f>
        <v>Kg</v>
      </c>
      <c r="H655" s="81">
        <f>'PAA Preliminar'!H655</f>
        <v>421650</v>
      </c>
      <c r="I655" s="29" t="str">
        <f>'PAA Preliminar'!I655</f>
        <v>001</v>
      </c>
      <c r="J655" s="93" t="str">
        <f>'PAA Preliminar'!J655</f>
        <v>II  2020</v>
      </c>
    </row>
    <row r="656" spans="1:10" ht="45" x14ac:dyDescent="0.25">
      <c r="A656" s="91">
        <f>'PAA Preliminar'!A656</f>
        <v>776</v>
      </c>
      <c r="B656" s="92" t="str">
        <f>'PAA Preliminar'!B656</f>
        <v>789-01</v>
      </c>
      <c r="C656" s="29">
        <f>'PAA Preliminar'!C656</f>
        <v>92079031</v>
      </c>
      <c r="D656" s="29">
        <f>'PAA Preliminar'!D656</f>
        <v>20199</v>
      </c>
      <c r="E656" s="3" t="str">
        <f>'PAA Preliminar'!E656</f>
        <v xml:space="preserve"> Insecticida Oxamil 24 SL,  Insecticida, nematicida y acaricida de acción sistémica. Presentación  1 Lt</v>
      </c>
      <c r="F656" s="29">
        <f>'PAA Preliminar'!F656</f>
        <v>35</v>
      </c>
      <c r="G656" s="29" t="str">
        <f>'PAA Preliminar'!G656</f>
        <v>lt</v>
      </c>
      <c r="H656" s="81">
        <f>'PAA Preliminar'!H656</f>
        <v>143517</v>
      </c>
      <c r="I656" s="29" t="str">
        <f>'PAA Preliminar'!I656</f>
        <v>001</v>
      </c>
      <c r="J656" s="93" t="str">
        <f>'PAA Preliminar'!J656</f>
        <v>II  2020</v>
      </c>
    </row>
    <row r="657" spans="1:10" ht="45" x14ac:dyDescent="0.25">
      <c r="A657" s="91">
        <f>'PAA Preliminar'!A657</f>
        <v>777</v>
      </c>
      <c r="B657" s="92" t="str">
        <f>'PAA Preliminar'!B657</f>
        <v>789-01</v>
      </c>
      <c r="C657" s="29">
        <f>'PAA Preliminar'!C657</f>
        <v>92079034</v>
      </c>
      <c r="D657" s="29">
        <f>'PAA Preliminar'!D657</f>
        <v>20199</v>
      </c>
      <c r="E657" s="3" t="str">
        <f>'PAA Preliminar'!E657</f>
        <v>Insecticida Imidaclorprid 70 WP, acción de contacto y estomacal, en vase 52 gramos</v>
      </c>
      <c r="F657" s="29">
        <f>'PAA Preliminar'!F657</f>
        <v>38</v>
      </c>
      <c r="G657" s="29" t="str">
        <f>'PAA Preliminar'!G657</f>
        <v>unid</v>
      </c>
      <c r="H657" s="81">
        <f>'PAA Preliminar'!H657</f>
        <v>261535</v>
      </c>
      <c r="I657" s="29" t="str">
        <f>'PAA Preliminar'!I657</f>
        <v>001</v>
      </c>
      <c r="J657" s="93" t="str">
        <f>'PAA Preliminar'!J657</f>
        <v>II  2020</v>
      </c>
    </row>
    <row r="658" spans="1:10" ht="30" x14ac:dyDescent="0.25">
      <c r="A658" s="91">
        <f>'PAA Preliminar'!A658</f>
        <v>778</v>
      </c>
      <c r="B658" s="92" t="str">
        <f>'PAA Preliminar'!B658</f>
        <v>789-01</v>
      </c>
      <c r="C658" s="29">
        <f>'PAA Preliminar'!C658</f>
        <v>92079035</v>
      </c>
      <c r="D658" s="29">
        <f>'PAA Preliminar'!D658</f>
        <v>20199</v>
      </c>
      <c r="E658" s="3" t="str">
        <f>'PAA Preliminar'!E658</f>
        <v xml:space="preserve"> Insecticida Fipronil 20 SC, acción de contacto. Presentación 1 Lt</v>
      </c>
      <c r="F658" s="29">
        <f>'PAA Preliminar'!F658</f>
        <v>5</v>
      </c>
      <c r="G658" s="29" t="str">
        <f>'PAA Preliminar'!G658</f>
        <v>lt</v>
      </c>
      <c r="H658" s="81">
        <f>'PAA Preliminar'!H658</f>
        <v>282292</v>
      </c>
      <c r="I658" s="29" t="str">
        <f>'PAA Preliminar'!I658</f>
        <v>001</v>
      </c>
      <c r="J658" s="93" t="str">
        <f>'PAA Preliminar'!J658</f>
        <v>II  2020</v>
      </c>
    </row>
    <row r="659" spans="1:10" ht="45" x14ac:dyDescent="0.25">
      <c r="A659" s="91">
        <f>'PAA Preliminar'!A659</f>
        <v>779</v>
      </c>
      <c r="B659" s="92" t="str">
        <f>'PAA Preliminar'!B659</f>
        <v>789-01</v>
      </c>
      <c r="C659" s="29">
        <f>'PAA Preliminar'!C659</f>
        <v>92079036</v>
      </c>
      <c r="D659" s="29">
        <f>'PAA Preliminar'!D659</f>
        <v>20199</v>
      </c>
      <c r="E659" s="3" t="str">
        <f>'PAA Preliminar'!E659</f>
        <v xml:space="preserve"> Insecticida Agrícola Deltametrina 2,5 EC . Piretroide sintético con acción contacto y estomacal. Presentación de 1 litro.</v>
      </c>
      <c r="F659" s="29">
        <f>'PAA Preliminar'!F659</f>
        <v>18</v>
      </c>
      <c r="G659" s="29" t="str">
        <f>'PAA Preliminar'!G659</f>
        <v>lt</v>
      </c>
      <c r="H659" s="81">
        <f>'PAA Preliminar'!H659</f>
        <v>291555</v>
      </c>
      <c r="I659" s="29" t="str">
        <f>'PAA Preliminar'!I659</f>
        <v>001</v>
      </c>
      <c r="J659" s="93" t="str">
        <f>'PAA Preliminar'!J659</f>
        <v>II  2020</v>
      </c>
    </row>
    <row r="660" spans="1:10" ht="45" x14ac:dyDescent="0.25">
      <c r="A660" s="91">
        <f>'PAA Preliminar'!A660</f>
        <v>780</v>
      </c>
      <c r="B660" s="92" t="str">
        <f>'PAA Preliminar'!B660</f>
        <v>789-01</v>
      </c>
      <c r="C660" s="29">
        <f>'PAA Preliminar'!C660</f>
        <v>92080204</v>
      </c>
      <c r="D660" s="29">
        <f>'PAA Preliminar'!D660</f>
        <v>20199</v>
      </c>
      <c r="E660" s="3" t="str">
        <f>'PAA Preliminar'!E660</f>
        <v xml:space="preserve"> Insecticida Metamidofos 60 SL,  con efecto insecticida acaricida, acccontacto e ingestión.ión Presentación de  0,5 a 1 L</v>
      </c>
      <c r="F660" s="29">
        <f>'PAA Preliminar'!F660</f>
        <v>10</v>
      </c>
      <c r="G660" s="29" t="str">
        <f>'PAA Preliminar'!G660</f>
        <v>lt</v>
      </c>
      <c r="H660" s="81">
        <f>'PAA Preliminar'!H660</f>
        <v>58650</v>
      </c>
      <c r="I660" s="29" t="str">
        <f>'PAA Preliminar'!I660</f>
        <v>001</v>
      </c>
      <c r="J660" s="93" t="str">
        <f>'PAA Preliminar'!J660</f>
        <v>II  2020</v>
      </c>
    </row>
    <row r="661" spans="1:10" ht="45" x14ac:dyDescent="0.25">
      <c r="A661" s="91">
        <f>'PAA Preliminar'!A661</f>
        <v>781</v>
      </c>
      <c r="B661" s="92" t="str">
        <f>'PAA Preliminar'!B661</f>
        <v>789-01</v>
      </c>
      <c r="C661" s="29">
        <f>'PAA Preliminar'!C661</f>
        <v>92080174</v>
      </c>
      <c r="D661" s="29">
        <f>'PAA Preliminar'!D661</f>
        <v>20199</v>
      </c>
      <c r="E661" s="3" t="str">
        <f>'PAA Preliminar'!E661</f>
        <v xml:space="preserve"> Insecticida Dimetoato más Cypermetrina, acción contacto, efecto sistémico, Envase de 1 L.  (en 25EC )</v>
      </c>
      <c r="F661" s="29">
        <f>'PAA Preliminar'!F661</f>
        <v>2</v>
      </c>
      <c r="G661" s="29" t="str">
        <f>'PAA Preliminar'!G661</f>
        <v>lt</v>
      </c>
      <c r="H661" s="81">
        <f>'PAA Preliminar'!H661</f>
        <v>80064</v>
      </c>
      <c r="I661" s="29" t="str">
        <f>'PAA Preliminar'!I661</f>
        <v>001</v>
      </c>
      <c r="J661" s="93" t="str">
        <f>'PAA Preliminar'!J661</f>
        <v>II  2020</v>
      </c>
    </row>
    <row r="662" spans="1:10" ht="45" x14ac:dyDescent="0.25">
      <c r="A662" s="91">
        <f>'PAA Preliminar'!A662</f>
        <v>782</v>
      </c>
      <c r="B662" s="92" t="str">
        <f>'PAA Preliminar'!B662</f>
        <v>789-01</v>
      </c>
      <c r="C662" s="29">
        <f>'PAA Preliminar'!C662</f>
        <v>92080183</v>
      </c>
      <c r="D662" s="29">
        <f>'PAA Preliminar'!D662</f>
        <v>20199</v>
      </c>
      <c r="E662" s="3" t="str">
        <f>'PAA Preliminar'!E662</f>
        <v xml:space="preserve"> Insecticida Spiromesifen 24 SC, con acción insecticida y acaricida. Presentación de 0,5 a  1  L</v>
      </c>
      <c r="F662" s="29">
        <f>'PAA Preliminar'!F662</f>
        <v>1</v>
      </c>
      <c r="G662" s="29" t="str">
        <f>'PAA Preliminar'!G662</f>
        <v>lt</v>
      </c>
      <c r="H662" s="81">
        <f>'PAA Preliminar'!H662</f>
        <v>120100</v>
      </c>
      <c r="I662" s="29" t="str">
        <f>'PAA Preliminar'!I662</f>
        <v>001</v>
      </c>
      <c r="J662" s="93" t="str">
        <f>'PAA Preliminar'!J662</f>
        <v>II  2020</v>
      </c>
    </row>
    <row r="663" spans="1:10" ht="45" x14ac:dyDescent="0.25">
      <c r="A663" s="91">
        <f>'PAA Preliminar'!A663</f>
        <v>783</v>
      </c>
      <c r="B663" s="92" t="str">
        <f>'PAA Preliminar'!B663</f>
        <v>789-01</v>
      </c>
      <c r="C663" s="29">
        <f>'PAA Preliminar'!C663</f>
        <v>92080196</v>
      </c>
      <c r="D663" s="29">
        <f>'PAA Preliminar'!D663</f>
        <v>20199</v>
      </c>
      <c r="E663" s="3" t="str">
        <f>'PAA Preliminar'!E663</f>
        <v xml:space="preserve"> Insecticida  Agrícola SPINOSAD  12 SC, efecto de contacto y estomacal. Presentación 0,5 a 1 L.</v>
      </c>
      <c r="F663" s="29">
        <f>'PAA Preliminar'!F663</f>
        <v>3</v>
      </c>
      <c r="G663" s="29" t="str">
        <f>'PAA Preliminar'!G663</f>
        <v>lt</v>
      </c>
      <c r="H663" s="81">
        <f>'PAA Preliminar'!H663</f>
        <v>120000</v>
      </c>
      <c r="I663" s="29" t="str">
        <f>'PAA Preliminar'!I663</f>
        <v>001</v>
      </c>
      <c r="J663" s="93" t="str">
        <f>'PAA Preliminar'!J663</f>
        <v>II  2020</v>
      </c>
    </row>
    <row r="664" spans="1:10" ht="45" x14ac:dyDescent="0.25">
      <c r="A664" s="91">
        <f>'PAA Preliminar'!A664</f>
        <v>784</v>
      </c>
      <c r="B664" s="92" t="str">
        <f>'PAA Preliminar'!B664</f>
        <v>789-01</v>
      </c>
      <c r="C664" s="29">
        <f>'PAA Preliminar'!C664</f>
        <v>92080186</v>
      </c>
      <c r="D664" s="29">
        <f>'PAA Preliminar'!D664</f>
        <v>20199</v>
      </c>
      <c r="E664" s="3" t="str">
        <f>'PAA Preliminar'!E664</f>
        <v xml:space="preserve"> Insecticida Buprofezin 25 WP, Producto con acción de contacto, ingestión e inalación. Present. 0,5 a 1 L.</v>
      </c>
      <c r="F664" s="29">
        <f>'PAA Preliminar'!F664</f>
        <v>6</v>
      </c>
      <c r="G664" s="29" t="str">
        <f>'PAA Preliminar'!G664</f>
        <v>Kg</v>
      </c>
      <c r="H664" s="81">
        <f>'PAA Preliminar'!H664</f>
        <v>278559</v>
      </c>
      <c r="I664" s="29" t="str">
        <f>'PAA Preliminar'!I664</f>
        <v>001</v>
      </c>
      <c r="J664" s="93" t="str">
        <f>'PAA Preliminar'!J664</f>
        <v>II  2020</v>
      </c>
    </row>
    <row r="665" spans="1:10" ht="45" x14ac:dyDescent="0.25">
      <c r="A665" s="91">
        <f>'PAA Preliminar'!A665</f>
        <v>785</v>
      </c>
      <c r="B665" s="92" t="str">
        <f>'PAA Preliminar'!B665</f>
        <v>789-01</v>
      </c>
      <c r="C665" s="29">
        <f>'PAA Preliminar'!C665</f>
        <v>92079538</v>
      </c>
      <c r="D665" s="29">
        <f>'PAA Preliminar'!D665</f>
        <v>20199</v>
      </c>
      <c r="E665" s="3" t="str">
        <f>'PAA Preliminar'!E665</f>
        <v xml:space="preserve"> Insecticida agrícola Diclorvos 50 EC. Acción contacto, inalación y estomacal. Presentación 0,5 a 1 litro</v>
      </c>
      <c r="F665" s="29">
        <f>'PAA Preliminar'!F665</f>
        <v>3</v>
      </c>
      <c r="G665" s="29" t="str">
        <f>'PAA Preliminar'!G665</f>
        <v>lt</v>
      </c>
      <c r="H665" s="81">
        <f>'PAA Preliminar'!H665</f>
        <v>19197</v>
      </c>
      <c r="I665" s="29" t="str">
        <f>'PAA Preliminar'!I665</f>
        <v>001</v>
      </c>
      <c r="J665" s="93" t="str">
        <f>'PAA Preliminar'!J665</f>
        <v>II  2020</v>
      </c>
    </row>
    <row r="666" spans="1:10" ht="30" x14ac:dyDescent="0.25">
      <c r="A666" s="91">
        <f>'PAA Preliminar'!A666</f>
        <v>786</v>
      </c>
      <c r="B666" s="92" t="str">
        <f>'PAA Preliminar'!B666</f>
        <v>789-01</v>
      </c>
      <c r="C666" s="29">
        <f>'PAA Preliminar'!C666</f>
        <v>92079587</v>
      </c>
      <c r="D666" s="29">
        <f>'PAA Preliminar'!D666</f>
        <v>20199</v>
      </c>
      <c r="E666" s="3" t="str">
        <f>'PAA Preliminar'!E666</f>
        <v xml:space="preserve"> Insecticida Cypermetrina 25 Ec, uso agrícola</v>
      </c>
      <c r="F666" s="29">
        <f>'PAA Preliminar'!F666</f>
        <v>2</v>
      </c>
      <c r="G666" s="29" t="str">
        <f>'PAA Preliminar'!G666</f>
        <v>lt</v>
      </c>
      <c r="H666" s="81">
        <f>'PAA Preliminar'!H666</f>
        <v>16000</v>
      </c>
      <c r="I666" s="29" t="str">
        <f>'PAA Preliminar'!I666</f>
        <v>001</v>
      </c>
      <c r="J666" s="93" t="str">
        <f>'PAA Preliminar'!J666</f>
        <v>II  2020</v>
      </c>
    </row>
    <row r="667" spans="1:10" ht="30" x14ac:dyDescent="0.25">
      <c r="A667" s="91">
        <f>'PAA Preliminar'!A667</f>
        <v>787</v>
      </c>
      <c r="B667" s="92" t="str">
        <f>'PAA Preliminar'!B667</f>
        <v>789-01</v>
      </c>
      <c r="C667" s="29">
        <f>'PAA Preliminar'!C667</f>
        <v>92015254</v>
      </c>
      <c r="D667" s="29">
        <f>'PAA Preliminar'!D667</f>
        <v>20199</v>
      </c>
      <c r="E667" s="3" t="str">
        <f>'PAA Preliminar'!E667</f>
        <v xml:space="preserve">  Insecticida  Lorsban uso agrícola presentación de litro . (Clorpirifos 48 EC)</v>
      </c>
      <c r="F667" s="29">
        <f>'PAA Preliminar'!F667</f>
        <v>2</v>
      </c>
      <c r="G667" s="29" t="str">
        <f>'PAA Preliminar'!G667</f>
        <v>lt</v>
      </c>
      <c r="H667" s="81">
        <f>'PAA Preliminar'!H667</f>
        <v>14492</v>
      </c>
      <c r="I667" s="29" t="str">
        <f>'PAA Preliminar'!I667</f>
        <v>001</v>
      </c>
      <c r="J667" s="93" t="str">
        <f>'PAA Preliminar'!J667</f>
        <v>II  2020</v>
      </c>
    </row>
    <row r="668" spans="1:10" ht="30" x14ac:dyDescent="0.25">
      <c r="A668" s="91">
        <f>'PAA Preliminar'!A668</f>
        <v>788</v>
      </c>
      <c r="B668" s="92" t="str">
        <f>'PAA Preliminar'!B668</f>
        <v>789-01</v>
      </c>
      <c r="C668" s="29">
        <f>'PAA Preliminar'!C668</f>
        <v>92136291</v>
      </c>
      <c r="D668" s="29">
        <f>'PAA Preliminar'!D668</f>
        <v>20199</v>
      </c>
      <c r="E668" s="3" t="str">
        <f>'PAA Preliminar'!E668</f>
        <v>insecticida clorpirifos en polvo, formulación 50 wp, uso agrícola, </v>
      </c>
      <c r="F668" s="29">
        <f>'PAA Preliminar'!F668</f>
        <v>31</v>
      </c>
      <c r="G668" s="29" t="str">
        <f>'PAA Preliminar'!G668</f>
        <v>Kg</v>
      </c>
      <c r="H668" s="81">
        <f>'PAA Preliminar'!H668</f>
        <v>106562</v>
      </c>
      <c r="I668" s="29" t="str">
        <f>'PAA Preliminar'!I668</f>
        <v>001</v>
      </c>
      <c r="J668" s="93" t="str">
        <f>'PAA Preliminar'!J668</f>
        <v>II  2020</v>
      </c>
    </row>
    <row r="669" spans="1:10" ht="45" x14ac:dyDescent="0.25">
      <c r="A669" s="91">
        <f>'PAA Preliminar'!A669</f>
        <v>789</v>
      </c>
      <c r="B669" s="92" t="str">
        <f>'PAA Preliminar'!B669</f>
        <v>789-01</v>
      </c>
      <c r="C669" s="29">
        <f>'PAA Preliminar'!C669</f>
        <v>92080304</v>
      </c>
      <c r="D669" s="29">
        <f>'PAA Preliminar'!D669</f>
        <v>20199</v>
      </c>
      <c r="E669" s="3" t="str">
        <f>'PAA Preliminar'!E669</f>
        <v xml:space="preserve"> Insecticida Carbofurán 10%, Insecticida nematicida, Granulado , presentación 14,5  a 15 kgs.</v>
      </c>
      <c r="F669" s="29">
        <f>'PAA Preliminar'!F669</f>
        <v>3</v>
      </c>
      <c r="G669" s="29" t="str">
        <f>'PAA Preliminar'!G669</f>
        <v>lt</v>
      </c>
      <c r="H669" s="81">
        <f>'PAA Preliminar'!H669</f>
        <v>23532</v>
      </c>
      <c r="I669" s="29" t="str">
        <f>'PAA Preliminar'!I669</f>
        <v>001</v>
      </c>
      <c r="J669" s="93" t="str">
        <f>'PAA Preliminar'!J669</f>
        <v>II  2020</v>
      </c>
    </row>
    <row r="670" spans="1:10" ht="45" x14ac:dyDescent="0.25">
      <c r="A670" s="91">
        <f>'PAA Preliminar'!A670</f>
        <v>790</v>
      </c>
      <c r="B670" s="92" t="str">
        <f>'PAA Preliminar'!B670</f>
        <v>789-01</v>
      </c>
      <c r="C670" s="29">
        <f>'PAA Preliminar'!C670</f>
        <v>92079620</v>
      </c>
      <c r="D670" s="29">
        <f>'PAA Preliminar'!D670</f>
        <v>20199</v>
      </c>
      <c r="E670" s="3" t="str">
        <f>'PAA Preliminar'!E670</f>
        <v xml:space="preserve"> Insecticida Malathion agrícola 60 EC , insecticida y acaricida con acción contacto e ingestión. present. 0,5 a  1 L.</v>
      </c>
      <c r="F670" s="29">
        <f>'PAA Preliminar'!F670</f>
        <v>10</v>
      </c>
      <c r="G670" s="29" t="str">
        <f>'PAA Preliminar'!G670</f>
        <v>lt</v>
      </c>
      <c r="H670" s="81">
        <f>'PAA Preliminar'!H670</f>
        <v>43710</v>
      </c>
      <c r="I670" s="29" t="str">
        <f>'PAA Preliminar'!I670</f>
        <v>001</v>
      </c>
      <c r="J670" s="93" t="str">
        <f>'PAA Preliminar'!J670</f>
        <v>II  2020</v>
      </c>
    </row>
    <row r="671" spans="1:10" ht="60" x14ac:dyDescent="0.25">
      <c r="A671" s="91">
        <f>'PAA Preliminar'!A671</f>
        <v>791</v>
      </c>
      <c r="B671" s="92" t="str">
        <f>'PAA Preliminar'!B671</f>
        <v>789-01</v>
      </c>
      <c r="C671" s="29">
        <f>'PAA Preliminar'!C671</f>
        <v>92079572</v>
      </c>
      <c r="D671" s="29">
        <f>'PAA Preliminar'!D671</f>
        <v>20199</v>
      </c>
      <c r="E671" s="3" t="str">
        <f>'PAA Preliminar'!E671</f>
        <v xml:space="preserve"> Insecticida  agrícola Abamectina 1,8 EC. Con efecto insecticida y acaricida, acción de contacto y estomacal.   Presentación de 0,50 a 1 litro.</v>
      </c>
      <c r="F671" s="29">
        <f>'PAA Preliminar'!F671</f>
        <v>25</v>
      </c>
      <c r="G671" s="29" t="str">
        <f>'PAA Preliminar'!G671</f>
        <v>lt</v>
      </c>
      <c r="H671" s="81">
        <f>'PAA Preliminar'!H671</f>
        <v>156187</v>
      </c>
      <c r="I671" s="29" t="str">
        <f>'PAA Preliminar'!I671</f>
        <v>001</v>
      </c>
      <c r="J671" s="93" t="str">
        <f>'PAA Preliminar'!J671</f>
        <v>II  2020</v>
      </c>
    </row>
    <row r="672" spans="1:10" ht="45" x14ac:dyDescent="0.25">
      <c r="A672" s="91">
        <f>'PAA Preliminar'!A672</f>
        <v>792</v>
      </c>
      <c r="B672" s="92" t="str">
        <f>'PAA Preliminar'!B672</f>
        <v>789-01</v>
      </c>
      <c r="C672" s="29" t="str">
        <f>'PAA Preliminar'!C672</f>
        <v>92098908</v>
      </c>
      <c r="D672" s="29">
        <f>'PAA Preliminar'!D672</f>
        <v>20199</v>
      </c>
      <c r="E672" s="3" t="str">
        <f>'PAA Preliminar'!E672</f>
        <v>insecticida diazinon 40 wp, formulación wp, polvo mojable con un 40% concentración, presentacion de 1 kg</v>
      </c>
      <c r="F672" s="29">
        <f>'PAA Preliminar'!F672</f>
        <v>3</v>
      </c>
      <c r="G672" s="29" t="str">
        <f>'PAA Preliminar'!G672</f>
        <v>lt</v>
      </c>
      <c r="H672" s="81">
        <f>'PAA Preliminar'!H672</f>
        <v>244945</v>
      </c>
      <c r="I672" s="29" t="str">
        <f>'PAA Preliminar'!I672</f>
        <v>001</v>
      </c>
      <c r="J672" s="93" t="str">
        <f>'PAA Preliminar'!J672</f>
        <v>II  2020</v>
      </c>
    </row>
    <row r="673" spans="1:10" ht="60" x14ac:dyDescent="0.25">
      <c r="A673" s="91">
        <f>'PAA Preliminar'!A673</f>
        <v>793</v>
      </c>
      <c r="B673" s="92" t="str">
        <f>'PAA Preliminar'!B673</f>
        <v>789-01</v>
      </c>
      <c r="C673" s="29">
        <f>'PAA Preliminar'!C673</f>
        <v>92079822</v>
      </c>
      <c r="D673" s="29">
        <f>'PAA Preliminar'!D673</f>
        <v>20199</v>
      </c>
      <c r="E673" s="3" t="str">
        <f>'PAA Preliminar'!E673</f>
        <v xml:space="preserve"> Insecticida  Nematicida  Ethoprofos 10 a 15 G, de aplicación al suelo, acción contacto e ingestión, Presentación 1 4,5 a 15 kg</v>
      </c>
      <c r="F673" s="29">
        <f>'PAA Preliminar'!F673</f>
        <v>270</v>
      </c>
      <c r="G673" s="29" t="str">
        <f>'PAA Preliminar'!G673</f>
        <v>Kg</v>
      </c>
      <c r="H673" s="81">
        <f>'PAA Preliminar'!H673</f>
        <v>363555</v>
      </c>
      <c r="I673" s="29" t="str">
        <f>'PAA Preliminar'!I673</f>
        <v>001</v>
      </c>
      <c r="J673" s="93" t="str">
        <f>'PAA Preliminar'!J673</f>
        <v>II  2020</v>
      </c>
    </row>
    <row r="674" spans="1:10" ht="30" x14ac:dyDescent="0.25">
      <c r="A674" s="91">
        <f>'PAA Preliminar'!A674</f>
        <v>794</v>
      </c>
      <c r="B674" s="92" t="str">
        <f>'PAA Preliminar'!B674</f>
        <v>789-01</v>
      </c>
      <c r="C674" s="29">
        <f>'PAA Preliminar'!C674</f>
        <v>92079998</v>
      </c>
      <c r="D674" s="29">
        <f>'PAA Preliminar'!D674</f>
        <v>20199</v>
      </c>
      <c r="E674" s="3" t="str">
        <f>'PAA Preliminar'!E674</f>
        <v xml:space="preserve"> Insecticida  Nematicida Terbufos 10 G , granulado. Presentación 14,5 a 15 KG.</v>
      </c>
      <c r="F674" s="29">
        <f>'PAA Preliminar'!F674</f>
        <v>525</v>
      </c>
      <c r="G674" s="29" t="str">
        <f>'PAA Preliminar'!G674</f>
        <v>Kg</v>
      </c>
      <c r="H674" s="81">
        <f>'PAA Preliminar'!H674</f>
        <v>695100</v>
      </c>
      <c r="I674" s="29" t="str">
        <f>'PAA Preliminar'!I674</f>
        <v>001</v>
      </c>
      <c r="J674" s="93" t="str">
        <f>'PAA Preliminar'!J674</f>
        <v>II  2020</v>
      </c>
    </row>
    <row r="675" spans="1:10" x14ac:dyDescent="0.25">
      <c r="A675" s="91">
        <f>'PAA Preliminar'!A675</f>
        <v>795</v>
      </c>
      <c r="B675" s="92" t="str">
        <f>'PAA Preliminar'!B675</f>
        <v>789-01</v>
      </c>
      <c r="C675" s="29">
        <f>'PAA Preliminar'!C675</f>
        <v>92029070</v>
      </c>
      <c r="D675" s="29">
        <f>'PAA Preliminar'!D675</f>
        <v>20199</v>
      </c>
      <c r="E675" s="3" t="str">
        <f>'PAA Preliminar'!E675</f>
        <v>Coadyuvante NP7, presentación 1 L.</v>
      </c>
      <c r="F675" s="29">
        <f>'PAA Preliminar'!F675</f>
        <v>32</v>
      </c>
      <c r="G675" s="29" t="str">
        <f>'PAA Preliminar'!G675</f>
        <v>lt</v>
      </c>
      <c r="H675" s="81">
        <f>'PAA Preliminar'!H675</f>
        <v>78368</v>
      </c>
      <c r="I675" s="29" t="str">
        <f>'PAA Preliminar'!I675</f>
        <v>001</v>
      </c>
      <c r="J675" s="93" t="str">
        <f>'PAA Preliminar'!J675</f>
        <v>II  2020</v>
      </c>
    </row>
    <row r="676" spans="1:10" ht="30" x14ac:dyDescent="0.25">
      <c r="A676" s="91">
        <f>'PAA Preliminar'!A676</f>
        <v>796</v>
      </c>
      <c r="B676" s="92" t="str">
        <f>'PAA Preliminar'!B676</f>
        <v>789-01</v>
      </c>
      <c r="C676" s="29">
        <f>'PAA Preliminar'!C676</f>
        <v>92084994</v>
      </c>
      <c r="D676" s="29">
        <f>'PAA Preliminar'!D676</f>
        <v>20199</v>
      </c>
      <c r="E676" s="3" t="str">
        <f>'PAA Preliminar'!E676</f>
        <v>Litros de  Acido acético al 90%, uso veterinario. Presentación de 1 L.</v>
      </c>
      <c r="F676" s="29">
        <f>'PAA Preliminar'!F676</f>
        <v>14</v>
      </c>
      <c r="G676" s="29" t="str">
        <f>'PAA Preliminar'!G676</f>
        <v>lt</v>
      </c>
      <c r="H676" s="81">
        <f>'PAA Preliminar'!H676</f>
        <v>51982</v>
      </c>
      <c r="I676" s="29" t="str">
        <f>'PAA Preliminar'!I676</f>
        <v>001</v>
      </c>
      <c r="J676" s="93" t="str">
        <f>'PAA Preliminar'!J676</f>
        <v>II  2020</v>
      </c>
    </row>
    <row r="677" spans="1:10" ht="30" x14ac:dyDescent="0.25">
      <c r="A677" s="91">
        <f>'PAA Preliminar'!A677</f>
        <v>797</v>
      </c>
      <c r="B677" s="92" t="str">
        <f>'PAA Preliminar'!B677</f>
        <v>789-01</v>
      </c>
      <c r="C677" s="29">
        <f>'PAA Preliminar'!C677</f>
        <v>92080003</v>
      </c>
      <c r="D677" s="29">
        <f>'PAA Preliminar'!D677</f>
        <v>20199</v>
      </c>
      <c r="E677" s="3" t="str">
        <f>'PAA Preliminar'!E677</f>
        <v xml:space="preserve"> Madurante, regulador de crecimiento Ethefhon 48 sl  Present 0,5 a 1 Lt.</v>
      </c>
      <c r="F677" s="29">
        <f>'PAA Preliminar'!F677</f>
        <v>12</v>
      </c>
      <c r="G677" s="29" t="str">
        <f>'PAA Preliminar'!G677</f>
        <v>lt</v>
      </c>
      <c r="H677" s="81">
        <f>'PAA Preliminar'!H677</f>
        <v>85656</v>
      </c>
      <c r="I677" s="29" t="str">
        <f>'PAA Preliminar'!I677</f>
        <v>001</v>
      </c>
      <c r="J677" s="93" t="str">
        <f>'PAA Preliminar'!J677</f>
        <v>II  2020</v>
      </c>
    </row>
    <row r="678" spans="1:10" x14ac:dyDescent="0.25">
      <c r="A678" s="91">
        <f>'PAA Preliminar'!A678</f>
        <v>798</v>
      </c>
      <c r="B678" s="92" t="str">
        <f>'PAA Preliminar'!B678</f>
        <v>789-01</v>
      </c>
      <c r="C678" s="29">
        <f>'PAA Preliminar'!C678</f>
        <v>92015294</v>
      </c>
      <c r="D678" s="29">
        <f>'PAA Preliminar'!D678</f>
        <v>20199</v>
      </c>
      <c r="E678" s="3" t="str">
        <f>'PAA Preliminar'!E678</f>
        <v>Carbonato de calcio</v>
      </c>
      <c r="F678" s="29">
        <f>'PAA Preliminar'!F678</f>
        <v>2500</v>
      </c>
      <c r="G678" s="29" t="str">
        <f>'PAA Preliminar'!G678</f>
        <v>Kg</v>
      </c>
      <c r="H678" s="81">
        <f>'PAA Preliminar'!H678</f>
        <v>135000</v>
      </c>
      <c r="I678" s="29" t="str">
        <f>'PAA Preliminar'!I678</f>
        <v>001</v>
      </c>
      <c r="J678" s="93" t="str">
        <f>'PAA Preliminar'!J678</f>
        <v>II  2020</v>
      </c>
    </row>
    <row r="679" spans="1:10" x14ac:dyDescent="0.25">
      <c r="A679" s="91">
        <f>'PAA Preliminar'!A679</f>
        <v>799</v>
      </c>
      <c r="B679" s="92" t="str">
        <f>'PAA Preliminar'!B679</f>
        <v>789-01</v>
      </c>
      <c r="C679" s="29" t="str">
        <f>'PAA Preliminar'!C679</f>
        <v>92083149</v>
      </c>
      <c r="D679" s="29">
        <f>'PAA Preliminar'!D679</f>
        <v>20199</v>
      </c>
      <c r="E679" s="3" t="str">
        <f>'PAA Preliminar'!E679</f>
        <v>Cascarilla de arroz en estado seco</v>
      </c>
      <c r="F679" s="29">
        <f>'PAA Preliminar'!F679</f>
        <v>110</v>
      </c>
      <c r="G679" s="29" t="str">
        <f>'PAA Preliminar'!G679</f>
        <v>m³</v>
      </c>
      <c r="H679" s="81">
        <f>'PAA Preliminar'!H679</f>
        <v>1119690</v>
      </c>
      <c r="I679" s="29" t="str">
        <f>'PAA Preliminar'!I679</f>
        <v>001</v>
      </c>
      <c r="J679" s="93" t="str">
        <f>'PAA Preliminar'!J679</f>
        <v>II  2020</v>
      </c>
    </row>
    <row r="680" spans="1:10" ht="30" x14ac:dyDescent="0.25">
      <c r="A680" s="91">
        <f>'PAA Preliminar'!A680</f>
        <v>800</v>
      </c>
      <c r="B680" s="92" t="str">
        <f>'PAA Preliminar'!B680</f>
        <v>789-01</v>
      </c>
      <c r="C680" s="29">
        <f>'PAA Preliminar'!C680</f>
        <v>92038979</v>
      </c>
      <c r="D680" s="29">
        <f>'PAA Preliminar'!D680</f>
        <v>20199</v>
      </c>
      <c r="E680" s="3" t="str">
        <f>'PAA Preliminar'!E680</f>
        <v>Medio de cultivo, turba hidratable para enraizamiento de plantas.</v>
      </c>
      <c r="F680" s="29">
        <f>'PAA Preliminar'!F680</f>
        <v>80</v>
      </c>
      <c r="G680" s="29" t="str">
        <f>'PAA Preliminar'!G680</f>
        <v>Kg</v>
      </c>
      <c r="H680" s="81">
        <f>'PAA Preliminar'!H680</f>
        <v>74000</v>
      </c>
      <c r="I680" s="29" t="str">
        <f>'PAA Preliminar'!I680</f>
        <v>001</v>
      </c>
      <c r="J680" s="93" t="str">
        <f>'PAA Preliminar'!J680</f>
        <v>II  2020</v>
      </c>
    </row>
    <row r="681" spans="1:10" ht="45" x14ac:dyDescent="0.25">
      <c r="A681" s="91">
        <f>'PAA Preliminar'!A681</f>
        <v>801</v>
      </c>
      <c r="B681" s="92" t="str">
        <f>'PAA Preliminar'!B681</f>
        <v>789-01</v>
      </c>
      <c r="C681" s="29" t="str">
        <f>'PAA Preliminar'!C681</f>
        <v>92083622</v>
      </c>
      <c r="D681" s="29">
        <f>'PAA Preliminar'!D681</f>
        <v>20199</v>
      </c>
      <c r="E681" s="3" t="str">
        <f>'PAA Preliminar'!E681</f>
        <v>formaldehido (formalina), concentracion 37 a 50%, presentacion en envases de l, para uso veterinario</v>
      </c>
      <c r="F681" s="29">
        <f>'PAA Preliminar'!F681</f>
        <v>106</v>
      </c>
      <c r="G681" s="29" t="str">
        <f>'PAA Preliminar'!G681</f>
        <v>lt</v>
      </c>
      <c r="H681" s="81">
        <f>'PAA Preliminar'!H681</f>
        <v>472336</v>
      </c>
      <c r="I681" s="29" t="str">
        <f>'PAA Preliminar'!I681</f>
        <v>001</v>
      </c>
      <c r="J681" s="93" t="str">
        <f>'PAA Preliminar'!J681</f>
        <v>II  2020</v>
      </c>
    </row>
    <row r="682" spans="1:10" x14ac:dyDescent="0.25">
      <c r="A682" s="91">
        <f>'PAA Preliminar'!A682</f>
        <v>802</v>
      </c>
      <c r="B682" s="92" t="str">
        <f>'PAA Preliminar'!B682</f>
        <v>789-01</v>
      </c>
      <c r="C682" s="29" t="str">
        <f>'PAA Preliminar'!C682</f>
        <v>92010099</v>
      </c>
      <c r="D682" s="29">
        <f>'PAA Preliminar'!D682</f>
        <v>20199</v>
      </c>
      <c r="E682" s="3" t="str">
        <f>'PAA Preliminar'!E682</f>
        <v>Dióxido de carbono (CO2)</v>
      </c>
      <c r="F682" s="29">
        <f>'PAA Preliminar'!F682</f>
        <v>21</v>
      </c>
      <c r="G682" s="29" t="str">
        <f>'PAA Preliminar'!G682</f>
        <v>lt</v>
      </c>
      <c r="H682" s="81">
        <f>'PAA Preliminar'!H682</f>
        <v>34860</v>
      </c>
      <c r="I682" s="29" t="str">
        <f>'PAA Preliminar'!I682</f>
        <v>001</v>
      </c>
      <c r="J682" s="93" t="str">
        <f>'PAA Preliminar'!J682</f>
        <v>II  2020</v>
      </c>
    </row>
    <row r="683" spans="1:10" ht="45" x14ac:dyDescent="0.25">
      <c r="A683" s="91">
        <f>'PAA Preliminar'!A683</f>
        <v>803</v>
      </c>
      <c r="B683" s="92" t="str">
        <f>'PAA Preliminar'!B683</f>
        <v>789-01</v>
      </c>
      <c r="C683" s="29">
        <f>'PAA Preliminar'!C683</f>
        <v>92082996</v>
      </c>
      <c r="D683" s="29">
        <f>'PAA Preliminar'!D683</f>
        <v>20202</v>
      </c>
      <c r="E683" s="3" t="str">
        <f>'PAA Preliminar'!E683</f>
        <v>semilla de papaya mejorada, para fruto de 1,5 a 4 kg de peso, presentacion en envases de 30 a 200 g</v>
      </c>
      <c r="F683" s="29">
        <f>'PAA Preliminar'!F683</f>
        <v>80</v>
      </c>
      <c r="G683" s="29" t="str">
        <f>'PAA Preliminar'!G683</f>
        <v>gr</v>
      </c>
      <c r="H683" s="81">
        <f>'PAA Preliminar'!H683</f>
        <v>200000</v>
      </c>
      <c r="I683" s="29" t="str">
        <f>'PAA Preliminar'!I683</f>
        <v>001</v>
      </c>
      <c r="J683" s="93" t="str">
        <f>'PAA Preliminar'!J683</f>
        <v>II  2020</v>
      </c>
    </row>
    <row r="684" spans="1:10" x14ac:dyDescent="0.25">
      <c r="A684" s="91">
        <f>'PAA Preliminar'!A684</f>
        <v>804</v>
      </c>
      <c r="B684" s="92" t="str">
        <f>'PAA Preliminar'!B684</f>
        <v>789-01</v>
      </c>
      <c r="C684" s="29">
        <f>'PAA Preliminar'!C684</f>
        <v>92082628</v>
      </c>
      <c r="D684" s="29">
        <f>'PAA Preliminar'!D684</f>
        <v>20202</v>
      </c>
      <c r="E684" s="3" t="str">
        <f>'PAA Preliminar'!E684</f>
        <v>Semilla de cebolla</v>
      </c>
      <c r="F684" s="29">
        <f>'PAA Preliminar'!F684</f>
        <v>2</v>
      </c>
      <c r="G684" s="29" t="str">
        <f>'PAA Preliminar'!G684</f>
        <v>Kg</v>
      </c>
      <c r="H684" s="81">
        <f>'PAA Preliminar'!H684</f>
        <v>150000</v>
      </c>
      <c r="I684" s="29" t="str">
        <f>'PAA Preliminar'!I684</f>
        <v>001</v>
      </c>
      <c r="J684" s="93" t="str">
        <f>'PAA Preliminar'!J684</f>
        <v>II  2020</v>
      </c>
    </row>
    <row r="685" spans="1:10" x14ac:dyDescent="0.25">
      <c r="A685" s="91">
        <f>'PAA Preliminar'!A685</f>
        <v>805</v>
      </c>
      <c r="B685" s="92" t="str">
        <f>'PAA Preliminar'!B685</f>
        <v>789-01</v>
      </c>
      <c r="C685" s="29">
        <f>'PAA Preliminar'!C685</f>
        <v>92082639</v>
      </c>
      <c r="D685" s="29">
        <f>'PAA Preliminar'!D685</f>
        <v>20202</v>
      </c>
      <c r="E685" s="3" t="str">
        <f>'PAA Preliminar'!E685</f>
        <v>Semilla de remolacha</v>
      </c>
      <c r="F685" s="29">
        <f>'PAA Preliminar'!F685</f>
        <v>3</v>
      </c>
      <c r="G685" s="29" t="str">
        <f>'PAA Preliminar'!G685</f>
        <v>Kg</v>
      </c>
      <c r="H685" s="81">
        <f>'PAA Preliminar'!H685</f>
        <v>88311</v>
      </c>
      <c r="I685" s="29" t="str">
        <f>'PAA Preliminar'!I685</f>
        <v>001</v>
      </c>
      <c r="J685" s="93" t="str">
        <f>'PAA Preliminar'!J685</f>
        <v>II  2020</v>
      </c>
    </row>
    <row r="686" spans="1:10" x14ac:dyDescent="0.25">
      <c r="A686" s="91">
        <f>'PAA Preliminar'!A686</f>
        <v>806</v>
      </c>
      <c r="B686" s="92" t="str">
        <f>'PAA Preliminar'!B686</f>
        <v>789-01</v>
      </c>
      <c r="C686" s="29">
        <f>'PAA Preliminar'!C686</f>
        <v>92082995</v>
      </c>
      <c r="D686" s="29">
        <f>'PAA Preliminar'!D686</f>
        <v>20202</v>
      </c>
      <c r="E686" s="3" t="str">
        <f>'PAA Preliminar'!E686</f>
        <v>Semilla de culantro</v>
      </c>
      <c r="F686" s="29">
        <f>'PAA Preliminar'!F686</f>
        <v>45</v>
      </c>
      <c r="G686" s="29" t="str">
        <f>'PAA Preliminar'!G686</f>
        <v>Kg</v>
      </c>
      <c r="H686" s="81">
        <f>'PAA Preliminar'!H686</f>
        <v>150000</v>
      </c>
      <c r="I686" s="29" t="str">
        <f>'PAA Preliminar'!I686</f>
        <v>001</v>
      </c>
      <c r="J686" s="93" t="str">
        <f>'PAA Preliminar'!J686</f>
        <v>II  2020</v>
      </c>
    </row>
    <row r="687" spans="1:10" x14ac:dyDescent="0.25">
      <c r="A687" s="91">
        <f>'PAA Preliminar'!A687</f>
        <v>807</v>
      </c>
      <c r="B687" s="92" t="str">
        <f>'PAA Preliminar'!B687</f>
        <v>789-01</v>
      </c>
      <c r="C687" s="29">
        <f>'PAA Preliminar'!C687</f>
        <v>92082998</v>
      </c>
      <c r="D687" s="29">
        <f>'PAA Preliminar'!D687</f>
        <v>20202</v>
      </c>
      <c r="E687" s="3" t="str">
        <f>'PAA Preliminar'!E687</f>
        <v>Semilla de rábano</v>
      </c>
      <c r="F687" s="29">
        <f>'PAA Preliminar'!F687</f>
        <v>0.5</v>
      </c>
      <c r="G687" s="29" t="str">
        <f>'PAA Preliminar'!G687</f>
        <v>Kg</v>
      </c>
      <c r="H687" s="81">
        <f>'PAA Preliminar'!H687</f>
        <v>16695</v>
      </c>
      <c r="I687" s="29" t="str">
        <f>'PAA Preliminar'!I687</f>
        <v>001</v>
      </c>
      <c r="J687" s="93" t="str">
        <f>'PAA Preliminar'!J687</f>
        <v>II  2020</v>
      </c>
    </row>
    <row r="688" spans="1:10" x14ac:dyDescent="0.25">
      <c r="A688" s="91">
        <f>'PAA Preliminar'!A688</f>
        <v>808</v>
      </c>
      <c r="B688" s="92" t="str">
        <f>'PAA Preliminar'!B688</f>
        <v>789-01</v>
      </c>
      <c r="C688" s="29">
        <f>'PAA Preliminar'!C688</f>
        <v>92082636</v>
      </c>
      <c r="D688" s="29">
        <f>'PAA Preliminar'!D688</f>
        <v>20202</v>
      </c>
      <c r="E688" s="3" t="str">
        <f>'PAA Preliminar'!E688</f>
        <v>Semilla de tomate</v>
      </c>
      <c r="F688" s="29">
        <f>'PAA Preliminar'!F688</f>
        <v>5000</v>
      </c>
      <c r="G688" s="29" t="str">
        <f>'PAA Preliminar'!G688</f>
        <v>paquete</v>
      </c>
      <c r="H688" s="81">
        <f>'PAA Preliminar'!H688</f>
        <v>245000</v>
      </c>
      <c r="I688" s="29" t="str">
        <f>'PAA Preliminar'!I688</f>
        <v>001</v>
      </c>
      <c r="J688" s="93" t="str">
        <f>'PAA Preliminar'!J688</f>
        <v>II  2020</v>
      </c>
    </row>
    <row r="689" spans="1:10" x14ac:dyDescent="0.25">
      <c r="A689" s="91">
        <f>'PAA Preliminar'!A689</f>
        <v>809</v>
      </c>
      <c r="B689" s="92" t="str">
        <f>'PAA Preliminar'!B689</f>
        <v>789-01</v>
      </c>
      <c r="C689" s="29">
        <f>'PAA Preliminar'!C689</f>
        <v>92082621</v>
      </c>
      <c r="D689" s="29">
        <f>'PAA Preliminar'!D689</f>
        <v>20202</v>
      </c>
      <c r="E689" s="3" t="str">
        <f>'PAA Preliminar'!E689</f>
        <v>Semilla de chile dulce</v>
      </c>
      <c r="F689" s="29">
        <f>'PAA Preliminar'!F689</f>
        <v>22000</v>
      </c>
      <c r="G689" s="29" t="str">
        <f>'PAA Preliminar'!G689</f>
        <v>paquete</v>
      </c>
      <c r="H689" s="81">
        <f>'PAA Preliminar'!H689</f>
        <v>250000</v>
      </c>
      <c r="I689" s="29" t="str">
        <f>'PAA Preliminar'!I689</f>
        <v>001</v>
      </c>
      <c r="J689" s="93" t="str">
        <f>'PAA Preliminar'!J689</f>
        <v>II  2020</v>
      </c>
    </row>
    <row r="690" spans="1:10" x14ac:dyDescent="0.25">
      <c r="A690" s="91">
        <f>'PAA Preliminar'!A690</f>
        <v>810</v>
      </c>
      <c r="B690" s="92" t="str">
        <f>'PAA Preliminar'!B690</f>
        <v>789-01</v>
      </c>
      <c r="C690" s="29">
        <f>'PAA Preliminar'!C690</f>
        <v>92083001</v>
      </c>
      <c r="D690" s="29">
        <f>'PAA Preliminar'!D690</f>
        <v>20202</v>
      </c>
      <c r="E690" s="3" t="str">
        <f>'PAA Preliminar'!E690</f>
        <v>Semilla de pepino</v>
      </c>
      <c r="F690" s="29">
        <f>'PAA Preliminar'!F690</f>
        <v>6000</v>
      </c>
      <c r="G690" s="29" t="str">
        <f>'PAA Preliminar'!G690</f>
        <v>paquete</v>
      </c>
      <c r="H690" s="81">
        <f>'PAA Preliminar'!H690</f>
        <v>42000</v>
      </c>
      <c r="I690" s="29" t="str">
        <f>'PAA Preliminar'!I690</f>
        <v>001</v>
      </c>
      <c r="J690" s="93" t="str">
        <f>'PAA Preliminar'!J690</f>
        <v>II  2020</v>
      </c>
    </row>
    <row r="691" spans="1:10" x14ac:dyDescent="0.25">
      <c r="A691" s="91">
        <f>'PAA Preliminar'!A691</f>
        <v>811</v>
      </c>
      <c r="B691" s="92" t="str">
        <f>'PAA Preliminar'!B691</f>
        <v>789-01</v>
      </c>
      <c r="C691" s="29">
        <f>'PAA Preliminar'!C691</f>
        <v>92082622</v>
      </c>
      <c r="D691" s="29">
        <f>'PAA Preliminar'!D691</f>
        <v>20202</v>
      </c>
      <c r="E691" s="3" t="str">
        <f>'PAA Preliminar'!E691</f>
        <v>Semilla de lechuga</v>
      </c>
      <c r="F691" s="29">
        <f>'PAA Preliminar'!F691</f>
        <v>8</v>
      </c>
      <c r="G691" s="29" t="str">
        <f>'PAA Preliminar'!G691</f>
        <v>Kg</v>
      </c>
      <c r="H691" s="81">
        <f>'PAA Preliminar'!H691</f>
        <v>331000</v>
      </c>
      <c r="I691" s="29" t="str">
        <f>'PAA Preliminar'!I691</f>
        <v>001</v>
      </c>
      <c r="J691" s="93" t="str">
        <f>'PAA Preliminar'!J691</f>
        <v>II  2020</v>
      </c>
    </row>
    <row r="692" spans="1:10" x14ac:dyDescent="0.25">
      <c r="A692" s="91">
        <f>'PAA Preliminar'!A692</f>
        <v>812</v>
      </c>
      <c r="B692" s="92" t="str">
        <f>'PAA Preliminar'!B692</f>
        <v>789-01</v>
      </c>
      <c r="C692" s="29">
        <f>'PAA Preliminar'!C692</f>
        <v>92082620</v>
      </c>
      <c r="D692" s="29">
        <f>'PAA Preliminar'!D692</f>
        <v>20202</v>
      </c>
      <c r="E692" s="3" t="str">
        <f>'PAA Preliminar'!E692</f>
        <v>Semilla de apio</v>
      </c>
      <c r="F692" s="29">
        <f>'PAA Preliminar'!F692</f>
        <v>1.9</v>
      </c>
      <c r="G692" s="29" t="str">
        <f>'PAA Preliminar'!G692</f>
        <v>kg</v>
      </c>
      <c r="H692" s="81">
        <f>'PAA Preliminar'!H692</f>
        <v>121600</v>
      </c>
      <c r="I692" s="29" t="str">
        <f>'PAA Preliminar'!I692</f>
        <v>001</v>
      </c>
      <c r="J692" s="93" t="str">
        <f>'PAA Preliminar'!J692</f>
        <v>II  2020</v>
      </c>
    </row>
    <row r="693" spans="1:10" x14ac:dyDescent="0.25">
      <c r="A693" s="91">
        <f>'PAA Preliminar'!A693</f>
        <v>813</v>
      </c>
      <c r="B693" s="92" t="str">
        <f>'PAA Preliminar'!B693</f>
        <v>789-01</v>
      </c>
      <c r="C693" s="29">
        <f>'PAA Preliminar'!C693</f>
        <v>92078646</v>
      </c>
      <c r="D693" s="29">
        <f>'PAA Preliminar'!D693</f>
        <v>20202</v>
      </c>
      <c r="E693" s="3" t="str">
        <f>'PAA Preliminar'!E693</f>
        <v>Semilla de ayote</v>
      </c>
      <c r="F693" s="29">
        <f>'PAA Preliminar'!F693</f>
        <v>2</v>
      </c>
      <c r="G693" s="29" t="str">
        <f>'PAA Preliminar'!G693</f>
        <v>Kg</v>
      </c>
      <c r="H693" s="81">
        <f>'PAA Preliminar'!H693</f>
        <v>20000</v>
      </c>
      <c r="I693" s="29" t="str">
        <f>'PAA Preliminar'!I693</f>
        <v>001</v>
      </c>
      <c r="J693" s="93" t="str">
        <f>'PAA Preliminar'!J693</f>
        <v>II  2020</v>
      </c>
    </row>
    <row r="694" spans="1:10" x14ac:dyDescent="0.25">
      <c r="A694" s="91">
        <f>'PAA Preliminar'!A694</f>
        <v>815</v>
      </c>
      <c r="B694" s="92" t="str">
        <f>'PAA Preliminar'!B694</f>
        <v>789-01</v>
      </c>
      <c r="C694" s="29">
        <f>'PAA Preliminar'!C694</f>
        <v>92019522</v>
      </c>
      <c r="D694" s="29">
        <f>'PAA Preliminar'!D694</f>
        <v>20202</v>
      </c>
      <c r="E694" s="3" t="str">
        <f>'PAA Preliminar'!E694</f>
        <v>Alimento desarrollo de pollitas</v>
      </c>
      <c r="F694" s="29">
        <f>'PAA Preliminar'!F694</f>
        <v>36511</v>
      </c>
      <c r="G694" s="29" t="str">
        <f>'PAA Preliminar'!G694</f>
        <v>kg</v>
      </c>
      <c r="H694" s="81">
        <f>'PAA Preliminar'!H694</f>
        <v>880279</v>
      </c>
      <c r="I694" s="29" t="str">
        <f>'PAA Preliminar'!I694</f>
        <v>001</v>
      </c>
      <c r="J694" s="93" t="str">
        <f>'PAA Preliminar'!J694</f>
        <v>II  2020</v>
      </c>
    </row>
    <row r="695" spans="1:10" x14ac:dyDescent="0.25">
      <c r="A695" s="91">
        <f>'PAA Preliminar'!A695</f>
        <v>816</v>
      </c>
      <c r="B695" s="92" t="str">
        <f>'PAA Preliminar'!B695</f>
        <v>789-01</v>
      </c>
      <c r="C695" s="29">
        <f>'PAA Preliminar'!C695</f>
        <v>92085381</v>
      </c>
      <c r="D695" s="29">
        <f>'PAA Preliminar'!D695</f>
        <v>20202</v>
      </c>
      <c r="E695" s="3" t="str">
        <f>'PAA Preliminar'!E695</f>
        <v>Alimento de inicio para gallina</v>
      </c>
      <c r="F695" s="29">
        <f>'PAA Preliminar'!F695</f>
        <v>10104</v>
      </c>
      <c r="G695" s="29" t="str">
        <f>'PAA Preliminar'!G695</f>
        <v>kg</v>
      </c>
      <c r="H695" s="81">
        <f>'PAA Preliminar'!H695</f>
        <v>1000000</v>
      </c>
      <c r="I695" s="29" t="str">
        <f>'PAA Preliminar'!I695</f>
        <v>001</v>
      </c>
      <c r="J695" s="93" t="str">
        <f>'PAA Preliminar'!J695</f>
        <v>II  2020</v>
      </c>
    </row>
    <row r="696" spans="1:10" x14ac:dyDescent="0.25">
      <c r="A696" s="91">
        <f>'PAA Preliminar'!A696</f>
        <v>0</v>
      </c>
      <c r="B696" s="92" t="str">
        <f>'PAA Preliminar'!B696</f>
        <v>789-01</v>
      </c>
      <c r="C696" s="29" t="str">
        <f>'PAA Preliminar'!C696</f>
        <v>10171605/50111515/50111513/	50131606/50131701/50221001</v>
      </c>
      <c r="D696" s="29">
        <f>'PAA Preliminar'!D696</f>
        <v>20203</v>
      </c>
      <c r="E696" s="3" t="str">
        <f>'PAA Preliminar'!E696</f>
        <v>Alimentos y Bebidas</v>
      </c>
      <c r="F696" s="29">
        <f>'PAA Preliminar'!F696</f>
        <v>12</v>
      </c>
      <c r="G696" s="29" t="str">
        <f>'PAA Preliminar'!G696</f>
        <v>unid</v>
      </c>
      <c r="H696" s="81">
        <f>'PAA Preliminar'!H696</f>
        <v>9654391017</v>
      </c>
      <c r="I696" s="29" t="str">
        <f>'PAA Preliminar'!I696</f>
        <v>001</v>
      </c>
      <c r="J696" s="93" t="str">
        <f>'PAA Preliminar'!J696</f>
        <v>l, ll, lll, lV 2020</v>
      </c>
    </row>
    <row r="697" spans="1:10" x14ac:dyDescent="0.25">
      <c r="A697" s="91">
        <f>'PAA Preliminar'!A697</f>
        <v>814</v>
      </c>
      <c r="B697" s="92" t="str">
        <f>'PAA Preliminar'!B697</f>
        <v>789-01</v>
      </c>
      <c r="C697" s="29">
        <f>'PAA Preliminar'!C697</f>
        <v>92019524</v>
      </c>
      <c r="D697" s="29">
        <f>'PAA Preliminar'!D697</f>
        <v>20204</v>
      </c>
      <c r="E697" s="3" t="str">
        <f>'PAA Preliminar'!E697</f>
        <v>Alimento para gallina ponedora</v>
      </c>
      <c r="F697" s="29">
        <f>'PAA Preliminar'!F697</f>
        <v>155239</v>
      </c>
      <c r="G697" s="29" t="str">
        <f>'PAA Preliminar'!G697</f>
        <v>kg</v>
      </c>
      <c r="H697" s="81">
        <f>'PAA Preliminar'!H697</f>
        <v>46924000</v>
      </c>
      <c r="I697" s="29" t="str">
        <f>'PAA Preliminar'!I697</f>
        <v>001</v>
      </c>
      <c r="J697" s="93" t="str">
        <f>'PAA Preliminar'!J697</f>
        <v>II  2020</v>
      </c>
    </row>
    <row r="698" spans="1:10" x14ac:dyDescent="0.25">
      <c r="A698" s="91">
        <f>'PAA Preliminar'!A698</f>
        <v>817</v>
      </c>
      <c r="B698" s="92" t="str">
        <f>'PAA Preliminar'!B698</f>
        <v>789-01</v>
      </c>
      <c r="C698" s="29">
        <f>'PAA Preliminar'!C698</f>
        <v>92128667</v>
      </c>
      <c r="D698" s="29">
        <f>'PAA Preliminar'!D698</f>
        <v>20301</v>
      </c>
      <c r="E698" s="3" t="str">
        <f>'PAA Preliminar'!E698</f>
        <v>Cedazo malla No. 12</v>
      </c>
      <c r="F698" s="29">
        <f>'PAA Preliminar'!F698</f>
        <v>120</v>
      </c>
      <c r="G698" s="29" t="str">
        <f>'PAA Preliminar'!G698</f>
        <v>kg</v>
      </c>
      <c r="H698" s="81">
        <f>'PAA Preliminar'!H698</f>
        <v>216000</v>
      </c>
      <c r="I698" s="29" t="str">
        <f>'PAA Preliminar'!I698</f>
        <v>001</v>
      </c>
      <c r="J698" s="93" t="str">
        <f>'PAA Preliminar'!J698</f>
        <v>II  2020</v>
      </c>
    </row>
    <row r="699" spans="1:10" ht="30" x14ac:dyDescent="0.25">
      <c r="A699" s="91">
        <f>'PAA Preliminar'!A699</f>
        <v>818</v>
      </c>
      <c r="B699" s="92" t="str">
        <f>'PAA Preliminar'!B699</f>
        <v>789-01</v>
      </c>
      <c r="C699" s="29">
        <f>'PAA Preliminar'!C699</f>
        <v>90016257</v>
      </c>
      <c r="D699" s="29">
        <f>'PAA Preliminar'!D699</f>
        <v>20301</v>
      </c>
      <c r="E699" s="3" t="str">
        <f>'PAA Preliminar'!E699</f>
        <v>Alambre de acero puas (p/cerca) en rollos de 335 mts</v>
      </c>
      <c r="F699" s="29">
        <f>'PAA Preliminar'!F699</f>
        <v>58</v>
      </c>
      <c r="G699" s="29" t="str">
        <f>'PAA Preliminar'!G699</f>
        <v>unid</v>
      </c>
      <c r="H699" s="81">
        <f>'PAA Preliminar'!H699</f>
        <v>801604</v>
      </c>
      <c r="I699" s="29" t="str">
        <f>'PAA Preliminar'!I699</f>
        <v>001</v>
      </c>
      <c r="J699" s="93" t="str">
        <f>'PAA Preliminar'!J699</f>
        <v>II  2020</v>
      </c>
    </row>
    <row r="700" spans="1:10" x14ac:dyDescent="0.25">
      <c r="A700" s="91">
        <f>'PAA Preliminar'!A700</f>
        <v>819</v>
      </c>
      <c r="B700" s="92" t="str">
        <f>'PAA Preliminar'!B700</f>
        <v>789-01</v>
      </c>
      <c r="C700" s="29" t="str">
        <f>'PAA Preliminar'!C700</f>
        <v>90040950</v>
      </c>
      <c r="D700" s="29">
        <f>'PAA Preliminar'!D700</f>
        <v>20301</v>
      </c>
      <c r="E700" s="3" t="str">
        <f>'PAA Preliminar'!E700</f>
        <v>Alambre galbanizado calibre 16</v>
      </c>
      <c r="F700" s="29">
        <f>'PAA Preliminar'!F700</f>
        <v>60</v>
      </c>
      <c r="G700" s="29" t="str">
        <f>'PAA Preliminar'!G700</f>
        <v>kg</v>
      </c>
      <c r="H700" s="81">
        <f>'PAA Preliminar'!H700</f>
        <v>57300</v>
      </c>
      <c r="I700" s="29" t="str">
        <f>'PAA Preliminar'!I700</f>
        <v>001</v>
      </c>
      <c r="J700" s="93" t="str">
        <f>'PAA Preliminar'!J700</f>
        <v>II  2020</v>
      </c>
    </row>
    <row r="701" spans="1:10" ht="45" x14ac:dyDescent="0.25">
      <c r="A701" s="91">
        <f>'PAA Preliminar'!A701</f>
        <v>820</v>
      </c>
      <c r="B701" s="92" t="str">
        <f>'PAA Preliminar'!B701</f>
        <v>789-01</v>
      </c>
      <c r="C701" s="29">
        <f>'PAA Preliminar'!C701</f>
        <v>92013137</v>
      </c>
      <c r="D701" s="29">
        <f>'PAA Preliminar'!D701</f>
        <v>20301</v>
      </c>
      <c r="E701" s="3" t="str">
        <f>'PAA Preliminar'!E701</f>
        <v xml:space="preserve"> Alambre acero Galvanizado, calibre  No 12, en un hilo. Presentación en  rollo continuo mínimo de 30 kgs. </v>
      </c>
      <c r="F701" s="29">
        <f>'PAA Preliminar'!F701</f>
        <v>25</v>
      </c>
      <c r="G701" s="29" t="str">
        <f>'PAA Preliminar'!G701</f>
        <v>kg</v>
      </c>
      <c r="H701" s="81">
        <f>'PAA Preliminar'!H701</f>
        <v>36100</v>
      </c>
      <c r="I701" s="29" t="str">
        <f>'PAA Preliminar'!I701</f>
        <v>001</v>
      </c>
      <c r="J701" s="93" t="str">
        <f>'PAA Preliminar'!J701</f>
        <v>II  2020</v>
      </c>
    </row>
    <row r="702" spans="1:10" x14ac:dyDescent="0.25">
      <c r="A702" s="91">
        <f>'PAA Preliminar'!A702</f>
        <v>821</v>
      </c>
      <c r="B702" s="92" t="str">
        <f>'PAA Preliminar'!B702</f>
        <v>789-01</v>
      </c>
      <c r="C702" s="29" t="str">
        <f>'PAA Preliminar'!C702</f>
        <v>92007703</v>
      </c>
      <c r="D702" s="29">
        <f>'PAA Preliminar'!D702</f>
        <v>20301</v>
      </c>
      <c r="E702" s="3" t="str">
        <f>'PAA Preliminar'!E702</f>
        <v>Clavo de hierro con cabeza</v>
      </c>
      <c r="F702" s="29">
        <f>'PAA Preliminar'!F702</f>
        <v>96</v>
      </c>
      <c r="G702" s="29" t="str">
        <f>'PAA Preliminar'!G702</f>
        <v>Kg</v>
      </c>
      <c r="H702" s="81">
        <f>'PAA Preliminar'!H702</f>
        <v>81504</v>
      </c>
      <c r="I702" s="29" t="str">
        <f>'PAA Preliminar'!I702</f>
        <v>001</v>
      </c>
      <c r="J702" s="93" t="str">
        <f>'PAA Preliminar'!J702</f>
        <v>II  2020</v>
      </c>
    </row>
    <row r="703" spans="1:10" x14ac:dyDescent="0.25">
      <c r="A703" s="91">
        <f>'PAA Preliminar'!A703</f>
        <v>822</v>
      </c>
      <c r="B703" s="92" t="str">
        <f>'PAA Preliminar'!B703</f>
        <v>789-01</v>
      </c>
      <c r="C703" s="29" t="str">
        <f>'PAA Preliminar'!C703</f>
        <v>90028942</v>
      </c>
      <c r="D703" s="29">
        <f>'PAA Preliminar'!D703</f>
        <v>20301</v>
      </c>
      <c r="E703" s="3" t="str">
        <f>'PAA Preliminar'!E703</f>
        <v>Lamina galbanizada #26 de 3,66 m</v>
      </c>
      <c r="F703" s="29">
        <f>'PAA Preliminar'!F703</f>
        <v>80</v>
      </c>
      <c r="G703" s="29" t="str">
        <f>'PAA Preliminar'!G703</f>
        <v>unid</v>
      </c>
      <c r="H703" s="81">
        <f>'PAA Preliminar'!H703</f>
        <v>1000000</v>
      </c>
      <c r="I703" s="29" t="str">
        <f>'PAA Preliminar'!I703</f>
        <v>001</v>
      </c>
      <c r="J703" s="93" t="str">
        <f>'PAA Preliminar'!J703</f>
        <v>II  2020</v>
      </c>
    </row>
    <row r="704" spans="1:10" x14ac:dyDescent="0.25">
      <c r="A704" s="91">
        <f>'PAA Preliminar'!A704</f>
        <v>823</v>
      </c>
      <c r="B704" s="92" t="str">
        <f>'PAA Preliminar'!B704</f>
        <v>789-01</v>
      </c>
      <c r="C704" s="29">
        <f>'PAA Preliminar'!C704</f>
        <v>92011515</v>
      </c>
      <c r="D704" s="29">
        <f>'PAA Preliminar'!D704</f>
        <v>20301</v>
      </c>
      <c r="E704" s="3" t="str">
        <f>'PAA Preliminar'!E704</f>
        <v>Lámina hierro galbanizado # 26 lisa</v>
      </c>
      <c r="F704" s="29">
        <f>'PAA Preliminar'!F704</f>
        <v>82</v>
      </c>
      <c r="G704" s="29" t="str">
        <f>'PAA Preliminar'!G704</f>
        <v>unid</v>
      </c>
      <c r="H704" s="81">
        <f>'PAA Preliminar'!H704</f>
        <v>250000</v>
      </c>
      <c r="I704" s="29" t="str">
        <f>'PAA Preliminar'!I704</f>
        <v>001</v>
      </c>
      <c r="J704" s="93" t="str">
        <f>'PAA Preliminar'!J704</f>
        <v>II  2020</v>
      </c>
    </row>
    <row r="705" spans="1:10" x14ac:dyDescent="0.25">
      <c r="A705" s="91">
        <f>'PAA Preliminar'!A705</f>
        <v>824</v>
      </c>
      <c r="B705" s="92" t="str">
        <f>'PAA Preliminar'!B705</f>
        <v>789-01</v>
      </c>
      <c r="C705" s="29" t="str">
        <f>'PAA Preliminar'!C705</f>
        <v>92008645</v>
      </c>
      <c r="D705" s="29">
        <f>'PAA Preliminar'!D705</f>
        <v>20301</v>
      </c>
      <c r="E705" s="3" t="str">
        <f>'PAA Preliminar'!E705</f>
        <v>Perfil estructural 50 x 75 mm, en 1,5 mm</v>
      </c>
      <c r="F705" s="29">
        <f>'PAA Preliminar'!F705</f>
        <v>45</v>
      </c>
      <c r="G705" s="29" t="str">
        <f>'PAA Preliminar'!G705</f>
        <v>unid</v>
      </c>
      <c r="H705" s="81">
        <f>'PAA Preliminar'!H705</f>
        <v>200000</v>
      </c>
      <c r="I705" s="29" t="str">
        <f>'PAA Preliminar'!I705</f>
        <v>001</v>
      </c>
      <c r="J705" s="93" t="str">
        <f>'PAA Preliminar'!J705</f>
        <v>II  2020</v>
      </c>
    </row>
    <row r="706" spans="1:10" ht="30" x14ac:dyDescent="0.25">
      <c r="A706" s="91">
        <f>'PAA Preliminar'!A706</f>
        <v>825</v>
      </c>
      <c r="B706" s="92" t="str">
        <f>'PAA Preliminar'!B706</f>
        <v>789-01</v>
      </c>
      <c r="C706" s="29" t="str">
        <f>'PAA Preliminar'!C706</f>
        <v>92017033</v>
      </c>
      <c r="D706" s="29">
        <f>'PAA Preliminar'!D706</f>
        <v>20301</v>
      </c>
      <c r="E706" s="3" t="str">
        <f>'PAA Preliminar'!E706</f>
        <v>Perfil estructural 50 x 100 mm, en 2,38 mm</v>
      </c>
      <c r="F706" s="29">
        <f>'PAA Preliminar'!F706</f>
        <v>50</v>
      </c>
      <c r="G706" s="29" t="str">
        <f>'PAA Preliminar'!G706</f>
        <v>unid</v>
      </c>
      <c r="H706" s="81">
        <f>'PAA Preliminar'!H706</f>
        <v>325000</v>
      </c>
      <c r="I706" s="29" t="str">
        <f>'PAA Preliminar'!I706</f>
        <v>001</v>
      </c>
      <c r="J706" s="93" t="str">
        <f>'PAA Preliminar'!J706</f>
        <v>II  2020</v>
      </c>
    </row>
    <row r="707" spans="1:10" x14ac:dyDescent="0.25">
      <c r="A707" s="91">
        <f>'PAA Preliminar'!A707</f>
        <v>826</v>
      </c>
      <c r="B707" s="92" t="str">
        <f>'PAA Preliminar'!B707</f>
        <v>789-01</v>
      </c>
      <c r="C707" s="29" t="str">
        <f>'PAA Preliminar'!C707</f>
        <v>92030551</v>
      </c>
      <c r="D707" s="29">
        <f>'PAA Preliminar'!D707</f>
        <v>20301</v>
      </c>
      <c r="E707" s="3" t="str">
        <f>'PAA Preliminar'!E707</f>
        <v>Remache de aluminio 4,76 x 25,4 mm</v>
      </c>
      <c r="F707" s="29">
        <f>'PAA Preliminar'!F707</f>
        <v>2800</v>
      </c>
      <c r="G707" s="29" t="str">
        <f>'PAA Preliminar'!G707</f>
        <v>unid</v>
      </c>
      <c r="H707" s="81">
        <f>'PAA Preliminar'!H707</f>
        <v>19600</v>
      </c>
      <c r="I707" s="29" t="str">
        <f>'PAA Preliminar'!I707</f>
        <v>001</v>
      </c>
      <c r="J707" s="93" t="str">
        <f>'PAA Preliminar'!J707</f>
        <v>II  2020</v>
      </c>
    </row>
    <row r="708" spans="1:10" x14ac:dyDescent="0.25">
      <c r="A708" s="91">
        <f>'PAA Preliminar'!A708</f>
        <v>827</v>
      </c>
      <c r="B708" s="92" t="str">
        <f>'PAA Preliminar'!B708</f>
        <v>789-01</v>
      </c>
      <c r="C708" s="29" t="str">
        <f>'PAA Preliminar'!C708</f>
        <v>92007128</v>
      </c>
      <c r="D708" s="29">
        <f>'PAA Preliminar'!D708</f>
        <v>20301</v>
      </c>
      <c r="E708" s="3" t="str">
        <f>'PAA Preliminar'!E708</f>
        <v>Candado de seguridad 38 mm</v>
      </c>
      <c r="F708" s="29">
        <f>'PAA Preliminar'!F708</f>
        <v>9</v>
      </c>
      <c r="G708" s="29" t="str">
        <f>'PAA Preliminar'!G708</f>
        <v>unid</v>
      </c>
      <c r="H708" s="81">
        <f>'PAA Preliminar'!H708</f>
        <v>50364</v>
      </c>
      <c r="I708" s="29" t="str">
        <f>'PAA Preliminar'!I708</f>
        <v>001</v>
      </c>
      <c r="J708" s="93" t="str">
        <f>'PAA Preliminar'!J708</f>
        <v>II  2020</v>
      </c>
    </row>
    <row r="709" spans="1:10" ht="45" x14ac:dyDescent="0.25">
      <c r="A709" s="91">
        <f>'PAA Preliminar'!A709</f>
        <v>828</v>
      </c>
      <c r="B709" s="92" t="str">
        <f>'PAA Preliminar'!B709</f>
        <v>789-01</v>
      </c>
      <c r="C709" s="29">
        <f>'PAA Preliminar'!C709</f>
        <v>92045434</v>
      </c>
      <c r="D709" s="29">
        <f>'PAA Preliminar'!D709</f>
        <v>20301</v>
      </c>
      <c r="E709" s="3" t="str">
        <f>'PAA Preliminar'!E709</f>
        <v xml:space="preserve"> Grapa de  acero galbanizada,  tamaño 31 ,75 mm  en 3,7 mm de calibre. Para cerca. Present 1  Kg..</v>
      </c>
      <c r="F709" s="29">
        <f>'PAA Preliminar'!F709</f>
        <v>151</v>
      </c>
      <c r="G709" s="29" t="str">
        <f>'PAA Preliminar'!G709</f>
        <v>Kg</v>
      </c>
      <c r="H709" s="81">
        <f>'PAA Preliminar'!H709</f>
        <v>243000</v>
      </c>
      <c r="I709" s="29" t="str">
        <f>'PAA Preliminar'!I709</f>
        <v>001</v>
      </c>
      <c r="J709" s="93" t="str">
        <f>'PAA Preliminar'!J709</f>
        <v>II  2020</v>
      </c>
    </row>
    <row r="710" spans="1:10" x14ac:dyDescent="0.25">
      <c r="A710" s="91">
        <f>'PAA Preliminar'!A710</f>
        <v>829</v>
      </c>
      <c r="B710" s="92" t="str">
        <f>'PAA Preliminar'!B710</f>
        <v>789-01</v>
      </c>
      <c r="C710" s="29" t="str">
        <f>'PAA Preliminar'!C710</f>
        <v>90032623</v>
      </c>
      <c r="D710" s="29">
        <f>'PAA Preliminar'!D710</f>
        <v>20301</v>
      </c>
      <c r="E710" s="3" t="str">
        <f>'PAA Preliminar'!E710</f>
        <v>Tornillo techo 50 mm</v>
      </c>
      <c r="F710" s="29">
        <f>'PAA Preliminar'!F710</f>
        <v>3200</v>
      </c>
      <c r="G710" s="29" t="str">
        <f>'PAA Preliminar'!G710</f>
        <v>unid</v>
      </c>
      <c r="H710" s="81">
        <f>'PAA Preliminar'!H710</f>
        <v>76800</v>
      </c>
      <c r="I710" s="29" t="str">
        <f>'PAA Preliminar'!I710</f>
        <v>001</v>
      </c>
      <c r="J710" s="93" t="str">
        <f>'PAA Preliminar'!J710</f>
        <v>II  2020</v>
      </c>
    </row>
    <row r="711" spans="1:10" x14ac:dyDescent="0.25">
      <c r="A711" s="91">
        <f>'PAA Preliminar'!A711</f>
        <v>830</v>
      </c>
      <c r="B711" s="92" t="str">
        <f>'PAA Preliminar'!B711</f>
        <v>789-01</v>
      </c>
      <c r="C711" s="29" t="str">
        <f>'PAA Preliminar'!C711</f>
        <v>92066715</v>
      </c>
      <c r="D711" s="29">
        <f>'PAA Preliminar'!D711</f>
        <v>20301</v>
      </c>
      <c r="E711" s="3" t="str">
        <f>'PAA Preliminar'!E711</f>
        <v>Soldadura 6011 de 0,31 cm</v>
      </c>
      <c r="F711" s="29">
        <f>'PAA Preliminar'!F711</f>
        <v>30</v>
      </c>
      <c r="G711" s="29" t="str">
        <f>'PAA Preliminar'!G711</f>
        <v>Kg</v>
      </c>
      <c r="H711" s="81">
        <f>'PAA Preliminar'!H711</f>
        <v>82740</v>
      </c>
      <c r="I711" s="29" t="str">
        <f>'PAA Preliminar'!I711</f>
        <v>001</v>
      </c>
      <c r="J711" s="93" t="str">
        <f>'PAA Preliminar'!J711</f>
        <v>II  2020</v>
      </c>
    </row>
    <row r="712" spans="1:10" x14ac:dyDescent="0.25">
      <c r="A712" s="91">
        <f>'PAA Preliminar'!A712</f>
        <v>832</v>
      </c>
      <c r="B712" s="92" t="str">
        <f>'PAA Preliminar'!B712</f>
        <v>789-01</v>
      </c>
      <c r="C712" s="29" t="str">
        <f>'PAA Preliminar'!C712</f>
        <v>90014654</v>
      </c>
      <c r="D712" s="29">
        <f>'PAA Preliminar'!D712</f>
        <v>20302</v>
      </c>
      <c r="E712" s="3" t="str">
        <f>'PAA Preliminar'!E712</f>
        <v>Cemento hidráulico gris, saco DE 50 KG</v>
      </c>
      <c r="F712" s="29">
        <f>'PAA Preliminar'!F712</f>
        <v>50</v>
      </c>
      <c r="G712" s="29" t="str">
        <f>'PAA Preliminar'!G712</f>
        <v>unid</v>
      </c>
      <c r="H712" s="81">
        <f>'PAA Preliminar'!H712</f>
        <v>300950</v>
      </c>
      <c r="I712" s="29" t="str">
        <f>'PAA Preliminar'!I712</f>
        <v>001</v>
      </c>
      <c r="J712" s="93" t="str">
        <f>'PAA Preliminar'!J712</f>
        <v>II  2020</v>
      </c>
    </row>
    <row r="713" spans="1:10" x14ac:dyDescent="0.25">
      <c r="A713" s="91">
        <f>'PAA Preliminar'!A713</f>
        <v>833</v>
      </c>
      <c r="B713" s="92" t="str">
        <f>'PAA Preliminar'!B713</f>
        <v>789-01</v>
      </c>
      <c r="C713" s="29" t="str">
        <f>'PAA Preliminar'!C713</f>
        <v>92027450</v>
      </c>
      <c r="D713" s="29">
        <f>'PAA Preliminar'!D713</f>
        <v>20302</v>
      </c>
      <c r="E713" s="3" t="str">
        <f>'PAA Preliminar'!E713</f>
        <v>Piedra quebarada #4</v>
      </c>
      <c r="F713" s="29">
        <f>'PAA Preliminar'!F713</f>
        <v>10</v>
      </c>
      <c r="G713" s="29" t="str">
        <f>'PAA Preliminar'!G713</f>
        <v>m³</v>
      </c>
      <c r="H713" s="81">
        <f>'PAA Preliminar'!H713</f>
        <v>180000</v>
      </c>
      <c r="I713" s="29" t="str">
        <f>'PAA Preliminar'!I713</f>
        <v>001</v>
      </c>
      <c r="J713" s="93" t="str">
        <f>'PAA Preliminar'!J713</f>
        <v>II  2020</v>
      </c>
    </row>
    <row r="714" spans="1:10" x14ac:dyDescent="0.25">
      <c r="A714" s="91">
        <f>'PAA Preliminar'!A714</f>
        <v>834</v>
      </c>
      <c r="B714" s="92" t="str">
        <f>'PAA Preliminar'!B714</f>
        <v>789-01</v>
      </c>
      <c r="C714" s="29" t="str">
        <f>'PAA Preliminar'!C714</f>
        <v>92012050</v>
      </c>
      <c r="D714" s="29">
        <f>'PAA Preliminar'!D714</f>
        <v>20302</v>
      </c>
      <c r="E714" s="3" t="str">
        <f>'PAA Preliminar'!E714</f>
        <v>Arena silícea</v>
      </c>
      <c r="F714" s="29">
        <f>'PAA Preliminar'!F714</f>
        <v>11</v>
      </c>
      <c r="G714" s="29" t="str">
        <f>'PAA Preliminar'!G714</f>
        <v>m³</v>
      </c>
      <c r="H714" s="81">
        <f>'PAA Preliminar'!H714</f>
        <v>198000</v>
      </c>
      <c r="I714" s="29" t="str">
        <f>'PAA Preliminar'!I714</f>
        <v>001</v>
      </c>
      <c r="J714" s="93" t="str">
        <f>'PAA Preliminar'!J714</f>
        <v>II  2020</v>
      </c>
    </row>
    <row r="715" spans="1:10" ht="30" x14ac:dyDescent="0.25">
      <c r="A715" s="91">
        <f>'PAA Preliminar'!A715</f>
        <v>835</v>
      </c>
      <c r="B715" s="92" t="str">
        <f>'PAA Preliminar'!B715</f>
        <v>789-01</v>
      </c>
      <c r="C715" s="29" t="str">
        <f>'PAA Preliminar'!C715</f>
        <v>92007045</v>
      </c>
      <c r="D715" s="29">
        <f>'PAA Preliminar'!D715</f>
        <v>20303</v>
      </c>
      <c r="E715" s="3" t="str">
        <f>'PAA Preliminar'!E715</f>
        <v>Madera aserrada 50 x 76 mm semidura en 3,34 mts</v>
      </c>
      <c r="F715" s="29">
        <f>'PAA Preliminar'!F715</f>
        <v>130</v>
      </c>
      <c r="G715" s="29" t="str">
        <f>'PAA Preliminar'!G715</f>
        <v>unid</v>
      </c>
      <c r="H715" s="81">
        <f>'PAA Preliminar'!H715</f>
        <v>338000</v>
      </c>
      <c r="I715" s="29" t="str">
        <f>'PAA Preliminar'!I715</f>
        <v>001</v>
      </c>
      <c r="J715" s="93" t="str">
        <f>'PAA Preliminar'!J715</f>
        <v>II  2020</v>
      </c>
    </row>
    <row r="716" spans="1:10" ht="30" x14ac:dyDescent="0.25">
      <c r="A716" s="91">
        <f>'PAA Preliminar'!A716</f>
        <v>836</v>
      </c>
      <c r="B716" s="92" t="str">
        <f>'PAA Preliminar'!B716</f>
        <v>789-01</v>
      </c>
      <c r="C716" s="29" t="str">
        <f>'PAA Preliminar'!C716</f>
        <v>90015796</v>
      </c>
      <c r="D716" s="29">
        <f>'PAA Preliminar'!D716</f>
        <v>20303</v>
      </c>
      <c r="E716" s="3" t="str">
        <f>'PAA Preliminar'!E716</f>
        <v>Madera 25,4 x 50,8 mm, semidura en 3,34 mts</v>
      </c>
      <c r="F716" s="29">
        <f>'PAA Preliminar'!F716</f>
        <v>137</v>
      </c>
      <c r="G716" s="29" t="str">
        <f>'PAA Preliminar'!G716</f>
        <v>unid</v>
      </c>
      <c r="H716" s="81">
        <f>'PAA Preliminar'!H716</f>
        <v>130835</v>
      </c>
      <c r="I716" s="29" t="str">
        <f>'PAA Preliminar'!I716</f>
        <v>001</v>
      </c>
      <c r="J716" s="93" t="str">
        <f>'PAA Preliminar'!J716</f>
        <v>II  2020</v>
      </c>
    </row>
    <row r="717" spans="1:10" ht="30" x14ac:dyDescent="0.25">
      <c r="A717" s="91">
        <f>'PAA Preliminar'!A717</f>
        <v>837</v>
      </c>
      <c r="B717" s="92" t="str">
        <f>'PAA Preliminar'!B717</f>
        <v>789-01</v>
      </c>
      <c r="C717" s="29" t="str">
        <f>'PAA Preliminar'!C717</f>
        <v>90015800</v>
      </c>
      <c r="D717" s="29">
        <f>'PAA Preliminar'!D717</f>
        <v>20303</v>
      </c>
      <c r="E717" s="3" t="str">
        <f>'PAA Preliminar'!E717</f>
        <v>Madera acerrada de 25 x 75 mm en 3,34 mts</v>
      </c>
      <c r="F717" s="29">
        <f>'PAA Preliminar'!F717</f>
        <v>10</v>
      </c>
      <c r="G717" s="29" t="str">
        <f>'PAA Preliminar'!G717</f>
        <v>unid</v>
      </c>
      <c r="H717" s="81">
        <f>'PAA Preliminar'!H717</f>
        <v>180000</v>
      </c>
      <c r="I717" s="29" t="str">
        <f>'PAA Preliminar'!I717</f>
        <v>001</v>
      </c>
      <c r="J717" s="93" t="str">
        <f>'PAA Preliminar'!J717</f>
        <v>II  2020</v>
      </c>
    </row>
    <row r="718" spans="1:10" x14ac:dyDescent="0.25">
      <c r="A718" s="91">
        <f>'PAA Preliminar'!A718</f>
        <v>838</v>
      </c>
      <c r="B718" s="92" t="str">
        <f>'PAA Preliminar'!B718</f>
        <v>789-01</v>
      </c>
      <c r="C718" s="29" t="str">
        <f>'PAA Preliminar'!C718</f>
        <v>90029372</v>
      </c>
      <c r="D718" s="29">
        <f>'PAA Preliminar'!D718</f>
        <v>20304</v>
      </c>
      <c r="E718" s="3" t="str">
        <f>'PAA Preliminar'!E718</f>
        <v>Switches-Interruptor</v>
      </c>
      <c r="F718" s="29">
        <f>'PAA Preliminar'!F718</f>
        <v>2</v>
      </c>
      <c r="G718" s="29" t="str">
        <f>'PAA Preliminar'!G718</f>
        <v>unid</v>
      </c>
      <c r="H718" s="81">
        <f>'PAA Preliminar'!H718</f>
        <v>17000</v>
      </c>
      <c r="I718" s="29" t="str">
        <f>'PAA Preliminar'!I718</f>
        <v>001</v>
      </c>
      <c r="J718" s="93" t="str">
        <f>'PAA Preliminar'!J718</f>
        <v>II  2020</v>
      </c>
    </row>
    <row r="719" spans="1:10" x14ac:dyDescent="0.25">
      <c r="A719" s="91">
        <f>'PAA Preliminar'!A719</f>
        <v>839</v>
      </c>
      <c r="B719" s="92" t="str">
        <f>'PAA Preliminar'!B719</f>
        <v>789-01</v>
      </c>
      <c r="C719" s="29">
        <f>'PAA Preliminar'!C719</f>
        <v>92112692</v>
      </c>
      <c r="D719" s="29">
        <f>'PAA Preliminar'!D719</f>
        <v>20304</v>
      </c>
      <c r="E719" s="3" t="str">
        <f>'PAA Preliminar'!E719</f>
        <v>Cable THHN No.10 ROLLO 100 MTS</v>
      </c>
      <c r="F719" s="29">
        <f>'PAA Preliminar'!F719</f>
        <v>1</v>
      </c>
      <c r="G719" s="29" t="str">
        <f>'PAA Preliminar'!G719</f>
        <v>unid</v>
      </c>
      <c r="H719" s="81">
        <f>'PAA Preliminar'!H719</f>
        <v>31600</v>
      </c>
      <c r="I719" s="29" t="str">
        <f>'PAA Preliminar'!I719</f>
        <v>001</v>
      </c>
      <c r="J719" s="93" t="str">
        <f>'PAA Preliminar'!J719</f>
        <v>II  2020</v>
      </c>
    </row>
    <row r="720" spans="1:10" x14ac:dyDescent="0.25">
      <c r="A720" s="91">
        <f>'PAA Preliminar'!A720</f>
        <v>840</v>
      </c>
      <c r="B720" s="92" t="str">
        <f>'PAA Preliminar'!B720</f>
        <v>789-01</v>
      </c>
      <c r="C720" s="29">
        <f>'PAA Preliminar'!C720</f>
        <v>92112690</v>
      </c>
      <c r="D720" s="29">
        <f>'PAA Preliminar'!D720</f>
        <v>20304</v>
      </c>
      <c r="E720" s="3" t="str">
        <f>'PAA Preliminar'!E720</f>
        <v>Cable THHN No.12 ROLLO 100 MTS</v>
      </c>
      <c r="F720" s="29">
        <f>'PAA Preliminar'!F720</f>
        <v>1</v>
      </c>
      <c r="G720" s="29" t="str">
        <f>'PAA Preliminar'!G720</f>
        <v>unid</v>
      </c>
      <c r="H720" s="81">
        <f>'PAA Preliminar'!H720</f>
        <v>42400</v>
      </c>
      <c r="I720" s="29" t="str">
        <f>'PAA Preliminar'!I720</f>
        <v>001</v>
      </c>
      <c r="J720" s="93" t="str">
        <f>'PAA Preliminar'!J720</f>
        <v>II  2020</v>
      </c>
    </row>
    <row r="721" spans="1:10" x14ac:dyDescent="0.25">
      <c r="A721" s="91">
        <f>'PAA Preliminar'!A721</f>
        <v>841</v>
      </c>
      <c r="B721" s="92" t="str">
        <f>'PAA Preliminar'!B721</f>
        <v>789-01</v>
      </c>
      <c r="C721" s="29" t="str">
        <f>'PAA Preliminar'!C721</f>
        <v>92006767</v>
      </c>
      <c r="D721" s="29">
        <f>'PAA Preliminar'!D721</f>
        <v>20304</v>
      </c>
      <c r="E721" s="3" t="str">
        <f>'PAA Preliminar'!E721</f>
        <v>Tomas de corriente (Enchufe)</v>
      </c>
      <c r="F721" s="29">
        <f>'PAA Preliminar'!F721</f>
        <v>15</v>
      </c>
      <c r="G721" s="29" t="str">
        <f>'PAA Preliminar'!G721</f>
        <v>unid</v>
      </c>
      <c r="H721" s="81">
        <f>'PAA Preliminar'!H721</f>
        <v>41370</v>
      </c>
      <c r="I721" s="29" t="str">
        <f>'PAA Preliminar'!I721</f>
        <v>001</v>
      </c>
      <c r="J721" s="93" t="str">
        <f>'PAA Preliminar'!J721</f>
        <v>II  2020</v>
      </c>
    </row>
    <row r="722" spans="1:10" ht="60" x14ac:dyDescent="0.25">
      <c r="A722" s="91">
        <f>'PAA Preliminar'!A722</f>
        <v>842</v>
      </c>
      <c r="B722" s="92" t="str">
        <f>'PAA Preliminar'!B722</f>
        <v>789-01</v>
      </c>
      <c r="C722" s="29">
        <f>'PAA Preliminar'!C722</f>
        <v>92137438</v>
      </c>
      <c r="D722" s="29">
        <f>'PAA Preliminar'!D722</f>
        <v>20304</v>
      </c>
      <c r="E722" s="3" t="str">
        <f>'PAA Preliminar'!E722</f>
        <v>plafon de porcelana, tipo portalamparas, con rosca e27, forma cuadrada de 7 cm, (±1 cm), para instalar de parche, capacidad hasta 250 w.</v>
      </c>
      <c r="F722" s="29">
        <f>'PAA Preliminar'!F722</f>
        <v>40</v>
      </c>
      <c r="G722" s="29" t="str">
        <f>'PAA Preliminar'!G722</f>
        <v>unid</v>
      </c>
      <c r="H722" s="81">
        <f>'PAA Preliminar'!H722</f>
        <v>59400</v>
      </c>
      <c r="I722" s="29" t="str">
        <f>'PAA Preliminar'!I722</f>
        <v>001</v>
      </c>
      <c r="J722" s="93" t="str">
        <f>'PAA Preliminar'!J722</f>
        <v>II  2020</v>
      </c>
    </row>
    <row r="723" spans="1:10" x14ac:dyDescent="0.25">
      <c r="A723" s="91">
        <f>'PAA Preliminar'!A723</f>
        <v>843</v>
      </c>
      <c r="B723" s="92" t="str">
        <f>'PAA Preliminar'!B723</f>
        <v>789-01</v>
      </c>
      <c r="C723" s="29" t="str">
        <f>'PAA Preliminar'!C723</f>
        <v>90002488</v>
      </c>
      <c r="D723" s="29">
        <f>'PAA Preliminar'!D723</f>
        <v>20304</v>
      </c>
      <c r="E723" s="3" t="str">
        <f>'PAA Preliminar'!E723</f>
        <v>Tomacorriente doble polarizado</v>
      </c>
      <c r="F723" s="29">
        <f>'PAA Preliminar'!F723</f>
        <v>15</v>
      </c>
      <c r="G723" s="29" t="str">
        <f>'PAA Preliminar'!G723</f>
        <v>unid</v>
      </c>
      <c r="H723" s="81">
        <f>'PAA Preliminar'!H723</f>
        <v>41370</v>
      </c>
      <c r="I723" s="29" t="str">
        <f>'PAA Preliminar'!I723</f>
        <v>001</v>
      </c>
      <c r="J723" s="93" t="str">
        <f>'PAA Preliminar'!J723</f>
        <v>II  2020</v>
      </c>
    </row>
    <row r="724" spans="1:10" x14ac:dyDescent="0.25">
      <c r="A724" s="91">
        <f>'PAA Preliminar'!A724</f>
        <v>844</v>
      </c>
      <c r="B724" s="92" t="str">
        <f>'PAA Preliminar'!B724</f>
        <v>789-01</v>
      </c>
      <c r="C724" s="29" t="str">
        <f>'PAA Preliminar'!C724</f>
        <v>90002482</v>
      </c>
      <c r="D724" s="29">
        <f>'PAA Preliminar'!D724</f>
        <v>20304</v>
      </c>
      <c r="E724" s="3" t="str">
        <f>'PAA Preliminar'!E724</f>
        <v>Tape electrico 33/3M corriente</v>
      </c>
      <c r="F724" s="29">
        <f>'PAA Preliminar'!F724</f>
        <v>15</v>
      </c>
      <c r="G724" s="29" t="str">
        <f>'PAA Preliminar'!G724</f>
        <v>unid</v>
      </c>
      <c r="H724" s="81">
        <f>'PAA Preliminar'!H724</f>
        <v>41370</v>
      </c>
      <c r="I724" s="29" t="str">
        <f>'PAA Preliminar'!I724</f>
        <v>001</v>
      </c>
      <c r="J724" s="93" t="str">
        <f>'PAA Preliminar'!J724</f>
        <v>II  2020</v>
      </c>
    </row>
    <row r="725" spans="1:10" x14ac:dyDescent="0.25">
      <c r="A725" s="91">
        <f>'PAA Preliminar'!A725</f>
        <v>845</v>
      </c>
      <c r="B725" s="92" t="str">
        <f>'PAA Preliminar'!B725</f>
        <v>789-01</v>
      </c>
      <c r="C725" s="29" t="str">
        <f>'PAA Preliminar'!C725</f>
        <v>920|8620</v>
      </c>
      <c r="D725" s="29">
        <f>'PAA Preliminar'!D725</f>
        <v>20306</v>
      </c>
      <c r="E725" s="3" t="str">
        <f>'PAA Preliminar'!E725</f>
        <v>Adaptador hembra pvc 12 mm</v>
      </c>
      <c r="F725" s="29">
        <f>'PAA Preliminar'!F725</f>
        <v>40</v>
      </c>
      <c r="G725" s="29" t="str">
        <f>'PAA Preliminar'!G725</f>
        <v>unid</v>
      </c>
      <c r="H725" s="81">
        <f>'PAA Preliminar'!H725</f>
        <v>7200</v>
      </c>
      <c r="I725" s="29" t="str">
        <f>'PAA Preliminar'!I725</f>
        <v>001</v>
      </c>
      <c r="J725" s="93" t="str">
        <f>'PAA Preliminar'!J725</f>
        <v>II  2020</v>
      </c>
    </row>
    <row r="726" spans="1:10" x14ac:dyDescent="0.25">
      <c r="A726" s="91">
        <f>'PAA Preliminar'!A726</f>
        <v>846</v>
      </c>
      <c r="B726" s="92" t="str">
        <f>'PAA Preliminar'!B726</f>
        <v>789-01</v>
      </c>
      <c r="C726" s="29">
        <f>'PAA Preliminar'!C726</f>
        <v>92022825</v>
      </c>
      <c r="D726" s="29">
        <f>'PAA Preliminar'!D726</f>
        <v>20306</v>
      </c>
      <c r="E726" s="3" t="str">
        <f>'PAA Preliminar'!E726</f>
        <v>Adaptador macho pvc 12,7 mm</v>
      </c>
      <c r="F726" s="29">
        <f>'PAA Preliminar'!F726</f>
        <v>40</v>
      </c>
      <c r="G726" s="29" t="str">
        <f>'PAA Preliminar'!G726</f>
        <v>unid</v>
      </c>
      <c r="H726" s="81">
        <f>'PAA Preliminar'!H726</f>
        <v>7200</v>
      </c>
      <c r="I726" s="29" t="str">
        <f>'PAA Preliminar'!I726</f>
        <v>001</v>
      </c>
      <c r="J726" s="93" t="str">
        <f>'PAA Preliminar'!J726</f>
        <v>II  2020</v>
      </c>
    </row>
    <row r="727" spans="1:10" x14ac:dyDescent="0.25">
      <c r="A727" s="91">
        <f>'PAA Preliminar'!A727</f>
        <v>847</v>
      </c>
      <c r="B727" s="92" t="str">
        <f>'PAA Preliminar'!B727</f>
        <v>789-01</v>
      </c>
      <c r="C727" s="29">
        <f>'PAA Preliminar'!C727</f>
        <v>92038963</v>
      </c>
      <c r="D727" s="29">
        <f>'PAA Preliminar'!D727</f>
        <v>20306</v>
      </c>
      <c r="E727" s="3" t="str">
        <f>'PAA Preliminar'!E727</f>
        <v>Adaptador hembra pvc 25,4 mm</v>
      </c>
      <c r="F727" s="29">
        <f>'PAA Preliminar'!F727</f>
        <v>10</v>
      </c>
      <c r="G727" s="29" t="str">
        <f>'PAA Preliminar'!G727</f>
        <v>unid</v>
      </c>
      <c r="H727" s="81">
        <f>'PAA Preliminar'!H727</f>
        <v>3600</v>
      </c>
      <c r="I727" s="29" t="str">
        <f>'PAA Preliminar'!I727</f>
        <v>001</v>
      </c>
      <c r="J727" s="93" t="str">
        <f>'PAA Preliminar'!J727</f>
        <v>II  2020</v>
      </c>
    </row>
    <row r="728" spans="1:10" x14ac:dyDescent="0.25">
      <c r="A728" s="91">
        <f>'PAA Preliminar'!A728</f>
        <v>848</v>
      </c>
      <c r="B728" s="92" t="str">
        <f>'PAA Preliminar'!B728</f>
        <v>789-01</v>
      </c>
      <c r="C728" s="29">
        <f>'PAA Preliminar'!C728</f>
        <v>92022818</v>
      </c>
      <c r="D728" s="29">
        <f>'PAA Preliminar'!D728</f>
        <v>20306</v>
      </c>
      <c r="E728" s="3" t="str">
        <f>'PAA Preliminar'!E728</f>
        <v>Adaptador macho pvc 25,4 mm</v>
      </c>
      <c r="F728" s="29">
        <f>'PAA Preliminar'!F728</f>
        <v>10</v>
      </c>
      <c r="G728" s="29" t="str">
        <f>'PAA Preliminar'!G728</f>
        <v>unid</v>
      </c>
      <c r="H728" s="81">
        <f>'PAA Preliminar'!H728</f>
        <v>3600</v>
      </c>
      <c r="I728" s="29" t="str">
        <f>'PAA Preliminar'!I728</f>
        <v>001</v>
      </c>
      <c r="J728" s="93" t="str">
        <f>'PAA Preliminar'!J728</f>
        <v>II  2020</v>
      </c>
    </row>
    <row r="729" spans="1:10" x14ac:dyDescent="0.25">
      <c r="A729" s="91">
        <f>'PAA Preliminar'!A729</f>
        <v>849</v>
      </c>
      <c r="B729" s="92" t="str">
        <f>'PAA Preliminar'!B729</f>
        <v>789-01</v>
      </c>
      <c r="C729" s="29">
        <f>'PAA Preliminar'!C729</f>
        <v>92039912</v>
      </c>
      <c r="D729" s="29">
        <f>'PAA Preliminar'!D729</f>
        <v>20306</v>
      </c>
      <c r="E729" s="3" t="str">
        <f>'PAA Preliminar'!E729</f>
        <v>Tee pvc 25,4 mm</v>
      </c>
      <c r="F729" s="29">
        <f>'PAA Preliminar'!F729</f>
        <v>20</v>
      </c>
      <c r="G729" s="29" t="str">
        <f>'PAA Preliminar'!G729</f>
        <v>unid</v>
      </c>
      <c r="H729" s="81">
        <f>'PAA Preliminar'!H729</f>
        <v>10800</v>
      </c>
      <c r="I729" s="29" t="str">
        <f>'PAA Preliminar'!I729</f>
        <v>001</v>
      </c>
      <c r="J729" s="93" t="str">
        <f>'PAA Preliminar'!J729</f>
        <v>II  2020</v>
      </c>
    </row>
    <row r="730" spans="1:10" x14ac:dyDescent="0.25">
      <c r="A730" s="91">
        <f>'PAA Preliminar'!A730</f>
        <v>850</v>
      </c>
      <c r="B730" s="92" t="str">
        <f>'PAA Preliminar'!B730</f>
        <v>789-01</v>
      </c>
      <c r="C730" s="29">
        <f>'PAA Preliminar'!C730</f>
        <v>92016387</v>
      </c>
      <c r="D730" s="29">
        <f>'PAA Preliminar'!D730</f>
        <v>20306</v>
      </c>
      <c r="E730" s="3" t="str">
        <f>'PAA Preliminar'!E730</f>
        <v>Tee lisa pvc de 12 mm</v>
      </c>
      <c r="F730" s="29">
        <f>'PAA Preliminar'!F730</f>
        <v>60</v>
      </c>
      <c r="G730" s="29" t="str">
        <f>'PAA Preliminar'!G730</f>
        <v>unid</v>
      </c>
      <c r="H730" s="81">
        <f>'PAA Preliminar'!H730</f>
        <v>10800</v>
      </c>
      <c r="I730" s="29" t="str">
        <f>'PAA Preliminar'!I730</f>
        <v>001</v>
      </c>
      <c r="J730" s="93" t="str">
        <f>'PAA Preliminar'!J730</f>
        <v>II  2020</v>
      </c>
    </row>
    <row r="731" spans="1:10" x14ac:dyDescent="0.25">
      <c r="A731" s="91">
        <f>'PAA Preliminar'!A731</f>
        <v>851</v>
      </c>
      <c r="B731" s="92" t="str">
        <f>'PAA Preliminar'!B731</f>
        <v>789-01</v>
      </c>
      <c r="C731" s="29" t="str">
        <f>'PAA Preliminar'!C731</f>
        <v>92009231</v>
      </c>
      <c r="D731" s="29">
        <f>'PAA Preliminar'!D731</f>
        <v>20306</v>
      </c>
      <c r="E731" s="3" t="str">
        <f>'PAA Preliminar'!E731</f>
        <v>Tubo pvc cañería 12,7 mm</v>
      </c>
      <c r="F731" s="29">
        <f>'PAA Preliminar'!F731</f>
        <v>60</v>
      </c>
      <c r="G731" s="29" t="str">
        <f>'PAA Preliminar'!G731</f>
        <v>unid</v>
      </c>
      <c r="H731" s="81">
        <f>'PAA Preliminar'!H731</f>
        <v>159000</v>
      </c>
      <c r="I731" s="29" t="str">
        <f>'PAA Preliminar'!I731</f>
        <v>001</v>
      </c>
      <c r="J731" s="93" t="str">
        <f>'PAA Preliminar'!J731</f>
        <v>II  2020</v>
      </c>
    </row>
    <row r="732" spans="1:10" x14ac:dyDescent="0.25">
      <c r="A732" s="91">
        <f>'PAA Preliminar'!A732</f>
        <v>852</v>
      </c>
      <c r="B732" s="92" t="str">
        <f>'PAA Preliminar'!B732</f>
        <v>789-01</v>
      </c>
      <c r="C732" s="29" t="str">
        <f>'PAA Preliminar'!C732</f>
        <v>92018181</v>
      </c>
      <c r="D732" s="29">
        <f>'PAA Preliminar'!D732</f>
        <v>20306</v>
      </c>
      <c r="E732" s="3" t="str">
        <f>'PAA Preliminar'!E732</f>
        <v>Tubo para agua en 18 mm</v>
      </c>
      <c r="F732" s="29">
        <f>'PAA Preliminar'!F732</f>
        <v>20</v>
      </c>
      <c r="G732" s="29" t="str">
        <f>'PAA Preliminar'!G732</f>
        <v>unid</v>
      </c>
      <c r="H732" s="81">
        <f>'PAA Preliminar'!H732</f>
        <v>76000</v>
      </c>
      <c r="I732" s="29" t="str">
        <f>'PAA Preliminar'!I732</f>
        <v>001</v>
      </c>
      <c r="J732" s="93" t="str">
        <f>'PAA Preliminar'!J732</f>
        <v>II  2020</v>
      </c>
    </row>
    <row r="733" spans="1:10" x14ac:dyDescent="0.25">
      <c r="A733" s="91">
        <f>'PAA Preliminar'!A733</f>
        <v>853</v>
      </c>
      <c r="B733" s="92" t="str">
        <f>'PAA Preliminar'!B733</f>
        <v>789-01</v>
      </c>
      <c r="C733" s="29" t="str">
        <f>'PAA Preliminar'!C733</f>
        <v>92010424</v>
      </c>
      <c r="D733" s="29">
        <f>'PAA Preliminar'!D733</f>
        <v>20306</v>
      </c>
      <c r="E733" s="3" t="str">
        <f>'PAA Preliminar'!E733</f>
        <v>Tubo p/agua en una pulgada</v>
      </c>
      <c r="F733" s="29">
        <f>'PAA Preliminar'!F733</f>
        <v>70</v>
      </c>
      <c r="G733" s="29" t="str">
        <f>'PAA Preliminar'!G733</f>
        <v>unid</v>
      </c>
      <c r="H733" s="81">
        <f>'PAA Preliminar'!H733</f>
        <v>326760</v>
      </c>
      <c r="I733" s="29" t="str">
        <f>'PAA Preliminar'!I733</f>
        <v>001</v>
      </c>
      <c r="J733" s="93" t="str">
        <f>'PAA Preliminar'!J733</f>
        <v>II  2020</v>
      </c>
    </row>
    <row r="734" spans="1:10" x14ac:dyDescent="0.25">
      <c r="A734" s="91">
        <f>'PAA Preliminar'!A734</f>
        <v>854</v>
      </c>
      <c r="B734" s="92" t="str">
        <f>'PAA Preliminar'!B734</f>
        <v>789-01</v>
      </c>
      <c r="C734" s="29" t="str">
        <f>'PAA Preliminar'!C734</f>
        <v>92009226</v>
      </c>
      <c r="D734" s="29">
        <f>'PAA Preliminar'!D734</f>
        <v>20306</v>
      </c>
      <c r="E734" s="3" t="str">
        <f>'PAA Preliminar'!E734</f>
        <v>tubo pvc cañería de 50,8 mm</v>
      </c>
      <c r="F734" s="29">
        <f>'PAA Preliminar'!F734</f>
        <v>30</v>
      </c>
      <c r="G734" s="29" t="str">
        <f>'PAA Preliminar'!G734</f>
        <v>unid</v>
      </c>
      <c r="H734" s="81">
        <f>'PAA Preliminar'!H734</f>
        <v>240000</v>
      </c>
      <c r="I734" s="29" t="str">
        <f>'PAA Preliminar'!I734</f>
        <v>001</v>
      </c>
      <c r="J734" s="93" t="str">
        <f>'PAA Preliminar'!J734</f>
        <v>II  2020</v>
      </c>
    </row>
    <row r="735" spans="1:10" x14ac:dyDescent="0.25">
      <c r="A735" s="91">
        <f>'PAA Preliminar'!A735</f>
        <v>855</v>
      </c>
      <c r="B735" s="92" t="str">
        <f>'PAA Preliminar'!B735</f>
        <v>789-01</v>
      </c>
      <c r="C735" s="29">
        <f>'PAA Preliminar'!C735</f>
        <v>92023387</v>
      </c>
      <c r="D735" s="29">
        <f>'PAA Preliminar'!D735</f>
        <v>20306</v>
      </c>
      <c r="E735" s="3" t="str">
        <f>'PAA Preliminar'!E735</f>
        <v>Unión lisa pvc 12 mm</v>
      </c>
      <c r="F735" s="29">
        <f>'PAA Preliminar'!F735</f>
        <v>60</v>
      </c>
      <c r="G735" s="29" t="str">
        <f>'PAA Preliminar'!G735</f>
        <v>unid</v>
      </c>
      <c r="H735" s="81">
        <f>'PAA Preliminar'!H735</f>
        <v>10800</v>
      </c>
      <c r="I735" s="29" t="str">
        <f>'PAA Preliminar'!I735</f>
        <v>001</v>
      </c>
      <c r="J735" s="93" t="str">
        <f>'PAA Preliminar'!J735</f>
        <v>II  2020</v>
      </c>
    </row>
    <row r="736" spans="1:10" x14ac:dyDescent="0.25">
      <c r="A736" s="91">
        <f>'PAA Preliminar'!A736</f>
        <v>856</v>
      </c>
      <c r="B736" s="92" t="str">
        <f>'PAA Preliminar'!B736</f>
        <v>789-01</v>
      </c>
      <c r="C736" s="29">
        <f>'PAA Preliminar'!C736</f>
        <v>92015078</v>
      </c>
      <c r="D736" s="29">
        <f>'PAA Preliminar'!D736</f>
        <v>20306</v>
      </c>
      <c r="E736" s="3" t="str">
        <f>'PAA Preliminar'!E736</f>
        <v>Unión pvc de 25,4 mm</v>
      </c>
      <c r="F736" s="29">
        <f>'PAA Preliminar'!F736</f>
        <v>20</v>
      </c>
      <c r="G736" s="29" t="str">
        <f>'PAA Preliminar'!G736</f>
        <v>unid</v>
      </c>
      <c r="H736" s="81">
        <f>'PAA Preliminar'!H736</f>
        <v>7200</v>
      </c>
      <c r="I736" s="29" t="str">
        <f>'PAA Preliminar'!I736</f>
        <v>001</v>
      </c>
      <c r="J736" s="93" t="str">
        <f>'PAA Preliminar'!J736</f>
        <v>II  2020</v>
      </c>
    </row>
    <row r="737" spans="1:10" ht="30" x14ac:dyDescent="0.25">
      <c r="A737" s="91">
        <f>'PAA Preliminar'!A737</f>
        <v>857</v>
      </c>
      <c r="B737" s="92" t="str">
        <f>'PAA Preliminar'!B737</f>
        <v>789-01</v>
      </c>
      <c r="C737" s="29">
        <f>'PAA Preliminar'!C737</f>
        <v>92136526</v>
      </c>
      <c r="D737" s="29">
        <f>'PAA Preliminar'!D737</f>
        <v>20306</v>
      </c>
      <c r="E737" s="3" t="str">
        <f>'PAA Preliminar'!E737</f>
        <v>Unión pvc, conector de cinta de riego (conector 10 mm)</v>
      </c>
      <c r="F737" s="29">
        <f>'PAA Preliminar'!F737</f>
        <v>200</v>
      </c>
      <c r="G737" s="29" t="str">
        <f>'PAA Preliminar'!G737</f>
        <v>unid</v>
      </c>
      <c r="H737" s="81">
        <f>'PAA Preliminar'!H737</f>
        <v>40000</v>
      </c>
      <c r="I737" s="29" t="str">
        <f>'PAA Preliminar'!I737</f>
        <v>001</v>
      </c>
      <c r="J737" s="93" t="str">
        <f>'PAA Preliminar'!J737</f>
        <v>II  2020</v>
      </c>
    </row>
    <row r="738" spans="1:10" ht="75" x14ac:dyDescent="0.25">
      <c r="A738" s="91">
        <f>'PAA Preliminar'!A738</f>
        <v>858</v>
      </c>
      <c r="B738" s="92" t="str">
        <f>'PAA Preliminar'!B738</f>
        <v>789-01</v>
      </c>
      <c r="C738" s="29">
        <f>'PAA Preliminar'!C738</f>
        <v>92038608</v>
      </c>
      <c r="D738" s="29">
        <f>'PAA Preliminar'!D738</f>
        <v>20306</v>
      </c>
      <c r="E738" s="3" t="str">
        <f>'PAA Preliminar'!E738</f>
        <v xml:space="preserve"> Plástico negro liso (Polipropileno) uso en la construcción. 4 mts ancho calibre  mínimo 6 milésimas de pulgada . (Present. Rollo continuo  de 20 mts mínimo)</v>
      </c>
      <c r="F738" s="29">
        <f>'PAA Preliminar'!F738</f>
        <v>295</v>
      </c>
      <c r="G738" s="29" t="str">
        <f>'PAA Preliminar'!G738</f>
        <v>kg</v>
      </c>
      <c r="H738" s="81">
        <f>'PAA Preliminar'!H738</f>
        <v>594720</v>
      </c>
      <c r="I738" s="29" t="str">
        <f>'PAA Preliminar'!I738</f>
        <v>001</v>
      </c>
      <c r="J738" s="93" t="str">
        <f>'PAA Preliminar'!J738</f>
        <v>II  2020</v>
      </c>
    </row>
    <row r="739" spans="1:10" ht="75" x14ac:dyDescent="0.25">
      <c r="A739" s="91">
        <f>'PAA Preliminar'!A739</f>
        <v>859</v>
      </c>
      <c r="B739" s="92" t="str">
        <f>'PAA Preliminar'!B739</f>
        <v>789-01</v>
      </c>
      <c r="C739" s="29">
        <f>'PAA Preliminar'!C739</f>
        <v>92079530</v>
      </c>
      <c r="D739" s="29">
        <f>'PAA Preliminar'!D739</f>
        <v>20306</v>
      </c>
      <c r="E739" s="3" t="str">
        <f>'PAA Preliminar'!E739</f>
        <v xml:space="preserve"> Léase correctamente kilogramos de Plástico Transparente para techo de invernadero (Calibre 2 mm, de 4 a 6  mts ancho). Presentación rollo continuo mínimo de 25 kg </v>
      </c>
      <c r="F739" s="29">
        <f>'PAA Preliminar'!F739</f>
        <v>430</v>
      </c>
      <c r="G739" s="29" t="str">
        <f>'PAA Preliminar'!G739</f>
        <v>kg</v>
      </c>
      <c r="H739" s="81">
        <f>'PAA Preliminar'!H739</f>
        <v>1012650</v>
      </c>
      <c r="I739" s="29" t="str">
        <f>'PAA Preliminar'!I739</f>
        <v>001</v>
      </c>
      <c r="J739" s="93" t="str">
        <f>'PAA Preliminar'!J739</f>
        <v>II  2020</v>
      </c>
    </row>
    <row r="740" spans="1:10" ht="30" x14ac:dyDescent="0.25">
      <c r="A740" s="91">
        <f>'PAA Preliminar'!A740</f>
        <v>860</v>
      </c>
      <c r="B740" s="92" t="str">
        <f>'PAA Preliminar'!B740</f>
        <v>789-01</v>
      </c>
      <c r="C740" s="29">
        <f>'PAA Preliminar'!C740</f>
        <v>92154337</v>
      </c>
      <c r="D740" s="29">
        <f>'PAA Preliminar'!D740</f>
        <v>20306</v>
      </c>
      <c r="E740" s="3" t="str">
        <f>'PAA Preliminar'!E740</f>
        <v>Plastico polietileno  transparente tipo tomatero</v>
      </c>
      <c r="F740" s="29">
        <f>'PAA Preliminar'!F740</f>
        <v>200</v>
      </c>
      <c r="G740" s="29" t="str">
        <f>'PAA Preliminar'!G740</f>
        <v>kg</v>
      </c>
      <c r="H740" s="81">
        <f>'PAA Preliminar'!H740</f>
        <v>280000</v>
      </c>
      <c r="I740" s="29" t="str">
        <f>'PAA Preliminar'!I740</f>
        <v>001</v>
      </c>
      <c r="J740" s="93" t="str">
        <f>'PAA Preliminar'!J740</f>
        <v>II  2020</v>
      </c>
    </row>
    <row r="741" spans="1:10" x14ac:dyDescent="0.25">
      <c r="A741" s="91">
        <f>'PAA Preliminar'!A741</f>
        <v>861</v>
      </c>
      <c r="B741" s="92" t="str">
        <f>'PAA Preliminar'!B741</f>
        <v>789-01</v>
      </c>
      <c r="C741" s="29">
        <f>'PAA Preliminar'!C741</f>
        <v>92160374</v>
      </c>
      <c r="D741" s="29">
        <f>'PAA Preliminar'!D741</f>
        <v>20306</v>
      </c>
      <c r="E741" s="3" t="str">
        <f>'PAA Preliminar'!E741</f>
        <v>Plástico uso agrícola tipo agritela</v>
      </c>
      <c r="F741" s="29">
        <f>'PAA Preliminar'!F741</f>
        <v>800</v>
      </c>
      <c r="G741" s="29" t="str">
        <f>'PAA Preliminar'!G741</f>
        <v>mts</v>
      </c>
      <c r="H741" s="81">
        <f>'PAA Preliminar'!H741</f>
        <v>760000</v>
      </c>
      <c r="I741" s="29" t="str">
        <f>'PAA Preliminar'!I741</f>
        <v>001</v>
      </c>
      <c r="J741" s="93" t="str">
        <f>'PAA Preliminar'!J741</f>
        <v>II  2020</v>
      </c>
    </row>
    <row r="742" spans="1:10" ht="45" x14ac:dyDescent="0.25">
      <c r="A742" s="91">
        <f>'PAA Preliminar'!A742</f>
        <v>862</v>
      </c>
      <c r="B742" s="92" t="str">
        <f>'PAA Preliminar'!B742</f>
        <v>789-01</v>
      </c>
      <c r="C742" s="29">
        <f>'PAA Preliminar'!C742</f>
        <v>92044135</v>
      </c>
      <c r="D742" s="29">
        <f>'PAA Preliminar'!D742</f>
        <v>20306</v>
      </c>
      <c r="E742" s="3" t="str">
        <f>'PAA Preliminar'!E742</f>
        <v>Manguera de caucho reforzafda de 12,7 mm, para jardín. , (Present.  de 12 mts con sus respectivos acoples).</v>
      </c>
      <c r="F742" s="29">
        <f>'PAA Preliminar'!F742</f>
        <v>50</v>
      </c>
      <c r="G742" s="29" t="str">
        <f>'PAA Preliminar'!G742</f>
        <v>mts</v>
      </c>
      <c r="H742" s="81">
        <f>'PAA Preliminar'!H742</f>
        <v>38250</v>
      </c>
      <c r="I742" s="29" t="str">
        <f>'PAA Preliminar'!I742</f>
        <v>001</v>
      </c>
      <c r="J742" s="93" t="str">
        <f>'PAA Preliminar'!J742</f>
        <v>II  2020</v>
      </c>
    </row>
    <row r="743" spans="1:10" ht="60" x14ac:dyDescent="0.25">
      <c r="A743" s="91">
        <f>'PAA Preliminar'!A743</f>
        <v>863</v>
      </c>
      <c r="B743" s="92" t="str">
        <f>'PAA Preliminar'!B743</f>
        <v>789-01</v>
      </c>
      <c r="C743" s="29">
        <f>'PAA Preliminar'!C743</f>
        <v>92019196</v>
      </c>
      <c r="D743" s="29">
        <f>'PAA Preliminar'!D743</f>
        <v>20306</v>
      </c>
      <c r="E743" s="3" t="str">
        <f>'PAA Preliminar'!E743</f>
        <v xml:space="preserve"> Manguera poliducto de 12,7 mm  de diámtero. (Presentación rollo de 90 mts, presión mínima 14 kg/cm2, calibre 2 mm)</v>
      </c>
      <c r="F743" s="29">
        <f>'PAA Preliminar'!F743</f>
        <v>720</v>
      </c>
      <c r="G743" s="29" t="str">
        <f>'PAA Preliminar'!G743</f>
        <v>mts</v>
      </c>
      <c r="H743" s="81">
        <f>'PAA Preliminar'!H743</f>
        <v>114480</v>
      </c>
      <c r="I743" s="29" t="str">
        <f>'PAA Preliminar'!I743</f>
        <v>001</v>
      </c>
      <c r="J743" s="93" t="str">
        <f>'PAA Preliminar'!J743</f>
        <v>II  2020</v>
      </c>
    </row>
    <row r="744" spans="1:10" x14ac:dyDescent="0.25">
      <c r="A744" s="91">
        <f>'PAA Preliminar'!A744</f>
        <v>864</v>
      </c>
      <c r="B744" s="92" t="str">
        <f>'PAA Preliminar'!B744</f>
        <v>789-01</v>
      </c>
      <c r="C744" s="29">
        <f>'PAA Preliminar'!C744</f>
        <v>92019195</v>
      </c>
      <c r="D744" s="29">
        <f>'PAA Preliminar'!D744</f>
        <v>20306</v>
      </c>
      <c r="E744" s="3" t="str">
        <f>'PAA Preliminar'!E744</f>
        <v>Manguera poliducto 25 mm</v>
      </c>
      <c r="F744" s="29">
        <f>'PAA Preliminar'!F744</f>
        <v>90</v>
      </c>
      <c r="G744" s="29" t="str">
        <f>'PAA Preliminar'!G744</f>
        <v>mts</v>
      </c>
      <c r="H744" s="81">
        <f>'PAA Preliminar'!H744</f>
        <v>38160</v>
      </c>
      <c r="I744" s="29" t="str">
        <f>'PAA Preliminar'!I744</f>
        <v>001</v>
      </c>
      <c r="J744" s="93" t="str">
        <f>'PAA Preliminar'!J744</f>
        <v>II  2020</v>
      </c>
    </row>
    <row r="745" spans="1:10" x14ac:dyDescent="0.25">
      <c r="A745" s="91">
        <f>'PAA Preliminar'!A745</f>
        <v>865</v>
      </c>
      <c r="B745" s="92" t="str">
        <f>'PAA Preliminar'!B745</f>
        <v>789-01</v>
      </c>
      <c r="C745" s="29">
        <f>'PAA Preliminar'!C745</f>
        <v>92130136</v>
      </c>
      <c r="D745" s="29">
        <f>'PAA Preliminar'!D745</f>
        <v>20306</v>
      </c>
      <c r="E745" s="3" t="str">
        <f>'PAA Preliminar'!E745</f>
        <v>Cinta goteo 16 mm, para riego agrícola</v>
      </c>
      <c r="F745" s="29">
        <f>'PAA Preliminar'!F745</f>
        <v>6000</v>
      </c>
      <c r="G745" s="29" t="str">
        <f>'PAA Preliminar'!G745</f>
        <v>mts</v>
      </c>
      <c r="H745" s="81">
        <f>'PAA Preliminar'!H745</f>
        <v>348000</v>
      </c>
      <c r="I745" s="29" t="str">
        <f>'PAA Preliminar'!I745</f>
        <v>001</v>
      </c>
      <c r="J745" s="93" t="str">
        <f>'PAA Preliminar'!J745</f>
        <v>II  2020</v>
      </c>
    </row>
    <row r="746" spans="1:10" x14ac:dyDescent="0.25">
      <c r="A746" s="91">
        <f>'PAA Preliminar'!A746</f>
        <v>866</v>
      </c>
      <c r="B746" s="92" t="str">
        <f>'PAA Preliminar'!B746</f>
        <v>789-01</v>
      </c>
      <c r="C746" s="29">
        <f>'PAA Preliminar'!C746</f>
        <v>92133867</v>
      </c>
      <c r="D746" s="29">
        <f>'PAA Preliminar'!D746</f>
        <v>20306</v>
      </c>
      <c r="E746" s="3" t="str">
        <f>'PAA Preliminar'!E746</f>
        <v>Bebedero avicola de niple</v>
      </c>
      <c r="F746" s="29">
        <f>'PAA Preliminar'!F746</f>
        <v>300</v>
      </c>
      <c r="G746" s="29" t="str">
        <f>'PAA Preliminar'!G746</f>
        <v>unid</v>
      </c>
      <c r="H746" s="81">
        <f>'PAA Preliminar'!H746</f>
        <v>390000</v>
      </c>
      <c r="I746" s="29" t="str">
        <f>'PAA Preliminar'!I746</f>
        <v>001</v>
      </c>
      <c r="J746" s="93" t="str">
        <f>'PAA Preliminar'!J746</f>
        <v>II  2020</v>
      </c>
    </row>
    <row r="747" spans="1:10" ht="60" x14ac:dyDescent="0.25">
      <c r="A747" s="91">
        <f>'PAA Preliminar'!A747</f>
        <v>867</v>
      </c>
      <c r="B747" s="92" t="str">
        <f>'PAA Preliminar'!B747</f>
        <v>789-01</v>
      </c>
      <c r="C747" s="29">
        <f>'PAA Preliminar'!C747</f>
        <v>92079818</v>
      </c>
      <c r="D747" s="29">
        <f>'PAA Preliminar'!D747</f>
        <v>20306</v>
      </c>
      <c r="E747" s="3" t="str">
        <f>'PAA Preliminar'!E747</f>
        <v xml:space="preserve">Bandeja para germinación de semillas , plástica, color negro  (Tamaño  32 x 48 cm) . Con 96 espacios de 40x40x40 mm. Apilable,  </v>
      </c>
      <c r="F747" s="29">
        <f>'PAA Preliminar'!F747</f>
        <v>50</v>
      </c>
      <c r="G747" s="29" t="str">
        <f>'PAA Preliminar'!G747</f>
        <v>unid</v>
      </c>
      <c r="H747" s="81">
        <f>'PAA Preliminar'!H747</f>
        <v>45000</v>
      </c>
      <c r="I747" s="29" t="str">
        <f>'PAA Preliminar'!I747</f>
        <v>001</v>
      </c>
      <c r="J747" s="93" t="str">
        <f>'PAA Preliminar'!J747</f>
        <v>II  2020</v>
      </c>
    </row>
    <row r="748" spans="1:10" ht="60" x14ac:dyDescent="0.25">
      <c r="A748" s="91">
        <f>'PAA Preliminar'!A748</f>
        <v>868</v>
      </c>
      <c r="B748" s="92" t="str">
        <f>'PAA Preliminar'!B748</f>
        <v>789-01</v>
      </c>
      <c r="C748" s="29">
        <f>'PAA Preliminar'!C748</f>
        <v>92080004</v>
      </c>
      <c r="D748" s="29">
        <f>'PAA Preliminar'!D748</f>
        <v>20309</v>
      </c>
      <c r="E748" s="3" t="str">
        <f>'PAA Preliminar'!E748</f>
        <v>Microaspersor para riego hortícola. Con estaca, capacidad  30 Lts (+- 5) por hora. Radio de mojado 2,5 a 3 mts. Aspersión giro de 360 grados.</v>
      </c>
      <c r="F748" s="29">
        <f>'PAA Preliminar'!F748</f>
        <v>30</v>
      </c>
      <c r="G748" s="29" t="str">
        <f>'PAA Preliminar'!G748</f>
        <v>unid</v>
      </c>
      <c r="H748" s="81">
        <f>'PAA Preliminar'!H748</f>
        <v>41370</v>
      </c>
      <c r="I748" s="29" t="str">
        <f>'PAA Preliminar'!I748</f>
        <v>001</v>
      </c>
      <c r="J748" s="93" t="str">
        <f>'PAA Preliminar'!J748</f>
        <v>II  2020</v>
      </c>
    </row>
    <row r="749" spans="1:10" x14ac:dyDescent="0.25">
      <c r="A749" s="91">
        <f>'PAA Preliminar'!A749</f>
        <v>869</v>
      </c>
      <c r="B749" s="92" t="str">
        <f>'PAA Preliminar'!B749</f>
        <v>789-01</v>
      </c>
      <c r="C749" s="29" t="str">
        <f>'PAA Preliminar'!C749</f>
        <v>92005764</v>
      </c>
      <c r="D749" s="29">
        <f>'PAA Preliminar'!D749</f>
        <v>20309</v>
      </c>
      <c r="E749" s="3" t="str">
        <f>'PAA Preliminar'!E749</f>
        <v>Llave de paso 12 mm</v>
      </c>
      <c r="F749" s="29">
        <f>'PAA Preliminar'!F749</f>
        <v>14</v>
      </c>
      <c r="G749" s="29" t="str">
        <f>'PAA Preliminar'!G749</f>
        <v>unid</v>
      </c>
      <c r="H749" s="81">
        <f>'PAA Preliminar'!H749</f>
        <v>35182</v>
      </c>
      <c r="I749" s="29" t="str">
        <f>'PAA Preliminar'!I749</f>
        <v>001</v>
      </c>
      <c r="J749" s="93" t="str">
        <f>'PAA Preliminar'!J749</f>
        <v>II  2020</v>
      </c>
    </row>
    <row r="750" spans="1:10" x14ac:dyDescent="0.25">
      <c r="A750" s="91">
        <f>'PAA Preliminar'!A750</f>
        <v>870</v>
      </c>
      <c r="B750" s="92" t="str">
        <f>'PAA Preliminar'!B750</f>
        <v>789-01</v>
      </c>
      <c r="C750" s="29" t="str">
        <f>'PAA Preliminar'!C750</f>
        <v>92038510</v>
      </c>
      <c r="D750" s="29">
        <f>'PAA Preliminar'!D750</f>
        <v>20309</v>
      </c>
      <c r="E750" s="3" t="str">
        <f>'PAA Preliminar'!E750</f>
        <v>Llave de paso 25 mm pvc</v>
      </c>
      <c r="F750" s="29">
        <f>'PAA Preliminar'!F750</f>
        <v>5</v>
      </c>
      <c r="G750" s="29" t="str">
        <f>'PAA Preliminar'!G750</f>
        <v>unid</v>
      </c>
      <c r="H750" s="81">
        <f>'PAA Preliminar'!H750</f>
        <v>22500</v>
      </c>
      <c r="I750" s="29" t="str">
        <f>'PAA Preliminar'!I750</f>
        <v>001</v>
      </c>
      <c r="J750" s="93" t="str">
        <f>'PAA Preliminar'!J750</f>
        <v>II  2020</v>
      </c>
    </row>
    <row r="751" spans="1:10" x14ac:dyDescent="0.25">
      <c r="A751" s="91">
        <f>'PAA Preliminar'!A751</f>
        <v>871</v>
      </c>
      <c r="B751" s="92" t="str">
        <f>'PAA Preliminar'!B751</f>
        <v>789-01</v>
      </c>
      <c r="C751" s="29" t="str">
        <f>'PAA Preliminar'!C751</f>
        <v>92016686</v>
      </c>
      <c r="D751" s="29">
        <f>'PAA Preliminar'!D751</f>
        <v>20309</v>
      </c>
      <c r="E751" s="3" t="str">
        <f>'PAA Preliminar'!E751</f>
        <v>Llave paso 2" PVC</v>
      </c>
      <c r="F751" s="29">
        <f>'PAA Preliminar'!F751</f>
        <v>3</v>
      </c>
      <c r="G751" s="29" t="str">
        <f>'PAA Preliminar'!G751</f>
        <v>unid</v>
      </c>
      <c r="H751" s="81">
        <f>'PAA Preliminar'!H751</f>
        <v>21309</v>
      </c>
      <c r="I751" s="29" t="str">
        <f>'PAA Preliminar'!I751</f>
        <v>001</v>
      </c>
      <c r="J751" s="93" t="str">
        <f>'PAA Preliminar'!J751</f>
        <v>II  2020</v>
      </c>
    </row>
    <row r="752" spans="1:10" x14ac:dyDescent="0.25">
      <c r="A752" s="91">
        <f>'PAA Preliminar'!A752</f>
        <v>872</v>
      </c>
      <c r="B752" s="92" t="str">
        <f>'PAA Preliminar'!B752</f>
        <v>789-01</v>
      </c>
      <c r="C752" s="29" t="str">
        <f>'PAA Preliminar'!C752</f>
        <v>92121419</v>
      </c>
      <c r="D752" s="29">
        <f>'PAA Preliminar'!D752</f>
        <v>20309</v>
      </c>
      <c r="E752" s="3" t="str">
        <f>'PAA Preliminar'!E752</f>
        <v>Llave chorro 1,27 cm</v>
      </c>
      <c r="F752" s="29">
        <f>'PAA Preliminar'!F752</f>
        <v>6</v>
      </c>
      <c r="G752" s="29" t="str">
        <f>'PAA Preliminar'!G752</f>
        <v>unid</v>
      </c>
      <c r="H752" s="81">
        <f>'PAA Preliminar'!H752</f>
        <v>14424</v>
      </c>
      <c r="I752" s="29" t="str">
        <f>'PAA Preliminar'!I752</f>
        <v>001</v>
      </c>
      <c r="J752" s="93" t="str">
        <f>'PAA Preliminar'!J752</f>
        <v>II  2020</v>
      </c>
    </row>
    <row r="753" spans="1:10" ht="30" x14ac:dyDescent="0.25">
      <c r="A753" s="91">
        <f>'PAA Preliminar'!A753</f>
        <v>587</v>
      </c>
      <c r="B753" s="92" t="str">
        <f>'PAA Preliminar'!B753</f>
        <v>789-01</v>
      </c>
      <c r="C753" s="29">
        <f>'PAA Preliminar'!C753</f>
        <v>42291614</v>
      </c>
      <c r="D753" s="29">
        <f>'PAA Preliminar'!D753</f>
        <v>20401</v>
      </c>
      <c r="E753" s="3" t="str">
        <f>'PAA Preliminar'!E753</f>
        <v>Tijera para retirar suturas en acero inoxidable</v>
      </c>
      <c r="F753" s="29">
        <f>'PAA Preliminar'!F753</f>
        <v>22</v>
      </c>
      <c r="G753" s="29" t="str">
        <f>'PAA Preliminar'!G753</f>
        <v>unid</v>
      </c>
      <c r="H753" s="81">
        <f>'PAA Preliminar'!H753</f>
        <v>80000</v>
      </c>
      <c r="I753" s="29" t="str">
        <f>'PAA Preliminar'!I753</f>
        <v>001</v>
      </c>
      <c r="J753" s="93" t="str">
        <f>'PAA Preliminar'!J753</f>
        <v>II  2020</v>
      </c>
    </row>
    <row r="754" spans="1:10" x14ac:dyDescent="0.25">
      <c r="A754" s="91">
        <f>'PAA Preliminar'!A754</f>
        <v>588</v>
      </c>
      <c r="B754" s="92" t="str">
        <f>'PAA Preliminar'!B754</f>
        <v>789-01</v>
      </c>
      <c r="C754" s="29">
        <f>'PAA Preliminar'!C754</f>
        <v>42291802</v>
      </c>
      <c r="D754" s="29">
        <f>'PAA Preliminar'!D754</f>
        <v>20401</v>
      </c>
      <c r="E754" s="3" t="str">
        <f>'PAA Preliminar'!E754</f>
        <v>Pinza uso quirúrjico</v>
      </c>
      <c r="F754" s="29">
        <f>'PAA Preliminar'!F754</f>
        <v>28</v>
      </c>
      <c r="G754" s="29" t="str">
        <f>'PAA Preliminar'!G754</f>
        <v>unid</v>
      </c>
      <c r="H754" s="81">
        <f>'PAA Preliminar'!H754</f>
        <v>105000</v>
      </c>
      <c r="I754" s="29" t="str">
        <f>'PAA Preliminar'!I754</f>
        <v>001</v>
      </c>
      <c r="J754" s="93" t="str">
        <f>'PAA Preliminar'!J754</f>
        <v>II  2020</v>
      </c>
    </row>
    <row r="755" spans="1:10" ht="30" x14ac:dyDescent="0.25">
      <c r="A755" s="91">
        <f>'PAA Preliminar'!A755</f>
        <v>589</v>
      </c>
      <c r="B755" s="92" t="str">
        <f>'PAA Preliminar'!B755</f>
        <v>789-01</v>
      </c>
      <c r="C755" s="29">
        <f>'PAA Preliminar'!C755</f>
        <v>42291802</v>
      </c>
      <c r="D755" s="29">
        <f>'PAA Preliminar'!D755</f>
        <v>20401</v>
      </c>
      <c r="E755" s="3" t="str">
        <f>'PAA Preliminar'!E755</f>
        <v>Pinza de acero inoxidable(baby mosquito curvo)</v>
      </c>
      <c r="F755" s="29">
        <f>'PAA Preliminar'!F755</f>
        <v>35</v>
      </c>
      <c r="G755" s="29" t="str">
        <f>'PAA Preliminar'!G755</f>
        <v>unid</v>
      </c>
      <c r="H755" s="81">
        <f>'PAA Preliminar'!H755</f>
        <v>120000</v>
      </c>
      <c r="I755" s="29" t="str">
        <f>'PAA Preliminar'!I755</f>
        <v>001</v>
      </c>
      <c r="J755" s="93" t="str">
        <f>'PAA Preliminar'!J755</f>
        <v>II  2020</v>
      </c>
    </row>
    <row r="756" spans="1:10" x14ac:dyDescent="0.25">
      <c r="A756" s="91">
        <f>'PAA Preliminar'!A756</f>
        <v>590</v>
      </c>
      <c r="B756" s="92" t="str">
        <f>'PAA Preliminar'!B756</f>
        <v>789-01</v>
      </c>
      <c r="C756" s="29">
        <f>'PAA Preliminar'!C756</f>
        <v>42291614</v>
      </c>
      <c r="D756" s="29">
        <f>'PAA Preliminar'!D756</f>
        <v>20401</v>
      </c>
      <c r="E756" s="3" t="str">
        <f>'PAA Preliminar'!E756</f>
        <v>Tijera de acero inoxidable punta roma</v>
      </c>
      <c r="F756" s="29">
        <f>'PAA Preliminar'!F756</f>
        <v>29</v>
      </c>
      <c r="G756" s="29" t="str">
        <f>'PAA Preliminar'!G756</f>
        <v>unid</v>
      </c>
      <c r="H756" s="81">
        <f>'PAA Preliminar'!H756</f>
        <v>108000</v>
      </c>
      <c r="I756" s="29" t="str">
        <f>'PAA Preliminar'!I756</f>
        <v>001</v>
      </c>
      <c r="J756" s="93" t="str">
        <f>'PAA Preliminar'!J756</f>
        <v>II  2020</v>
      </c>
    </row>
    <row r="757" spans="1:10" x14ac:dyDescent="0.25">
      <c r="A757" s="91">
        <f>'PAA Preliminar'!A757</f>
        <v>591</v>
      </c>
      <c r="B757" s="92" t="str">
        <f>'PAA Preliminar'!B757</f>
        <v>789-01</v>
      </c>
      <c r="C757" s="29">
        <f>'PAA Preliminar'!C757</f>
        <v>42182101</v>
      </c>
      <c r="D757" s="29">
        <f>'PAA Preliminar'!D757</f>
        <v>20401</v>
      </c>
      <c r="E757" s="3" t="str">
        <f>'PAA Preliminar'!E757</f>
        <v>Estetoscopio</v>
      </c>
      <c r="F757" s="29">
        <f>'PAA Preliminar'!F757</f>
        <v>19</v>
      </c>
      <c r="G757" s="29" t="str">
        <f>'PAA Preliminar'!G757</f>
        <v>unid</v>
      </c>
      <c r="H757" s="81">
        <f>'PAA Preliminar'!H757</f>
        <v>600000</v>
      </c>
      <c r="I757" s="29" t="str">
        <f>'PAA Preliminar'!I757</f>
        <v>001</v>
      </c>
      <c r="J757" s="93" t="str">
        <f>'PAA Preliminar'!J757</f>
        <v>II  2020</v>
      </c>
    </row>
    <row r="758" spans="1:10" x14ac:dyDescent="0.25">
      <c r="A758" s="91">
        <f>'PAA Preliminar'!A758</f>
        <v>592</v>
      </c>
      <c r="B758" s="92" t="str">
        <f>'PAA Preliminar'!B758</f>
        <v>789-01</v>
      </c>
      <c r="C758" s="29">
        <f>'PAA Preliminar'!C758</f>
        <v>42181601</v>
      </c>
      <c r="D758" s="29">
        <f>'PAA Preliminar'!D758</f>
        <v>20401</v>
      </c>
      <c r="E758" s="3" t="str">
        <f>'PAA Preliminar'!E758</f>
        <v>Esfingomanometro de aire aneroide</v>
      </c>
      <c r="F758" s="29">
        <f>'PAA Preliminar'!F758</f>
        <v>4</v>
      </c>
      <c r="G758" s="29" t="str">
        <f>'PAA Preliminar'!G758</f>
        <v>unid</v>
      </c>
      <c r="H758" s="81">
        <f>'PAA Preliminar'!H758</f>
        <v>250000</v>
      </c>
      <c r="I758" s="29" t="str">
        <f>'PAA Preliminar'!I758</f>
        <v>001</v>
      </c>
      <c r="J758" s="93" t="str">
        <f>'PAA Preliminar'!J758</f>
        <v>II  2020</v>
      </c>
    </row>
    <row r="759" spans="1:10" x14ac:dyDescent="0.25">
      <c r="A759" s="91">
        <f>'PAA Preliminar'!A759</f>
        <v>873</v>
      </c>
      <c r="B759" s="92" t="str">
        <f>'PAA Preliminar'!B759</f>
        <v>789-01</v>
      </c>
      <c r="C759" s="29">
        <f>'PAA Preliminar'!C759</f>
        <v>92013046</v>
      </c>
      <c r="D759" s="29">
        <f>'PAA Preliminar'!D759</f>
        <v>20401</v>
      </c>
      <c r="E759" s="3" t="str">
        <f>'PAA Preliminar'!E759</f>
        <v>Pala carrilera cabo corto</v>
      </c>
      <c r="F759" s="29">
        <f>'PAA Preliminar'!F759</f>
        <v>16</v>
      </c>
      <c r="G759" s="29" t="str">
        <f>'PAA Preliminar'!G759</f>
        <v>unid</v>
      </c>
      <c r="H759" s="81">
        <f>'PAA Preliminar'!H759</f>
        <v>75000</v>
      </c>
      <c r="I759" s="29" t="str">
        <f>'PAA Preliminar'!I759</f>
        <v>001</v>
      </c>
      <c r="J759" s="93" t="str">
        <f>'PAA Preliminar'!J759</f>
        <v>II  2020</v>
      </c>
    </row>
    <row r="760" spans="1:10" x14ac:dyDescent="0.25">
      <c r="A760" s="91">
        <f>'PAA Preliminar'!A760</f>
        <v>874</v>
      </c>
      <c r="B760" s="92" t="str">
        <f>'PAA Preliminar'!B760</f>
        <v>789-01</v>
      </c>
      <c r="C760" s="29">
        <f>'PAA Preliminar'!C760</f>
        <v>92084374</v>
      </c>
      <c r="D760" s="29">
        <f>'PAA Preliminar'!D760</f>
        <v>20401</v>
      </c>
      <c r="E760" s="3" t="str">
        <f>'PAA Preliminar'!E760</f>
        <v>Pla de acero tipo cafetalera</v>
      </c>
      <c r="F760" s="29">
        <f>'PAA Preliminar'!F760</f>
        <v>14</v>
      </c>
      <c r="G760" s="29" t="str">
        <f>'PAA Preliminar'!G760</f>
        <v>unid</v>
      </c>
      <c r="H760" s="81">
        <f>'PAA Preliminar'!H760</f>
        <v>100000</v>
      </c>
      <c r="I760" s="29" t="str">
        <f>'PAA Preliminar'!I760</f>
        <v>001</v>
      </c>
      <c r="J760" s="93" t="str">
        <f>'PAA Preliminar'!J760</f>
        <v>II  2020</v>
      </c>
    </row>
    <row r="761" spans="1:10" ht="45" x14ac:dyDescent="0.25">
      <c r="A761" s="91">
        <f>'PAA Preliminar'!A761</f>
        <v>875</v>
      </c>
      <c r="B761" s="92" t="str">
        <f>'PAA Preliminar'!B761</f>
        <v>789-01</v>
      </c>
      <c r="C761" s="29">
        <f>'PAA Preliminar'!C761</f>
        <v>92071148</v>
      </c>
      <c r="D761" s="29">
        <f>'PAA Preliminar'!D761</f>
        <v>20401</v>
      </c>
      <c r="E761" s="3" t="str">
        <f>'PAA Preliminar'!E761</f>
        <v xml:space="preserve">Pala carrilera hoja de acero de 210 mm ancho y 240 mm de largo, con palo de madera de 1000 mm largo, </v>
      </c>
      <c r="F761" s="29">
        <f>'PAA Preliminar'!F761</f>
        <v>25</v>
      </c>
      <c r="G761" s="29" t="str">
        <f>'PAA Preliminar'!G761</f>
        <v>unid</v>
      </c>
      <c r="H761" s="81">
        <f>'PAA Preliminar'!H761</f>
        <v>162500</v>
      </c>
      <c r="I761" s="29" t="str">
        <f>'PAA Preliminar'!I761</f>
        <v>001</v>
      </c>
      <c r="J761" s="93" t="str">
        <f>'PAA Preliminar'!J761</f>
        <v>II  2020</v>
      </c>
    </row>
    <row r="762" spans="1:10" x14ac:dyDescent="0.25">
      <c r="A762" s="91">
        <f>'PAA Preliminar'!A762</f>
        <v>876</v>
      </c>
      <c r="B762" s="92" t="str">
        <f>'PAA Preliminar'!B762</f>
        <v>789-01</v>
      </c>
      <c r="C762" s="29" t="str">
        <f>'PAA Preliminar'!C762</f>
        <v>92044724</v>
      </c>
      <c r="D762" s="29">
        <f>'PAA Preliminar'!D762</f>
        <v>20401</v>
      </c>
      <c r="E762" s="3" t="str">
        <f>'PAA Preliminar'!E762</f>
        <v>Palin 16 ", en Y</v>
      </c>
      <c r="F762" s="29">
        <f>'PAA Preliminar'!F762</f>
        <v>6</v>
      </c>
      <c r="G762" s="29" t="str">
        <f>'PAA Preliminar'!G762</f>
        <v>unid</v>
      </c>
      <c r="H762" s="81">
        <f>'PAA Preliminar'!H762</f>
        <v>39300</v>
      </c>
      <c r="I762" s="29" t="str">
        <f>'PAA Preliminar'!I762</f>
        <v>001</v>
      </c>
      <c r="J762" s="93" t="str">
        <f>'PAA Preliminar'!J762</f>
        <v>II  2020</v>
      </c>
    </row>
    <row r="763" spans="1:10" ht="30" x14ac:dyDescent="0.25">
      <c r="A763" s="91">
        <f>'PAA Preliminar'!A763</f>
        <v>877</v>
      </c>
      <c r="B763" s="92" t="str">
        <f>'PAA Preliminar'!B763</f>
        <v>789-01</v>
      </c>
      <c r="C763" s="29">
        <f>'PAA Preliminar'!C763</f>
        <v>90008581</v>
      </c>
      <c r="D763" s="29">
        <f>'PAA Preliminar'!D763</f>
        <v>20401</v>
      </c>
      <c r="E763" s="3" t="str">
        <f>'PAA Preliminar'!E763</f>
        <v>Alicate Diablillo para alambre púas, tamaño 20 a 25 cm largo.</v>
      </c>
      <c r="F763" s="29">
        <f>'PAA Preliminar'!F763</f>
        <v>4</v>
      </c>
      <c r="G763" s="29" t="str">
        <f>'PAA Preliminar'!G763</f>
        <v>unid</v>
      </c>
      <c r="H763" s="81">
        <f>'PAA Preliminar'!H763</f>
        <v>34000</v>
      </c>
      <c r="I763" s="29" t="str">
        <f>'PAA Preliminar'!I763</f>
        <v>001</v>
      </c>
      <c r="J763" s="93" t="str">
        <f>'PAA Preliminar'!J763</f>
        <v>II  2020</v>
      </c>
    </row>
    <row r="764" spans="1:10" x14ac:dyDescent="0.25">
      <c r="A764" s="91">
        <f>'PAA Preliminar'!A764</f>
        <v>878</v>
      </c>
      <c r="B764" s="92" t="str">
        <f>'PAA Preliminar'!B764</f>
        <v>789-01</v>
      </c>
      <c r="C764" s="29">
        <f>'PAA Preliminar'!C764</f>
        <v>92002722</v>
      </c>
      <c r="D764" s="29">
        <f>'PAA Preliminar'!D764</f>
        <v>20401</v>
      </c>
      <c r="E764" s="3" t="str">
        <f>'PAA Preliminar'!E764</f>
        <v>Cinta métrica de 5 m</v>
      </c>
      <c r="F764" s="29">
        <f>'PAA Preliminar'!F764</f>
        <v>4</v>
      </c>
      <c r="G764" s="29" t="str">
        <f>'PAA Preliminar'!G764</f>
        <v>unid</v>
      </c>
      <c r="H764" s="81">
        <f>'PAA Preliminar'!H764</f>
        <v>22000</v>
      </c>
      <c r="I764" s="29" t="str">
        <f>'PAA Preliminar'!I764</f>
        <v>001</v>
      </c>
      <c r="J764" s="93" t="str">
        <f>'PAA Preliminar'!J764</f>
        <v>II  2020</v>
      </c>
    </row>
    <row r="765" spans="1:10" x14ac:dyDescent="0.25">
      <c r="A765" s="91">
        <f>'PAA Preliminar'!A765</f>
        <v>879</v>
      </c>
      <c r="B765" s="92" t="str">
        <f>'PAA Preliminar'!B765</f>
        <v>789-01</v>
      </c>
      <c r="C765" s="29">
        <f>'PAA Preliminar'!C765</f>
        <v>92012382</v>
      </c>
      <c r="D765" s="29">
        <f>'PAA Preliminar'!D765</f>
        <v>20401</v>
      </c>
      <c r="E765" s="3" t="str">
        <f>'PAA Preliminar'!E765</f>
        <v>Cuchillo labores de agricultura</v>
      </c>
      <c r="F765" s="29">
        <f>'PAA Preliminar'!F765</f>
        <v>45</v>
      </c>
      <c r="G765" s="29" t="str">
        <f>'PAA Preliminar'!G765</f>
        <v>unid</v>
      </c>
      <c r="H765" s="81">
        <f>'PAA Preliminar'!H765</f>
        <v>122445</v>
      </c>
      <c r="I765" s="29" t="str">
        <f>'PAA Preliminar'!I765</f>
        <v>001</v>
      </c>
      <c r="J765" s="93" t="str">
        <f>'PAA Preliminar'!J765</f>
        <v>II  2020</v>
      </c>
    </row>
    <row r="766" spans="1:10" ht="60" x14ac:dyDescent="0.25">
      <c r="A766" s="91">
        <f>'PAA Preliminar'!A766</f>
        <v>880</v>
      </c>
      <c r="B766" s="92" t="str">
        <f>'PAA Preliminar'!B766</f>
        <v>789-01</v>
      </c>
      <c r="C766" s="29">
        <f>'PAA Preliminar'!C766</f>
        <v>92079621</v>
      </c>
      <c r="D766" s="29">
        <f>'PAA Preliminar'!D766</f>
        <v>20401</v>
      </c>
      <c r="E766" s="3" t="str">
        <f>'PAA Preliminar'!E766</f>
        <v>Regadera manual, plástica , para uso en riego. Capacidad vólumen 8 a 12 litros. Con agarradera, con cuello disponiendo de terminal con multiples agujeros.</v>
      </c>
      <c r="F766" s="29">
        <f>'PAA Preliminar'!F766</f>
        <v>8</v>
      </c>
      <c r="G766" s="29" t="str">
        <f>'PAA Preliminar'!G766</f>
        <v>unid</v>
      </c>
      <c r="H766" s="81">
        <f>'PAA Preliminar'!H766</f>
        <v>40120</v>
      </c>
      <c r="I766" s="29" t="str">
        <f>'PAA Preliminar'!I766</f>
        <v>001</v>
      </c>
      <c r="J766" s="93" t="str">
        <f>'PAA Preliminar'!J766</f>
        <v>II  2020</v>
      </c>
    </row>
    <row r="767" spans="1:10" ht="45" x14ac:dyDescent="0.25">
      <c r="A767" s="91">
        <f>'PAA Preliminar'!A767</f>
        <v>881</v>
      </c>
      <c r="B767" s="92" t="str">
        <f>'PAA Preliminar'!B767</f>
        <v>789-01</v>
      </c>
      <c r="C767" s="29">
        <f>'PAA Preliminar'!C767</f>
        <v>92080823</v>
      </c>
      <c r="D767" s="29">
        <f>'PAA Preliminar'!D767</f>
        <v>20401</v>
      </c>
      <c r="E767" s="3" t="str">
        <f>'PAA Preliminar'!E767</f>
        <v>Comedero avícola de 10 Kg ) ,material plástico, colgante, con pestaña en borde del plato.</v>
      </c>
      <c r="F767" s="29">
        <f>'PAA Preliminar'!F767</f>
        <v>45</v>
      </c>
      <c r="G767" s="29" t="str">
        <f>'PAA Preliminar'!G767</f>
        <v>unid</v>
      </c>
      <c r="H767" s="81">
        <f>'PAA Preliminar'!H767</f>
        <v>396000</v>
      </c>
      <c r="I767" s="29" t="str">
        <f>'PAA Preliminar'!I767</f>
        <v>001</v>
      </c>
      <c r="J767" s="93" t="str">
        <f>'PAA Preliminar'!J767</f>
        <v>II  2020</v>
      </c>
    </row>
    <row r="768" spans="1:10" ht="45" x14ac:dyDescent="0.25">
      <c r="A768" s="91">
        <f>'PAA Preliminar'!A768</f>
        <v>882</v>
      </c>
      <c r="B768" s="92" t="str">
        <f>'PAA Preliminar'!B768</f>
        <v>789-01</v>
      </c>
      <c r="C768" s="29">
        <f>'PAA Preliminar'!C768</f>
        <v>92080734</v>
      </c>
      <c r="D768" s="29">
        <f>'PAA Preliminar'!D768</f>
        <v>20401</v>
      </c>
      <c r="E768" s="3" t="str">
        <f>'PAA Preliminar'!E768</f>
        <v>Bebedero avícola automático, estilo campana,  colgante, plastico. Diámetro  33 cm ( +- 5 cm)</v>
      </c>
      <c r="F768" s="29">
        <f>'PAA Preliminar'!F768</f>
        <v>44</v>
      </c>
      <c r="G768" s="29" t="str">
        <f>'PAA Preliminar'!G768</f>
        <v>unid</v>
      </c>
      <c r="H768" s="81">
        <f>'PAA Preliminar'!H768</f>
        <v>565482</v>
      </c>
      <c r="I768" s="29" t="str">
        <f>'PAA Preliminar'!I768</f>
        <v>001</v>
      </c>
      <c r="J768" s="93" t="str">
        <f>'PAA Preliminar'!J768</f>
        <v>II  2020</v>
      </c>
    </row>
    <row r="769" spans="1:10" x14ac:dyDescent="0.25">
      <c r="A769" s="91">
        <f>'PAA Preliminar'!A769</f>
        <v>883</v>
      </c>
      <c r="B769" s="92" t="str">
        <f>'PAA Preliminar'!B769</f>
        <v>789-01</v>
      </c>
      <c r="C769" s="29">
        <f>'PAA Preliminar'!C769</f>
        <v>92130071</v>
      </c>
      <c r="D769" s="29">
        <f>'PAA Preliminar'!D769</f>
        <v>20401</v>
      </c>
      <c r="E769" s="3" t="str">
        <f>'PAA Preliminar'!E769</f>
        <v>Bebedero avícola, plastico manual</v>
      </c>
      <c r="F769" s="29">
        <f>'PAA Preliminar'!F769</f>
        <v>30</v>
      </c>
      <c r="G769" s="29" t="str">
        <f>'PAA Preliminar'!G769</f>
        <v>unid</v>
      </c>
      <c r="H769" s="81">
        <f>'PAA Preliminar'!H769</f>
        <v>105000</v>
      </c>
      <c r="I769" s="29" t="str">
        <f>'PAA Preliminar'!I769</f>
        <v>001</v>
      </c>
      <c r="J769" s="93" t="str">
        <f>'PAA Preliminar'!J769</f>
        <v>II  2020</v>
      </c>
    </row>
    <row r="770" spans="1:10" x14ac:dyDescent="0.25">
      <c r="A770" s="91">
        <f>'PAA Preliminar'!A770</f>
        <v>884</v>
      </c>
      <c r="B770" s="92" t="str">
        <f>'PAA Preliminar'!B770</f>
        <v>789-01</v>
      </c>
      <c r="C770" s="29" t="str">
        <f>'PAA Preliminar'!C770</f>
        <v>92047568</v>
      </c>
      <c r="D770" s="29">
        <f>'PAA Preliminar'!D770</f>
        <v>20401</v>
      </c>
      <c r="E770" s="3" t="str">
        <f>'PAA Preliminar'!E770</f>
        <v>Lima para afilar machetes</v>
      </c>
      <c r="F770" s="29">
        <f>'PAA Preliminar'!F770</f>
        <v>70</v>
      </c>
      <c r="G770" s="29" t="str">
        <f>'PAA Preliminar'!G770</f>
        <v>unid</v>
      </c>
      <c r="H770" s="81">
        <f>'PAA Preliminar'!H770</f>
        <v>315000</v>
      </c>
      <c r="I770" s="29" t="str">
        <f>'PAA Preliminar'!I770</f>
        <v>001</v>
      </c>
      <c r="J770" s="93" t="str">
        <f>'PAA Preliminar'!J770</f>
        <v>II  2020</v>
      </c>
    </row>
    <row r="771" spans="1:10" x14ac:dyDescent="0.25">
      <c r="A771" s="91">
        <f>'PAA Preliminar'!A771</f>
        <v>885</v>
      </c>
      <c r="B771" s="92" t="str">
        <f>'PAA Preliminar'!B771</f>
        <v>789-01</v>
      </c>
      <c r="C771" s="29">
        <f>'PAA Preliminar'!C771</f>
        <v>92133814</v>
      </c>
      <c r="D771" s="29">
        <f>'PAA Preliminar'!D771</f>
        <v>20401</v>
      </c>
      <c r="E771" s="3" t="str">
        <f>'PAA Preliminar'!E771</f>
        <v>Termometro ambiental</v>
      </c>
      <c r="F771" s="29">
        <f>'PAA Preliminar'!F771</f>
        <v>2</v>
      </c>
      <c r="G771" s="29" t="str">
        <f>'PAA Preliminar'!G771</f>
        <v>unid</v>
      </c>
      <c r="H771" s="81">
        <f>'PAA Preliminar'!H771</f>
        <v>42000</v>
      </c>
      <c r="I771" s="29" t="str">
        <f>'PAA Preliminar'!I771</f>
        <v>001</v>
      </c>
      <c r="J771" s="93" t="str">
        <f>'PAA Preliminar'!J771</f>
        <v>II  2020</v>
      </c>
    </row>
    <row r="772" spans="1:10" x14ac:dyDescent="0.25">
      <c r="A772" s="91">
        <f>'PAA Preliminar'!A772</f>
        <v>886</v>
      </c>
      <c r="B772" s="92" t="str">
        <f>'PAA Preliminar'!B772</f>
        <v>789-01</v>
      </c>
      <c r="C772" s="29">
        <f>'PAA Preliminar'!C772</f>
        <v>92029673</v>
      </c>
      <c r="D772" s="29">
        <f>'PAA Preliminar'!D772</f>
        <v>20401</v>
      </c>
      <c r="E772" s="3" t="str">
        <f>'PAA Preliminar'!E772</f>
        <v>Rastrillo metalico 16 Dientes</v>
      </c>
      <c r="F772" s="29">
        <f>'PAA Preliminar'!F772</f>
        <v>12</v>
      </c>
      <c r="G772" s="29" t="str">
        <f>'PAA Preliminar'!G772</f>
        <v>unid</v>
      </c>
      <c r="H772" s="81">
        <f>'PAA Preliminar'!H772</f>
        <v>56400</v>
      </c>
      <c r="I772" s="29" t="str">
        <f>'PAA Preliminar'!I772</f>
        <v>001</v>
      </c>
      <c r="J772" s="93" t="str">
        <f>'PAA Preliminar'!J772</f>
        <v>II  2020</v>
      </c>
    </row>
    <row r="773" spans="1:10" x14ac:dyDescent="0.25">
      <c r="A773" s="91">
        <f>'PAA Preliminar'!A773</f>
        <v>887</v>
      </c>
      <c r="B773" s="92" t="str">
        <f>'PAA Preliminar'!B773</f>
        <v>789-01</v>
      </c>
      <c r="C773" s="29">
        <f>'PAA Preliminar'!C773</f>
        <v>90033540</v>
      </c>
      <c r="D773" s="29">
        <f>'PAA Preliminar'!D773</f>
        <v>20401</v>
      </c>
      <c r="E773" s="3" t="str">
        <f>'PAA Preliminar'!E773</f>
        <v>Carretillo</v>
      </c>
      <c r="F773" s="29">
        <f>'PAA Preliminar'!F773</f>
        <v>14</v>
      </c>
      <c r="G773" s="29" t="str">
        <f>'PAA Preliminar'!G773</f>
        <v>unid</v>
      </c>
      <c r="H773" s="81">
        <f>'PAA Preliminar'!H773</f>
        <v>238000</v>
      </c>
      <c r="I773" s="29" t="str">
        <f>'PAA Preliminar'!I773</f>
        <v>001</v>
      </c>
      <c r="J773" s="93" t="str">
        <f>'PAA Preliminar'!J773</f>
        <v>II  2020</v>
      </c>
    </row>
    <row r="774" spans="1:10" x14ac:dyDescent="0.25">
      <c r="A774" s="91">
        <f>'PAA Preliminar'!A774</f>
        <v>888</v>
      </c>
      <c r="B774" s="92" t="str">
        <f>'PAA Preliminar'!B774</f>
        <v>789-01</v>
      </c>
      <c r="C774" s="29">
        <f>'PAA Preliminar'!C774</f>
        <v>92085175</v>
      </c>
      <c r="D774" s="29">
        <f>'PAA Preliminar'!D774</f>
        <v>20401</v>
      </c>
      <c r="E774" s="3" t="str">
        <f>'PAA Preliminar'!E774</f>
        <v>Silla para montar equinos</v>
      </c>
      <c r="F774" s="29">
        <f>'PAA Preliminar'!F774</f>
        <v>6</v>
      </c>
      <c r="G774" s="29" t="str">
        <f>'PAA Preliminar'!G774</f>
        <v>unid</v>
      </c>
      <c r="H774" s="81">
        <f>'PAA Preliminar'!H774</f>
        <v>980000</v>
      </c>
      <c r="I774" s="29" t="str">
        <f>'PAA Preliminar'!I774</f>
        <v>001</v>
      </c>
      <c r="J774" s="93" t="str">
        <f>'PAA Preliminar'!J774</f>
        <v>II  2020</v>
      </c>
    </row>
    <row r="775" spans="1:10" ht="30" x14ac:dyDescent="0.25">
      <c r="A775" s="91">
        <f>'PAA Preliminar'!A775</f>
        <v>889</v>
      </c>
      <c r="B775" s="92" t="str">
        <f>'PAA Preliminar'!B775</f>
        <v>789-01</v>
      </c>
      <c r="C775" s="29">
        <f>'PAA Preliminar'!C775</f>
        <v>92079037</v>
      </c>
      <c r="D775" s="29">
        <f>'PAA Preliminar'!D775</f>
        <v>20401</v>
      </c>
      <c r="E775" s="3" t="str">
        <f>'PAA Preliminar'!E775</f>
        <v>Piedra Mollejón . De forma cuadrada o rectangular. De 10 a 12 kg.</v>
      </c>
      <c r="F775" s="29">
        <f>'PAA Preliminar'!F775</f>
        <v>7</v>
      </c>
      <c r="G775" s="29" t="str">
        <f>'PAA Preliminar'!G775</f>
        <v>unid</v>
      </c>
      <c r="H775" s="81">
        <f>'PAA Preliminar'!H775</f>
        <v>31500</v>
      </c>
      <c r="I775" s="29" t="str">
        <f>'PAA Preliminar'!I775</f>
        <v>001</v>
      </c>
      <c r="J775" s="93" t="str">
        <f>'PAA Preliminar'!J775</f>
        <v>II  2020</v>
      </c>
    </row>
    <row r="776" spans="1:10" x14ac:dyDescent="0.25">
      <c r="A776" s="91">
        <f>'PAA Preliminar'!A776</f>
        <v>890</v>
      </c>
      <c r="B776" s="92" t="str">
        <f>'PAA Preliminar'!B776</f>
        <v>789-01</v>
      </c>
      <c r="C776" s="29" t="str">
        <f>'PAA Preliminar'!C776</f>
        <v>92072629</v>
      </c>
      <c r="D776" s="29">
        <f>'PAA Preliminar'!D776</f>
        <v>20401</v>
      </c>
      <c r="E776" s="3" t="str">
        <f>'PAA Preliminar'!E776</f>
        <v>Remachadora Manual</v>
      </c>
      <c r="F776" s="29">
        <f>'PAA Preliminar'!F776</f>
        <v>1</v>
      </c>
      <c r="G776" s="29" t="str">
        <f>'PAA Preliminar'!G776</f>
        <v>unid</v>
      </c>
      <c r="H776" s="81">
        <f>'PAA Preliminar'!H776</f>
        <v>22500</v>
      </c>
      <c r="I776" s="29" t="str">
        <f>'PAA Preliminar'!I776</f>
        <v>001</v>
      </c>
      <c r="J776" s="93" t="str">
        <f>'PAA Preliminar'!J776</f>
        <v>II  2020</v>
      </c>
    </row>
    <row r="777" spans="1:10" ht="30" x14ac:dyDescent="0.25">
      <c r="A777" s="91">
        <f>'PAA Preliminar'!A777</f>
        <v>891</v>
      </c>
      <c r="B777" s="92" t="str">
        <f>'PAA Preliminar'!B777</f>
        <v>789-01</v>
      </c>
      <c r="C777" s="29">
        <f>'PAA Preliminar'!C777</f>
        <v>92085002</v>
      </c>
      <c r="D777" s="29">
        <f>'PAA Preliminar'!D777</f>
        <v>20401</v>
      </c>
      <c r="E777" s="3" t="str">
        <f>'PAA Preliminar'!E777</f>
        <v>Cuchilla metalico Despicadora de gallinas</v>
      </c>
      <c r="F777" s="29">
        <f>'PAA Preliminar'!F777</f>
        <v>10</v>
      </c>
      <c r="G777" s="29" t="str">
        <f>'PAA Preliminar'!G777</f>
        <v>unid</v>
      </c>
      <c r="H777" s="81">
        <f>'PAA Preliminar'!H777</f>
        <v>55000</v>
      </c>
      <c r="I777" s="29" t="str">
        <f>'PAA Preliminar'!I777</f>
        <v>001</v>
      </c>
      <c r="J777" s="93" t="str">
        <f>'PAA Preliminar'!J777</f>
        <v>II  2020</v>
      </c>
    </row>
    <row r="778" spans="1:10" ht="60" x14ac:dyDescent="0.25">
      <c r="A778" s="91">
        <f>'PAA Preliminar'!A778</f>
        <v>892</v>
      </c>
      <c r="B778" s="92" t="str">
        <f>'PAA Preliminar'!B778</f>
        <v>789-01</v>
      </c>
      <c r="C778" s="29">
        <f>'PAA Preliminar'!C778</f>
        <v>92079622</v>
      </c>
      <c r="D778" s="29">
        <f>'PAA Preliminar'!D778</f>
        <v>20401</v>
      </c>
      <c r="E778" s="3" t="str">
        <f>'PAA Preliminar'!E778</f>
        <v>Piedra para afilar herramientas, tamaño 7x18 cm . Una cara con granulometría para afilado y la otra cara con granulometría para pulido.</v>
      </c>
      <c r="F778" s="29">
        <f>'PAA Preliminar'!F778</f>
        <v>40</v>
      </c>
      <c r="G778" s="29" t="str">
        <f>'PAA Preliminar'!G778</f>
        <v>unid</v>
      </c>
      <c r="H778" s="81">
        <f>'PAA Preliminar'!H778</f>
        <v>88000</v>
      </c>
      <c r="I778" s="29" t="str">
        <f>'PAA Preliminar'!I778</f>
        <v>001</v>
      </c>
      <c r="J778" s="93" t="str">
        <f>'PAA Preliminar'!J778</f>
        <v>II  2020</v>
      </c>
    </row>
    <row r="779" spans="1:10" x14ac:dyDescent="0.25">
      <c r="A779" s="91">
        <f>'PAA Preliminar'!A779</f>
        <v>893</v>
      </c>
      <c r="B779" s="92" t="str">
        <f>'PAA Preliminar'!B779</f>
        <v>789-01</v>
      </c>
      <c r="C779" s="29">
        <f>'PAA Preliminar'!C779</f>
        <v>92135749</v>
      </c>
      <c r="D779" s="29">
        <f>'PAA Preliminar'!D779</f>
        <v>20401</v>
      </c>
      <c r="E779" s="3" t="str">
        <f>'PAA Preliminar'!E779</f>
        <v>Bastón chuzo electrico</v>
      </c>
      <c r="F779" s="29">
        <f>'PAA Preliminar'!F779</f>
        <v>1</v>
      </c>
      <c r="G779" s="29" t="str">
        <f>'PAA Preliminar'!G779</f>
        <v>unid</v>
      </c>
      <c r="H779" s="81">
        <f>'PAA Preliminar'!H779</f>
        <v>65000</v>
      </c>
      <c r="I779" s="29" t="str">
        <f>'PAA Preliminar'!I779</f>
        <v>001</v>
      </c>
      <c r="J779" s="93" t="str">
        <f>'PAA Preliminar'!J779</f>
        <v>II  2020</v>
      </c>
    </row>
    <row r="780" spans="1:10" ht="90" x14ac:dyDescent="0.25">
      <c r="A780" s="91">
        <f>'PAA Preliminar'!A780</f>
        <v>894</v>
      </c>
      <c r="B780" s="92" t="str">
        <f>'PAA Preliminar'!B780</f>
        <v>789-01</v>
      </c>
      <c r="C780" s="29">
        <f>'PAA Preliminar'!C780</f>
        <v>90028680</v>
      </c>
      <c r="D780" s="29">
        <f>'PAA Preliminar'!D780</f>
        <v>20599</v>
      </c>
      <c r="E780" s="3" t="str">
        <f>'PAA Preliminar'!E780</f>
        <v>Caja Plástica apilable.( descripción: medida 50x32x27 cm, largo  xancho x alto, ventilada en los cuatro laterales , fondo sellado (Sin orificios). Capacidad min. 20 Kgs, todas en un solo color a escoger.</v>
      </c>
      <c r="F780" s="29">
        <f>'PAA Preliminar'!F780</f>
        <v>64</v>
      </c>
      <c r="G780" s="29" t="str">
        <f>'PAA Preliminar'!G780</f>
        <v>unid</v>
      </c>
      <c r="H780" s="81">
        <f>'PAA Preliminar'!H780</f>
        <v>275200</v>
      </c>
      <c r="I780" s="29" t="str">
        <f>'PAA Preliminar'!I780</f>
        <v>001</v>
      </c>
      <c r="J780" s="93" t="str">
        <f>'PAA Preliminar'!J780</f>
        <v>II  2020</v>
      </c>
    </row>
    <row r="781" spans="1:10" ht="90" x14ac:dyDescent="0.25">
      <c r="A781" s="91">
        <f>'PAA Preliminar'!A781</f>
        <v>895</v>
      </c>
      <c r="B781" s="92" t="str">
        <f>'PAA Preliminar'!B781</f>
        <v>789-01</v>
      </c>
      <c r="C781" s="29">
        <f>'PAA Preliminar'!C781</f>
        <v>90028680</v>
      </c>
      <c r="D781" s="29">
        <f>'PAA Preliminar'!D781</f>
        <v>20599</v>
      </c>
      <c r="E781" s="3" t="str">
        <f>'PAA Preliminar'!E781</f>
        <v>Caja Plástica apilable.( descripción: medida 73x43x36  cm, largo  xancho x alto, ventilada en los cuatro laterales , fondo sellado (Sin orificios). Capacidad min. 40 Kgs, todas en un solo color a escoger.</v>
      </c>
      <c r="F781" s="29">
        <f>'PAA Preliminar'!F781</f>
        <v>15</v>
      </c>
      <c r="G781" s="29" t="str">
        <f>'PAA Preliminar'!G781</f>
        <v>unid</v>
      </c>
      <c r="H781" s="81">
        <f>'PAA Preliminar'!H781</f>
        <v>195000</v>
      </c>
      <c r="I781" s="29" t="str">
        <f>'PAA Preliminar'!I781</f>
        <v>001</v>
      </c>
      <c r="J781" s="93" t="str">
        <f>'PAA Preliminar'!J781</f>
        <v>II  2020</v>
      </c>
    </row>
    <row r="782" spans="1:10" x14ac:dyDescent="0.25">
      <c r="A782" s="91">
        <f>'PAA Preliminar'!A782</f>
        <v>896</v>
      </c>
      <c r="B782" s="92" t="str">
        <f>'PAA Preliminar'!B782</f>
        <v>789-01</v>
      </c>
      <c r="C782" s="29">
        <f>'PAA Preliminar'!C782</f>
        <v>92078586</v>
      </c>
      <c r="D782" s="29">
        <f>'PAA Preliminar'!D782</f>
        <v>20599</v>
      </c>
      <c r="E782" s="3" t="str">
        <f>'PAA Preliminar'!E782</f>
        <v>Cartón para huevo</v>
      </c>
      <c r="F782" s="29">
        <f>'PAA Preliminar'!F782</f>
        <v>33720</v>
      </c>
      <c r="G782" s="29" t="str">
        <f>'PAA Preliminar'!G782</f>
        <v>unid</v>
      </c>
      <c r="H782" s="81">
        <f>'PAA Preliminar'!H782</f>
        <v>2292960</v>
      </c>
      <c r="I782" s="29" t="str">
        <f>'PAA Preliminar'!I782</f>
        <v>001</v>
      </c>
      <c r="J782" s="93" t="str">
        <f>'PAA Preliminar'!J782</f>
        <v>II  2020</v>
      </c>
    </row>
    <row r="783" spans="1:10" ht="45" x14ac:dyDescent="0.25">
      <c r="A783" s="91">
        <f>'PAA Preliminar'!A783</f>
        <v>897</v>
      </c>
      <c r="B783" s="92" t="str">
        <f>'PAA Preliminar'!B783</f>
        <v>789-01</v>
      </c>
      <c r="C783" s="29">
        <f>'PAA Preliminar'!C783</f>
        <v>92080067</v>
      </c>
      <c r="D783" s="29">
        <f>'PAA Preliminar'!D783</f>
        <v>20599</v>
      </c>
      <c r="E783" s="3" t="str">
        <f>'PAA Preliminar'!E783</f>
        <v>Bolsa negra en polietileno, p/vivero 15x15 cm ancho por largo, con fuelle o sentadera. (Present.  1 Kg).</v>
      </c>
      <c r="F783" s="29">
        <f>'PAA Preliminar'!F783</f>
        <v>30</v>
      </c>
      <c r="G783" s="29" t="str">
        <f>'PAA Preliminar'!G783</f>
        <v>Kg</v>
      </c>
      <c r="H783" s="81">
        <f>'PAA Preliminar'!H783</f>
        <v>96000</v>
      </c>
      <c r="I783" s="29" t="str">
        <f>'PAA Preliminar'!I783</f>
        <v>001</v>
      </c>
      <c r="J783" s="93" t="str">
        <f>'PAA Preliminar'!J783</f>
        <v>II  2020</v>
      </c>
    </row>
    <row r="784" spans="1:10" x14ac:dyDescent="0.25">
      <c r="A784" s="91">
        <f>'PAA Preliminar'!A784</f>
        <v>593</v>
      </c>
      <c r="B784" s="92" t="str">
        <f>'PAA Preliminar'!B784</f>
        <v>789-01</v>
      </c>
      <c r="C784" s="29">
        <f>'PAA Preliminar'!C784</f>
        <v>42311511</v>
      </c>
      <c r="D784" s="29">
        <f>'PAA Preliminar'!D784</f>
        <v>29902</v>
      </c>
      <c r="E784" s="3" t="str">
        <f>'PAA Preliminar'!E784</f>
        <v>Gasa 2 x 2</v>
      </c>
      <c r="F784" s="29">
        <f>'PAA Preliminar'!F784</f>
        <v>155</v>
      </c>
      <c r="G784" s="29" t="str">
        <f>'PAA Preliminar'!G784</f>
        <v>unid</v>
      </c>
      <c r="H784" s="81">
        <f>'PAA Preliminar'!H784</f>
        <v>300000</v>
      </c>
      <c r="I784" s="29" t="str">
        <f>'PAA Preliminar'!I784</f>
        <v>001</v>
      </c>
      <c r="J784" s="93" t="str">
        <f>'PAA Preliminar'!J784</f>
        <v>II  2020</v>
      </c>
    </row>
    <row r="785" spans="1:10" x14ac:dyDescent="0.25">
      <c r="A785" s="91">
        <f>'PAA Preliminar'!A785</f>
        <v>594</v>
      </c>
      <c r="B785" s="92" t="str">
        <f>'PAA Preliminar'!B785</f>
        <v>789-01</v>
      </c>
      <c r="C785" s="29">
        <f>'PAA Preliminar'!C785</f>
        <v>42142502</v>
      </c>
      <c r="D785" s="29">
        <f>'PAA Preliminar'!D785</f>
        <v>29902</v>
      </c>
      <c r="E785" s="3" t="str">
        <f>'PAA Preliminar'!E785</f>
        <v>Aguja descartable, dental larga biselada</v>
      </c>
      <c r="F785" s="29">
        <f>'PAA Preliminar'!F785</f>
        <v>2853</v>
      </c>
      <c r="G785" s="29" t="str">
        <f>'PAA Preliminar'!G785</f>
        <v>unid</v>
      </c>
      <c r="H785" s="81">
        <f>'PAA Preliminar'!H785</f>
        <v>200000</v>
      </c>
      <c r="I785" s="29" t="str">
        <f>'PAA Preliminar'!I785</f>
        <v>001</v>
      </c>
      <c r="J785" s="93" t="str">
        <f>'PAA Preliminar'!J785</f>
        <v>II  2020</v>
      </c>
    </row>
    <row r="786" spans="1:10" x14ac:dyDescent="0.25">
      <c r="A786" s="91">
        <f>'PAA Preliminar'!A786</f>
        <v>595</v>
      </c>
      <c r="B786" s="92" t="str">
        <f>'PAA Preliminar'!B786</f>
        <v>789-01</v>
      </c>
      <c r="C786" s="29">
        <f>'PAA Preliminar'!C786</f>
        <v>42142502</v>
      </c>
      <c r="D786" s="29">
        <f>'PAA Preliminar'!D786</f>
        <v>29902</v>
      </c>
      <c r="E786" s="3" t="str">
        <f>'PAA Preliminar'!E786</f>
        <v>Aguja descartable, dental corta biselada</v>
      </c>
      <c r="F786" s="29">
        <f>'PAA Preliminar'!F786</f>
        <v>3424</v>
      </c>
      <c r="G786" s="29" t="str">
        <f>'PAA Preliminar'!G786</f>
        <v>unid</v>
      </c>
      <c r="H786" s="81">
        <f>'PAA Preliminar'!H786</f>
        <v>250000</v>
      </c>
      <c r="I786" s="29" t="str">
        <f>'PAA Preliminar'!I786</f>
        <v>001</v>
      </c>
      <c r="J786" s="93" t="str">
        <f>'PAA Preliminar'!J786</f>
        <v>II  2020</v>
      </c>
    </row>
    <row r="787" spans="1:10" x14ac:dyDescent="0.25">
      <c r="A787" s="91">
        <f>'PAA Preliminar'!A787</f>
        <v>596</v>
      </c>
      <c r="B787" s="92" t="str">
        <f>'PAA Preliminar'!B787</f>
        <v>789-01</v>
      </c>
      <c r="C787" s="29">
        <f>'PAA Preliminar'!C787</f>
        <v>42141501</v>
      </c>
      <c r="D787" s="29">
        <f>'PAA Preliminar'!D787</f>
        <v>29902</v>
      </c>
      <c r="E787" s="3" t="str">
        <f>'PAA Preliminar'!E787</f>
        <v>Algodón hemostatico,</v>
      </c>
      <c r="F787" s="29">
        <f>'PAA Preliminar'!F787</f>
        <v>36</v>
      </c>
      <c r="G787" s="29" t="str">
        <f>'PAA Preliminar'!G787</f>
        <v>unid</v>
      </c>
      <c r="H787" s="81">
        <f>'PAA Preliminar'!H787</f>
        <v>700000</v>
      </c>
      <c r="I787" s="29" t="str">
        <f>'PAA Preliminar'!I787</f>
        <v>001</v>
      </c>
      <c r="J787" s="93" t="str">
        <f>'PAA Preliminar'!J787</f>
        <v>II  2020</v>
      </c>
    </row>
    <row r="788" spans="1:10" x14ac:dyDescent="0.25">
      <c r="A788" s="91">
        <f>'PAA Preliminar'!A788</f>
        <v>597</v>
      </c>
      <c r="B788" s="92" t="str">
        <f>'PAA Preliminar'!B788</f>
        <v>789-01</v>
      </c>
      <c r="C788" s="29">
        <f>'PAA Preliminar'!C788</f>
        <v>42141502</v>
      </c>
      <c r="D788" s="29">
        <f>'PAA Preliminar'!D788</f>
        <v>29902</v>
      </c>
      <c r="E788" s="3" t="str">
        <f>'PAA Preliminar'!E788</f>
        <v>Aplicador, (para adhesivo)</v>
      </c>
      <c r="F788" s="29">
        <f>'PAA Preliminar'!F788</f>
        <v>63</v>
      </c>
      <c r="G788" s="29" t="str">
        <f>'PAA Preliminar'!G788</f>
        <v>unid</v>
      </c>
      <c r="H788" s="81">
        <f>'PAA Preliminar'!H788</f>
        <v>250000</v>
      </c>
      <c r="I788" s="29" t="str">
        <f>'PAA Preliminar'!I788</f>
        <v>001</v>
      </c>
      <c r="J788" s="93" t="str">
        <f>'PAA Preliminar'!J788</f>
        <v>II  2020</v>
      </c>
    </row>
    <row r="789" spans="1:10" x14ac:dyDescent="0.25">
      <c r="A789" s="91">
        <f>'PAA Preliminar'!A789</f>
        <v>598</v>
      </c>
      <c r="B789" s="92" t="str">
        <f>'PAA Preliminar'!B789</f>
        <v>789-01</v>
      </c>
      <c r="C789" s="29">
        <f>'PAA Preliminar'!C789</f>
        <v>42152902</v>
      </c>
      <c r="D789" s="29">
        <f>'PAA Preliminar'!D789</f>
        <v>29902</v>
      </c>
      <c r="E789" s="3" t="str">
        <f>'PAA Preliminar'!E789</f>
        <v xml:space="preserve">Banda de millar; uso odontológico. </v>
      </c>
      <c r="F789" s="29">
        <f>'PAA Preliminar'!F789</f>
        <v>62</v>
      </c>
      <c r="G789" s="29" t="str">
        <f>'PAA Preliminar'!G789</f>
        <v>unid</v>
      </c>
      <c r="H789" s="81">
        <f>'PAA Preliminar'!H789</f>
        <v>280000</v>
      </c>
      <c r="I789" s="29" t="str">
        <f>'PAA Preliminar'!I789</f>
        <v>001</v>
      </c>
      <c r="J789" s="93" t="str">
        <f>'PAA Preliminar'!J789</f>
        <v>II  2020</v>
      </c>
    </row>
    <row r="790" spans="1:10" ht="30" x14ac:dyDescent="0.25">
      <c r="A790" s="91">
        <f>'PAA Preliminar'!A790</f>
        <v>599</v>
      </c>
      <c r="B790" s="92" t="str">
        <f>'PAA Preliminar'!B790</f>
        <v>789-01</v>
      </c>
      <c r="C790" s="29">
        <f>'PAA Preliminar'!C790</f>
        <v>46182004</v>
      </c>
      <c r="D790" s="29">
        <f>'PAA Preliminar'!D790</f>
        <v>29902</v>
      </c>
      <c r="E790" s="3" t="str">
        <f>'PAA Preliminar'!E790</f>
        <v>Mascarilla tipo bozal de uso odontologico o similar</v>
      </c>
      <c r="F790" s="29">
        <f>'PAA Preliminar'!F790</f>
        <v>2089</v>
      </c>
      <c r="G790" s="29" t="str">
        <f>'PAA Preliminar'!G790</f>
        <v>unid</v>
      </c>
      <c r="H790" s="81">
        <f>'PAA Preliminar'!H790</f>
        <v>110000</v>
      </c>
      <c r="I790" s="29" t="str">
        <f>'PAA Preliminar'!I790</f>
        <v>001</v>
      </c>
      <c r="J790" s="93" t="str">
        <f>'PAA Preliminar'!J790</f>
        <v>II  2020</v>
      </c>
    </row>
    <row r="791" spans="1:10" ht="30" x14ac:dyDescent="0.25">
      <c r="A791" s="91">
        <f>'PAA Preliminar'!A791</f>
        <v>600</v>
      </c>
      <c r="B791" s="92" t="str">
        <f>'PAA Preliminar'!B791</f>
        <v>789-01</v>
      </c>
      <c r="C791" s="29">
        <f>'PAA Preliminar'!C791</f>
        <v>42281916</v>
      </c>
      <c r="D791" s="29">
        <f>'PAA Preliminar'!D791</f>
        <v>29902</v>
      </c>
      <c r="E791" s="3" t="str">
        <f>'PAA Preliminar'!E791</f>
        <v>Bolsa autosellante medida 85-95 MM ancho / 250-260 mm Largo</v>
      </c>
      <c r="F791" s="29">
        <f>'PAA Preliminar'!F791</f>
        <v>8282</v>
      </c>
      <c r="G791" s="29" t="str">
        <f>'PAA Preliminar'!G791</f>
        <v>unid</v>
      </c>
      <c r="H791" s="81">
        <f>'PAA Preliminar'!H791</f>
        <v>260000</v>
      </c>
      <c r="I791" s="29" t="str">
        <f>'PAA Preliminar'!I791</f>
        <v>001</v>
      </c>
      <c r="J791" s="93" t="str">
        <f>'PAA Preliminar'!J791</f>
        <v>II  2020</v>
      </c>
    </row>
    <row r="792" spans="1:10" x14ac:dyDescent="0.25">
      <c r="A792" s="91">
        <f>'PAA Preliminar'!A792</f>
        <v>601</v>
      </c>
      <c r="B792" s="92" t="str">
        <f>'PAA Preliminar'!B792</f>
        <v>789-01</v>
      </c>
      <c r="C792" s="29">
        <f>'PAA Preliminar'!C792</f>
        <v>53131504</v>
      </c>
      <c r="D792" s="29">
        <f>'PAA Preliminar'!D792</f>
        <v>29902</v>
      </c>
      <c r="E792" s="3" t="str">
        <f>'PAA Preliminar'!E792</f>
        <v>Hilo dental, caja 50m</v>
      </c>
      <c r="F792" s="29">
        <f>'PAA Preliminar'!F792</f>
        <v>104</v>
      </c>
      <c r="G792" s="29" t="str">
        <f>'PAA Preliminar'!G792</f>
        <v>unid</v>
      </c>
      <c r="H792" s="81">
        <f>'PAA Preliminar'!H792</f>
        <v>315000</v>
      </c>
      <c r="I792" s="29" t="str">
        <f>'PAA Preliminar'!I792</f>
        <v>001</v>
      </c>
      <c r="J792" s="93" t="str">
        <f>'PAA Preliminar'!J792</f>
        <v>II  2020</v>
      </c>
    </row>
    <row r="793" spans="1:10" x14ac:dyDescent="0.25">
      <c r="A793" s="91">
        <f>'PAA Preliminar'!A793</f>
        <v>602</v>
      </c>
      <c r="B793" s="92" t="str">
        <f>'PAA Preliminar'!B793</f>
        <v>789-01</v>
      </c>
      <c r="C793" s="29">
        <f>'PAA Preliminar'!C793</f>
        <v>42152902</v>
      </c>
      <c r="D793" s="29">
        <f>'PAA Preliminar'!D793</f>
        <v>29902</v>
      </c>
      <c r="E793" s="3" t="str">
        <f>'PAA Preliminar'!E793</f>
        <v>Banda para matriz</v>
      </c>
      <c r="F793" s="29">
        <f>'PAA Preliminar'!F793</f>
        <v>125</v>
      </c>
      <c r="G793" s="29" t="str">
        <f>'PAA Preliminar'!G793</f>
        <v>unid</v>
      </c>
      <c r="H793" s="81">
        <f>'PAA Preliminar'!H793</f>
        <v>180000</v>
      </c>
      <c r="I793" s="29" t="str">
        <f>'PAA Preliminar'!I793</f>
        <v>001</v>
      </c>
      <c r="J793" s="93" t="str">
        <f>'PAA Preliminar'!J793</f>
        <v>II  2020</v>
      </c>
    </row>
    <row r="794" spans="1:10" ht="60" x14ac:dyDescent="0.25">
      <c r="A794" s="91">
        <f>'PAA Preliminar'!A794</f>
        <v>603</v>
      </c>
      <c r="B794" s="92" t="str">
        <f>'PAA Preliminar'!B794</f>
        <v>789-01</v>
      </c>
      <c r="C794" s="29">
        <f>'PAA Preliminar'!C794</f>
        <v>31162815</v>
      </c>
      <c r="D794" s="29">
        <f>'PAA Preliminar'!D794</f>
        <v>29902</v>
      </c>
      <c r="E794" s="3" t="str">
        <f>'PAA Preliminar'!E794</f>
        <v>Cuñas de madera y corantes reactivos atoxicos, de uso odontologico, anatomicas, uso profesional, presentacion de 100 unides.</v>
      </c>
      <c r="F794" s="29">
        <f>'PAA Preliminar'!F794</f>
        <v>100</v>
      </c>
      <c r="G794" s="29" t="str">
        <f>'PAA Preliminar'!G794</f>
        <v>unid</v>
      </c>
      <c r="H794" s="81">
        <f>'PAA Preliminar'!H794</f>
        <v>1200000</v>
      </c>
      <c r="I794" s="29" t="str">
        <f>'PAA Preliminar'!I794</f>
        <v>001</v>
      </c>
      <c r="J794" s="93" t="str">
        <f>'PAA Preliminar'!J794</f>
        <v>II  2020</v>
      </c>
    </row>
    <row r="795" spans="1:10" x14ac:dyDescent="0.25">
      <c r="A795" s="91">
        <f>'PAA Preliminar'!A795</f>
        <v>604</v>
      </c>
      <c r="B795" s="92" t="str">
        <f>'PAA Preliminar'!B795</f>
        <v>789-01</v>
      </c>
      <c r="C795" s="29">
        <f>'PAA Preliminar'!C795</f>
        <v>53131622</v>
      </c>
      <c r="D795" s="29">
        <f>'PAA Preliminar'!D795</f>
        <v>29902</v>
      </c>
      <c r="E795" s="3" t="str">
        <f>'PAA Preliminar'!E795</f>
        <v>Preservativos</v>
      </c>
      <c r="F795" s="29">
        <f>'PAA Preliminar'!F795</f>
        <v>26668</v>
      </c>
      <c r="G795" s="29" t="str">
        <f>'PAA Preliminar'!G795</f>
        <v>unid</v>
      </c>
      <c r="H795" s="81">
        <f>'PAA Preliminar'!H795</f>
        <v>3000000</v>
      </c>
      <c r="I795" s="29" t="str">
        <f>'PAA Preliminar'!I795</f>
        <v>001</v>
      </c>
      <c r="J795" s="93" t="str">
        <f>'PAA Preliminar'!J795</f>
        <v>II  2020</v>
      </c>
    </row>
    <row r="796" spans="1:10" x14ac:dyDescent="0.25">
      <c r="A796" s="91">
        <f>'PAA Preliminar'!A796</f>
        <v>605</v>
      </c>
      <c r="B796" s="92" t="str">
        <f>'PAA Preliminar'!B796</f>
        <v>789-01</v>
      </c>
      <c r="C796" s="29">
        <f>'PAA Preliminar'!C796</f>
        <v>42142601</v>
      </c>
      <c r="D796" s="29">
        <f>'PAA Preliminar'!D796</f>
        <v>29902</v>
      </c>
      <c r="E796" s="3" t="str">
        <f>'PAA Preliminar'!E796</f>
        <v>Jeringa descartable</v>
      </c>
      <c r="F796" s="29">
        <f>'PAA Preliminar'!F796</f>
        <v>531</v>
      </c>
      <c r="G796" s="29" t="str">
        <f>'PAA Preliminar'!G796</f>
        <v>unid</v>
      </c>
      <c r="H796" s="81">
        <f>'PAA Preliminar'!H796</f>
        <v>200000</v>
      </c>
      <c r="I796" s="29" t="str">
        <f>'PAA Preliminar'!I796</f>
        <v>001</v>
      </c>
      <c r="J796" s="93" t="str">
        <f>'PAA Preliminar'!J796</f>
        <v>II  2020</v>
      </c>
    </row>
    <row r="797" spans="1:10" x14ac:dyDescent="0.25">
      <c r="A797" s="91">
        <f>'PAA Preliminar'!A797</f>
        <v>606</v>
      </c>
      <c r="B797" s="92" t="str">
        <f>'PAA Preliminar'!B797</f>
        <v>789-01</v>
      </c>
      <c r="C797" s="29">
        <f>'PAA Preliminar'!C797</f>
        <v>42132102</v>
      </c>
      <c r="D797" s="29">
        <f>'PAA Preliminar'!D797</f>
        <v>29902</v>
      </c>
      <c r="E797" s="3" t="str">
        <f>'PAA Preliminar'!E797</f>
        <v>Papel sabana para camilla</v>
      </c>
      <c r="F797" s="29">
        <f>'PAA Preliminar'!F797</f>
        <v>180</v>
      </c>
      <c r="G797" s="29" t="str">
        <f>'PAA Preliminar'!G797</f>
        <v>caja</v>
      </c>
      <c r="H797" s="81">
        <f>'PAA Preliminar'!H797</f>
        <v>2000000</v>
      </c>
      <c r="I797" s="29" t="str">
        <f>'PAA Preliminar'!I797</f>
        <v>001</v>
      </c>
      <c r="J797" s="93" t="str">
        <f>'PAA Preliminar'!J797</f>
        <v>II  2020</v>
      </c>
    </row>
    <row r="798" spans="1:10" x14ac:dyDescent="0.25">
      <c r="A798" s="91">
        <f>'PAA Preliminar'!A798</f>
        <v>898</v>
      </c>
      <c r="B798" s="92" t="str">
        <f>'PAA Preliminar'!B798</f>
        <v>789-01</v>
      </c>
      <c r="C798" s="29">
        <f>'PAA Preliminar'!C798</f>
        <v>90039126</v>
      </c>
      <c r="D798" s="29">
        <f>'PAA Preliminar'!D798</f>
        <v>29902</v>
      </c>
      <c r="E798" s="3" t="str">
        <f>'PAA Preliminar'!E798</f>
        <v>AGUJA DESCARTABLE 100 unds</v>
      </c>
      <c r="F798" s="29">
        <f>'PAA Preliminar'!F798</f>
        <v>1</v>
      </c>
      <c r="G798" s="29" t="str">
        <f>'PAA Preliminar'!G798</f>
        <v>unid</v>
      </c>
      <c r="H798" s="81">
        <f>'PAA Preliminar'!H798</f>
        <v>15000</v>
      </c>
      <c r="I798" s="29" t="str">
        <f>'PAA Preliminar'!I798</f>
        <v>001</v>
      </c>
      <c r="J798" s="93" t="str">
        <f>'PAA Preliminar'!J798</f>
        <v>II  2020</v>
      </c>
    </row>
    <row r="799" spans="1:10" x14ac:dyDescent="0.25">
      <c r="A799" s="91">
        <f>'PAA Preliminar'!A799</f>
        <v>899</v>
      </c>
      <c r="B799" s="92" t="str">
        <f>'PAA Preliminar'!B799</f>
        <v>789-01</v>
      </c>
      <c r="C799" s="29">
        <f>'PAA Preliminar'!C799</f>
        <v>90013921</v>
      </c>
      <c r="D799" s="29">
        <f>'PAA Preliminar'!D799</f>
        <v>29902</v>
      </c>
      <c r="E799" s="3" t="str">
        <f>'PAA Preliminar'!E799</f>
        <v>Jeringa Descartable 10 Cc</v>
      </c>
      <c r="F799" s="29">
        <f>'PAA Preliminar'!F799</f>
        <v>200</v>
      </c>
      <c r="G799" s="29" t="str">
        <f>'PAA Preliminar'!G799</f>
        <v>unid</v>
      </c>
      <c r="H799" s="81">
        <f>'PAA Preliminar'!H799</f>
        <v>65000</v>
      </c>
      <c r="I799" s="29" t="str">
        <f>'PAA Preliminar'!I799</f>
        <v>001</v>
      </c>
      <c r="J799" s="93" t="str">
        <f>'PAA Preliminar'!J799</f>
        <v>II  2020</v>
      </c>
    </row>
    <row r="800" spans="1:10" x14ac:dyDescent="0.25">
      <c r="A800" s="91">
        <f>'PAA Preliminar'!A800</f>
        <v>900</v>
      </c>
      <c r="B800" s="92" t="str">
        <f>'PAA Preliminar'!B800</f>
        <v>789-01</v>
      </c>
      <c r="C800" s="29">
        <f>'PAA Preliminar'!C800</f>
        <v>90028352</v>
      </c>
      <c r="D800" s="29">
        <f>'PAA Preliminar'!D800</f>
        <v>29902</v>
      </c>
      <c r="E800" s="3" t="str">
        <f>'PAA Preliminar'!E800</f>
        <v>GUANTE PARA CIRUGÍA (par)</v>
      </c>
      <c r="F800" s="29">
        <f>'PAA Preliminar'!F800</f>
        <v>50</v>
      </c>
      <c r="G800" s="29" t="str">
        <f>'PAA Preliminar'!G800</f>
        <v>unid</v>
      </c>
      <c r="H800" s="81">
        <f>'PAA Preliminar'!H800</f>
        <v>65000</v>
      </c>
      <c r="I800" s="29" t="str">
        <f>'PAA Preliminar'!I800</f>
        <v>001</v>
      </c>
      <c r="J800" s="93" t="str">
        <f>'PAA Preliminar'!J800</f>
        <v>II  2020</v>
      </c>
    </row>
    <row r="801" spans="1:10" x14ac:dyDescent="0.25">
      <c r="A801" s="91">
        <f>'PAA Preliminar'!A801</f>
        <v>901</v>
      </c>
      <c r="B801" s="92" t="str">
        <f>'PAA Preliminar'!B801</f>
        <v>789-01</v>
      </c>
      <c r="C801" s="29">
        <f>'PAA Preliminar'!C801</f>
        <v>92084989</v>
      </c>
      <c r="D801" s="29">
        <f>'PAA Preliminar'!D801</f>
        <v>29902</v>
      </c>
      <c r="E801" s="3" t="str">
        <f>'PAA Preliminar'!E801</f>
        <v>Guante para palpación de bovinos</v>
      </c>
      <c r="F801" s="29">
        <f>'PAA Preliminar'!F801</f>
        <v>100</v>
      </c>
      <c r="G801" s="29" t="str">
        <f>'PAA Preliminar'!G801</f>
        <v>unid</v>
      </c>
      <c r="H801" s="81">
        <f>'PAA Preliminar'!H801</f>
        <v>53712</v>
      </c>
      <c r="I801" s="29" t="str">
        <f>'PAA Preliminar'!I801</f>
        <v>001</v>
      </c>
      <c r="J801" s="93" t="str">
        <f>'PAA Preliminar'!J801</f>
        <v>II  2020</v>
      </c>
    </row>
    <row r="802" spans="1:10" ht="30" x14ac:dyDescent="0.25">
      <c r="A802" s="91">
        <f>'PAA Preliminar'!A802</f>
        <v>607</v>
      </c>
      <c r="B802" s="92" t="str">
        <f>'PAA Preliminar'!B802</f>
        <v>789-01</v>
      </c>
      <c r="C802" s="29">
        <f>'PAA Preliminar'!C802</f>
        <v>42152601</v>
      </c>
      <c r="D802" s="29">
        <f>'PAA Preliminar'!D802</f>
        <v>29903</v>
      </c>
      <c r="E802" s="3" t="str">
        <f>'PAA Preliminar'!E802</f>
        <v>Papel grado medico. mezcla de cemento dentales</v>
      </c>
      <c r="F802" s="29">
        <f>'PAA Preliminar'!F802</f>
        <v>20</v>
      </c>
      <c r="G802" s="29" t="str">
        <f>'PAA Preliminar'!G802</f>
        <v>caja</v>
      </c>
      <c r="H802" s="81">
        <f>'PAA Preliminar'!H802</f>
        <v>153000</v>
      </c>
      <c r="I802" s="29" t="str">
        <f>'PAA Preliminar'!I802</f>
        <v>001</v>
      </c>
      <c r="J802" s="93" t="str">
        <f>'PAA Preliminar'!J802</f>
        <v>II  2020</v>
      </c>
    </row>
    <row r="803" spans="1:10" ht="30" x14ac:dyDescent="0.25">
      <c r="A803" s="91">
        <f>'PAA Preliminar'!A803</f>
        <v>608</v>
      </c>
      <c r="B803" s="92" t="str">
        <f>'PAA Preliminar'!B803</f>
        <v>789-01</v>
      </c>
      <c r="C803" s="29">
        <f>'PAA Preliminar'!C803</f>
        <v>14121806</v>
      </c>
      <c r="D803" s="29">
        <f>'PAA Preliminar'!D803</f>
        <v>29903</v>
      </c>
      <c r="E803" s="3" t="str">
        <f>'PAA Preliminar'!E803</f>
        <v>Papel de articular forma herradura, presentación en caja de 6 unides.</v>
      </c>
      <c r="F803" s="29">
        <f>'PAA Preliminar'!F803</f>
        <v>20</v>
      </c>
      <c r="G803" s="29" t="str">
        <f>'PAA Preliminar'!G803</f>
        <v>caja</v>
      </c>
      <c r="H803" s="81">
        <f>'PAA Preliminar'!H803</f>
        <v>153000</v>
      </c>
      <c r="I803" s="29" t="str">
        <f>'PAA Preliminar'!I803</f>
        <v>001</v>
      </c>
      <c r="J803" s="93" t="str">
        <f>'PAA Preliminar'!J803</f>
        <v>II  2020</v>
      </c>
    </row>
    <row r="804" spans="1:10" x14ac:dyDescent="0.25">
      <c r="A804" s="91">
        <f>'PAA Preliminar'!A804</f>
        <v>609</v>
      </c>
      <c r="B804" s="92" t="str">
        <f>'PAA Preliminar'!B804</f>
        <v>789-01</v>
      </c>
      <c r="C804" s="29">
        <f>'PAA Preliminar'!C804</f>
        <v>14111703</v>
      </c>
      <c r="D804" s="29">
        <f>'PAA Preliminar'!D804</f>
        <v>29903</v>
      </c>
      <c r="E804" s="3" t="str">
        <f>'PAA Preliminar'!E804</f>
        <v>Toalla para manos</v>
      </c>
      <c r="F804" s="29">
        <f>'PAA Preliminar'!F804</f>
        <v>431</v>
      </c>
      <c r="G804" s="29" t="str">
        <f>'PAA Preliminar'!G804</f>
        <v>unid</v>
      </c>
      <c r="H804" s="81">
        <f>'PAA Preliminar'!H804</f>
        <v>3232500</v>
      </c>
      <c r="I804" s="29" t="str">
        <f>'PAA Preliminar'!I804</f>
        <v>001</v>
      </c>
      <c r="J804" s="93" t="str">
        <f>'PAA Preliminar'!J804</f>
        <v>II  2020</v>
      </c>
    </row>
    <row r="805" spans="1:10" x14ac:dyDescent="0.25">
      <c r="A805" s="91">
        <f>'PAA Preliminar'!A805</f>
        <v>610</v>
      </c>
      <c r="B805" s="92" t="str">
        <f>'PAA Preliminar'!B805</f>
        <v>789-01</v>
      </c>
      <c r="C805" s="29">
        <f>'PAA Preliminar'!C805</f>
        <v>42181723</v>
      </c>
      <c r="D805" s="29">
        <f>'PAA Preliminar'!D805</f>
        <v>29903</v>
      </c>
      <c r="E805" s="3" t="str">
        <f>'PAA Preliminar'!E805</f>
        <v>Papél para electrocardiografo</v>
      </c>
      <c r="F805" s="29">
        <f>'PAA Preliminar'!F805</f>
        <v>117</v>
      </c>
      <c r="G805" s="29" t="str">
        <f>'PAA Preliminar'!G805</f>
        <v>caja</v>
      </c>
      <c r="H805" s="81">
        <f>'PAA Preliminar'!H805</f>
        <v>1170000</v>
      </c>
      <c r="I805" s="29" t="str">
        <f>'PAA Preliminar'!I805</f>
        <v>001</v>
      </c>
      <c r="J805" s="93" t="str">
        <f>'PAA Preliminar'!J805</f>
        <v>II  2020</v>
      </c>
    </row>
    <row r="806" spans="1:10" x14ac:dyDescent="0.25">
      <c r="A806" s="91">
        <f>'PAA Preliminar'!A806</f>
        <v>611</v>
      </c>
      <c r="B806" s="92" t="str">
        <f>'PAA Preliminar'!B806</f>
        <v>789-01</v>
      </c>
      <c r="C806" s="29">
        <f>'PAA Preliminar'!C806</f>
        <v>42152505</v>
      </c>
      <c r="D806" s="29">
        <f>'PAA Preliminar'!D806</f>
        <v>29904</v>
      </c>
      <c r="E806" s="3" t="str">
        <f>'PAA Preliminar'!E806</f>
        <v>Cobertor desechable para sillon dental</v>
      </c>
      <c r="F806" s="29">
        <f>'PAA Preliminar'!F806</f>
        <v>12</v>
      </c>
      <c r="G806" s="29" t="str">
        <f>'PAA Preliminar'!G806</f>
        <v>caja</v>
      </c>
      <c r="H806" s="81">
        <f>'PAA Preliminar'!H806</f>
        <v>353000</v>
      </c>
      <c r="I806" s="29" t="str">
        <f>'PAA Preliminar'!I806</f>
        <v>001</v>
      </c>
      <c r="J806" s="93" t="str">
        <f>'PAA Preliminar'!J806</f>
        <v>II  2020</v>
      </c>
    </row>
    <row r="807" spans="1:10" x14ac:dyDescent="0.25">
      <c r="A807" s="91">
        <f>'PAA Preliminar'!A807</f>
        <v>902</v>
      </c>
      <c r="B807" s="92" t="str">
        <f>'PAA Preliminar'!B807</f>
        <v>789-01</v>
      </c>
      <c r="C807" s="29" t="str">
        <f>'PAA Preliminar'!C807</f>
        <v>92030207</v>
      </c>
      <c r="D807" s="29">
        <f>'PAA Preliminar'!D807</f>
        <v>29904</v>
      </c>
      <c r="E807" s="3" t="str">
        <f>'PAA Preliminar'!E807</f>
        <v>Bota de hule, PAR</v>
      </c>
      <c r="F807" s="29">
        <f>'PAA Preliminar'!F807</f>
        <v>251</v>
      </c>
      <c r="G807" s="29" t="str">
        <f>'PAA Preliminar'!G807</f>
        <v>unid</v>
      </c>
      <c r="H807" s="81">
        <f>'PAA Preliminar'!H807</f>
        <v>1787150</v>
      </c>
      <c r="I807" s="29" t="str">
        <f>'PAA Preliminar'!I807</f>
        <v>001</v>
      </c>
      <c r="J807" s="93" t="str">
        <f>'PAA Preliminar'!J807</f>
        <v>II  2020</v>
      </c>
    </row>
    <row r="808" spans="1:10" ht="30" x14ac:dyDescent="0.25">
      <c r="A808" s="91">
        <f>'PAA Preliminar'!A808</f>
        <v>903</v>
      </c>
      <c r="B808" s="92" t="str">
        <f>'PAA Preliminar'!B808</f>
        <v>789-01</v>
      </c>
      <c r="C808" s="29">
        <f>'PAA Preliminar'!C808</f>
        <v>92073831</v>
      </c>
      <c r="D808" s="29">
        <f>'PAA Preliminar'!D808</f>
        <v>29904</v>
      </c>
      <c r="E808" s="3" t="str">
        <f>'PAA Preliminar'!E808</f>
        <v xml:space="preserve">Cuerda de nylon  para albañilería, No.27 de peso 460 Gramos </v>
      </c>
      <c r="F808" s="29">
        <f>'PAA Preliminar'!F808</f>
        <v>40</v>
      </c>
      <c r="G808" s="29" t="str">
        <f>'PAA Preliminar'!G808</f>
        <v>unid</v>
      </c>
      <c r="H808" s="81">
        <f>'PAA Preliminar'!H808</f>
        <v>36000</v>
      </c>
      <c r="I808" s="29" t="str">
        <f>'PAA Preliminar'!I808</f>
        <v>001</v>
      </c>
      <c r="J808" s="93" t="str">
        <f>'PAA Preliminar'!J808</f>
        <v>II  2020</v>
      </c>
    </row>
    <row r="809" spans="1:10" ht="60" x14ac:dyDescent="0.25">
      <c r="A809" s="91">
        <f>'PAA Preliminar'!A809</f>
        <v>904</v>
      </c>
      <c r="B809" s="92" t="str">
        <f>'PAA Preliminar'!B809</f>
        <v>789-01</v>
      </c>
      <c r="C809" s="29">
        <f>'PAA Preliminar'!C809</f>
        <v>90019396</v>
      </c>
      <c r="D809" s="29">
        <f>'PAA Preliminar'!D809</f>
        <v>29904</v>
      </c>
      <c r="E809" s="3" t="str">
        <f>'PAA Preliminar'!E809</f>
        <v>Léase correctamente metros Cuerda de Nylon (mecate) de 6 mm. (tipo Trenzado), Presentación rollo mínimo de 100 mts y máximo 1000 mts.</v>
      </c>
      <c r="F809" s="29">
        <f>'PAA Preliminar'!F809</f>
        <v>1970</v>
      </c>
      <c r="G809" s="29" t="str">
        <f>'PAA Preliminar'!G809</f>
        <v>mts</v>
      </c>
      <c r="H809" s="81">
        <f>'PAA Preliminar'!H809</f>
        <v>256100</v>
      </c>
      <c r="I809" s="29" t="str">
        <f>'PAA Preliminar'!I809</f>
        <v>001</v>
      </c>
      <c r="J809" s="93" t="str">
        <f>'PAA Preliminar'!J809</f>
        <v>II  2020</v>
      </c>
    </row>
    <row r="810" spans="1:10" ht="30" x14ac:dyDescent="0.25">
      <c r="A810" s="91">
        <f>'PAA Preliminar'!A810</f>
        <v>905</v>
      </c>
      <c r="B810" s="92" t="str">
        <f>'PAA Preliminar'!B810</f>
        <v>789-01</v>
      </c>
      <c r="C810" s="29">
        <f>'PAA Preliminar'!C810</f>
        <v>90031762</v>
      </c>
      <c r="D810" s="29">
        <f>'PAA Preliminar'!D810</f>
        <v>29904</v>
      </c>
      <c r="E810" s="3" t="str">
        <f>'PAA Preliminar'!E810</f>
        <v xml:space="preserve"> Mecate bananero Piola, rollo de 1 kilogramo. (polipropileno de 2 mm). </v>
      </c>
      <c r="F810" s="29">
        <f>'PAA Preliminar'!F810</f>
        <v>147</v>
      </c>
      <c r="G810" s="29" t="str">
        <f>'PAA Preliminar'!G810</f>
        <v>kg</v>
      </c>
      <c r="H810" s="81">
        <f>'PAA Preliminar'!H810</f>
        <v>332200</v>
      </c>
      <c r="I810" s="29" t="str">
        <f>'PAA Preliminar'!I810</f>
        <v>001</v>
      </c>
      <c r="J810" s="93" t="str">
        <f>'PAA Preliminar'!J810</f>
        <v>II  2020</v>
      </c>
    </row>
    <row r="811" spans="1:10" ht="45" x14ac:dyDescent="0.25">
      <c r="A811" s="91">
        <f>'PAA Preliminar'!A811</f>
        <v>906</v>
      </c>
      <c r="B811" s="92" t="str">
        <f>'PAA Preliminar'!B811</f>
        <v>789-01</v>
      </c>
      <c r="C811" s="29">
        <f>'PAA Preliminar'!C811</f>
        <v>92007896</v>
      </c>
      <c r="D811" s="29">
        <f>'PAA Preliminar'!D811</f>
        <v>29904</v>
      </c>
      <c r="E811" s="3" t="str">
        <f>'PAA Preliminar'!E811</f>
        <v>Capa 2 piezas (pantalon y Yacket), de nylon ahulado. Fooro en pantalón y elástico en la cintura</v>
      </c>
      <c r="F811" s="29">
        <f>'PAA Preliminar'!F811</f>
        <v>20</v>
      </c>
      <c r="G811" s="29" t="str">
        <f>'PAA Preliminar'!G811</f>
        <v>unid</v>
      </c>
      <c r="H811" s="81">
        <f>'PAA Preliminar'!H811</f>
        <v>240000</v>
      </c>
      <c r="I811" s="29" t="str">
        <f>'PAA Preliminar'!I811</f>
        <v>001</v>
      </c>
      <c r="J811" s="93" t="str">
        <f>'PAA Preliminar'!J811</f>
        <v>II  2020</v>
      </c>
    </row>
    <row r="812" spans="1:10" ht="60" x14ac:dyDescent="0.25">
      <c r="A812" s="91">
        <f>'PAA Preliminar'!A812</f>
        <v>907</v>
      </c>
      <c r="B812" s="92" t="str">
        <f>'PAA Preliminar'!B812</f>
        <v>789-01</v>
      </c>
      <c r="C812" s="29">
        <f>'PAA Preliminar'!C812</f>
        <v>92135879</v>
      </c>
      <c r="D812" s="29">
        <f>'PAA Preliminar'!D812</f>
        <v>29904</v>
      </c>
      <c r="E812" s="3" t="str">
        <f>'PAA Preliminar'!E812</f>
        <v>cortina para galpones avicolas, en tela laminada de polipropileno, uso avicultura, para control ambiental, ancho 2,05 m, calibre 4 mm (±    1,5 mm).</v>
      </c>
      <c r="F812" s="29">
        <f>'PAA Preliminar'!F812</f>
        <v>90</v>
      </c>
      <c r="G812" s="29" t="str">
        <f>'PAA Preliminar'!G812</f>
        <v>unid</v>
      </c>
      <c r="H812" s="81">
        <f>'PAA Preliminar'!H812</f>
        <v>342000</v>
      </c>
      <c r="I812" s="29" t="str">
        <f>'PAA Preliminar'!I812</f>
        <v>001</v>
      </c>
      <c r="J812" s="93" t="str">
        <f>'PAA Preliminar'!J812</f>
        <v>II  2020</v>
      </c>
    </row>
    <row r="813" spans="1:10" ht="75" x14ac:dyDescent="0.25">
      <c r="A813" s="91">
        <f>'PAA Preliminar'!A813</f>
        <v>908</v>
      </c>
      <c r="B813" s="92" t="str">
        <f>'PAA Preliminar'!B813</f>
        <v>789-01</v>
      </c>
      <c r="C813" s="29">
        <f>'PAA Preliminar'!C813</f>
        <v>92080589</v>
      </c>
      <c r="D813" s="29">
        <f>'PAA Preliminar'!D813</f>
        <v>29904</v>
      </c>
      <c r="E813" s="3" t="str">
        <f>'PAA Preliminar'!E813</f>
        <v>Traje de seguridad desechable para uso en fumigación agrícola. Con gorro, Protección tipo 5 y 6, protección contra quimicos, textura confortable.Talla a escoger (Tipo kimono)</v>
      </c>
      <c r="F813" s="29">
        <f>'PAA Preliminar'!F813</f>
        <v>24</v>
      </c>
      <c r="G813" s="29" t="str">
        <f>'PAA Preliminar'!G813</f>
        <v>unid</v>
      </c>
      <c r="H813" s="81">
        <f>'PAA Preliminar'!H813</f>
        <v>156000</v>
      </c>
      <c r="I813" s="29" t="str">
        <f>'PAA Preliminar'!I813</f>
        <v>001</v>
      </c>
      <c r="J813" s="93" t="str">
        <f>'PAA Preliminar'!J813</f>
        <v>II  2020</v>
      </c>
    </row>
    <row r="814" spans="1:10" ht="45" x14ac:dyDescent="0.25">
      <c r="A814" s="91">
        <f>'PAA Preliminar'!A814</f>
        <v>909</v>
      </c>
      <c r="B814" s="92" t="str">
        <f>'PAA Preliminar'!B814</f>
        <v>789-01</v>
      </c>
      <c r="C814" s="29">
        <f>'PAA Preliminar'!C814</f>
        <v>92079987</v>
      </c>
      <c r="D814" s="29">
        <f>'PAA Preliminar'!D814</f>
        <v>29904</v>
      </c>
      <c r="E814" s="3" t="str">
        <f>'PAA Preliminar'!E814</f>
        <v>Mallas de polipropileno para empaque, tamaño 50x90. Capacidad 35 kg (Tipo para cebolla)</v>
      </c>
      <c r="F814" s="29">
        <f>'PAA Preliminar'!F814</f>
        <v>2500</v>
      </c>
      <c r="G814" s="29" t="str">
        <f>'PAA Preliminar'!G814</f>
        <v>unid</v>
      </c>
      <c r="H814" s="81">
        <f>'PAA Preliminar'!H814</f>
        <v>175000</v>
      </c>
      <c r="I814" s="29" t="str">
        <f>'PAA Preliminar'!I814</f>
        <v>001</v>
      </c>
      <c r="J814" s="93" t="str">
        <f>'PAA Preliminar'!J814</f>
        <v>II  2020</v>
      </c>
    </row>
    <row r="815" spans="1:10" ht="45" x14ac:dyDescent="0.25">
      <c r="A815" s="91">
        <f>'PAA Preliminar'!A815</f>
        <v>910</v>
      </c>
      <c r="B815" s="92" t="str">
        <f>'PAA Preliminar'!B815</f>
        <v>789-01</v>
      </c>
      <c r="C815" s="29">
        <f>'PAA Preliminar'!C815</f>
        <v>92079427</v>
      </c>
      <c r="D815" s="29">
        <f>'PAA Preliminar'!D815</f>
        <v>29904</v>
      </c>
      <c r="E815" s="3" t="str">
        <f>'PAA Preliminar'!E815</f>
        <v>Sombrero de lona (típico costarrisence), con tapa nuca,  impermeable, (talla a escoger)</v>
      </c>
      <c r="F815" s="29">
        <f>'PAA Preliminar'!F815</f>
        <v>30</v>
      </c>
      <c r="G815" s="29" t="str">
        <f>'PAA Preliminar'!G815</f>
        <v>unid</v>
      </c>
      <c r="H815" s="81">
        <f>'PAA Preliminar'!H815</f>
        <v>135000</v>
      </c>
      <c r="I815" s="29" t="str">
        <f>'PAA Preliminar'!I815</f>
        <v>001</v>
      </c>
      <c r="J815" s="93" t="str">
        <f>'PAA Preliminar'!J815</f>
        <v>II  2020</v>
      </c>
    </row>
    <row r="816" spans="1:10" x14ac:dyDescent="0.25">
      <c r="A816" s="91">
        <f>'PAA Preliminar'!A816</f>
        <v>911</v>
      </c>
      <c r="B816" s="92" t="str">
        <f>'PAA Preliminar'!B816</f>
        <v>789-01</v>
      </c>
      <c r="C816" s="29">
        <f>'PAA Preliminar'!C816</f>
        <v>92080735</v>
      </c>
      <c r="D816" s="29">
        <f>'PAA Preliminar'!D816</f>
        <v>29904</v>
      </c>
      <c r="E816" s="3" t="str">
        <f>'PAA Preliminar'!E816</f>
        <v>Sarán protección de viveros 50/50</v>
      </c>
      <c r="F816" s="29">
        <f>'PAA Preliminar'!F816</f>
        <v>350</v>
      </c>
      <c r="G816" s="29" t="str">
        <f>'PAA Preliminar'!G816</f>
        <v>mts</v>
      </c>
      <c r="H816" s="81">
        <f>'PAA Preliminar'!H816</f>
        <v>275000</v>
      </c>
      <c r="I816" s="29" t="str">
        <f>'PAA Preliminar'!I816</f>
        <v>001</v>
      </c>
      <c r="J816" s="93" t="str">
        <f>'PAA Preliminar'!J816</f>
        <v>II  2020</v>
      </c>
    </row>
    <row r="817" spans="1:10" x14ac:dyDescent="0.25">
      <c r="A817" s="91">
        <f>'PAA Preliminar'!A817</f>
        <v>912</v>
      </c>
      <c r="B817" s="92" t="str">
        <f>'PAA Preliminar'!B817</f>
        <v>789-01</v>
      </c>
      <c r="C817" s="29">
        <f>'PAA Preliminar'!C817</f>
        <v>92080736</v>
      </c>
      <c r="D817" s="29">
        <f>'PAA Preliminar'!D817</f>
        <v>29904</v>
      </c>
      <c r="E817" s="3" t="str">
        <f>'PAA Preliminar'!E817</f>
        <v>Sarán protección de viveros antiafido</v>
      </c>
      <c r="F817" s="29">
        <f>'PAA Preliminar'!F817</f>
        <v>30</v>
      </c>
      <c r="G817" s="29" t="str">
        <f>'PAA Preliminar'!G817</f>
        <v>mts</v>
      </c>
      <c r="H817" s="81">
        <f>'PAA Preliminar'!H817</f>
        <v>55000</v>
      </c>
      <c r="I817" s="29" t="str">
        <f>'PAA Preliminar'!I817</f>
        <v>001</v>
      </c>
      <c r="J817" s="93" t="str">
        <f>'PAA Preliminar'!J817</f>
        <v>II  2020</v>
      </c>
    </row>
    <row r="818" spans="1:10" x14ac:dyDescent="0.25">
      <c r="A818" s="91">
        <f>'PAA Preliminar'!A818</f>
        <v>913</v>
      </c>
      <c r="B818" s="92" t="str">
        <f>'PAA Preliminar'!B818</f>
        <v>789-01</v>
      </c>
      <c r="C818" s="29">
        <f>'PAA Preliminar'!C818</f>
        <v>92085000</v>
      </c>
      <c r="D818" s="29">
        <f>'PAA Preliminar'!D818</f>
        <v>29904</v>
      </c>
      <c r="E818" s="3" t="str">
        <f>'PAA Preliminar'!E818</f>
        <v>Apero metalico 16 Cincha</v>
      </c>
      <c r="F818" s="29">
        <f>'PAA Preliminar'!F818</f>
        <v>6</v>
      </c>
      <c r="G818" s="29" t="str">
        <f>'PAA Preliminar'!G818</f>
        <v>unid</v>
      </c>
      <c r="H818" s="81">
        <f>'PAA Preliminar'!H818</f>
        <v>39000</v>
      </c>
      <c r="I818" s="29" t="str">
        <f>'PAA Preliminar'!I818</f>
        <v>001</v>
      </c>
      <c r="J818" s="93" t="str">
        <f>'PAA Preliminar'!J818</f>
        <v>II  2020</v>
      </c>
    </row>
    <row r="819" spans="1:10" x14ac:dyDescent="0.25">
      <c r="A819" s="91">
        <f>'PAA Preliminar'!A819</f>
        <v>914</v>
      </c>
      <c r="B819" s="92" t="str">
        <f>'PAA Preliminar'!B819</f>
        <v>789-01</v>
      </c>
      <c r="C819" s="29">
        <f>'PAA Preliminar'!C819</f>
        <v>92084992</v>
      </c>
      <c r="D819" s="29">
        <f>'PAA Preliminar'!D819</f>
        <v>29904</v>
      </c>
      <c r="E819" s="3" t="str">
        <f>'PAA Preliminar'!E819</f>
        <v>Coyunda para uso equino</v>
      </c>
      <c r="F819" s="29">
        <f>'PAA Preliminar'!F819</f>
        <v>20</v>
      </c>
      <c r="G819" s="29" t="str">
        <f>'PAA Preliminar'!G819</f>
        <v>unid</v>
      </c>
      <c r="H819" s="81">
        <f>'PAA Preliminar'!H819</f>
        <v>20000</v>
      </c>
      <c r="I819" s="29" t="str">
        <f>'PAA Preliminar'!I819</f>
        <v>001</v>
      </c>
      <c r="J819" s="93" t="str">
        <f>'PAA Preliminar'!J819</f>
        <v>II  2020</v>
      </c>
    </row>
    <row r="820" spans="1:10" x14ac:dyDescent="0.25">
      <c r="A820" s="91">
        <f>'PAA Preliminar'!A820</f>
        <v>915</v>
      </c>
      <c r="B820" s="92" t="str">
        <f>'PAA Preliminar'!B820</f>
        <v>789-01</v>
      </c>
      <c r="C820" s="29">
        <f>'PAA Preliminar'!C820</f>
        <v>92084993</v>
      </c>
      <c r="D820" s="29">
        <f>'PAA Preliminar'!D820</f>
        <v>29904</v>
      </c>
      <c r="E820" s="3" t="str">
        <f>'PAA Preliminar'!E820</f>
        <v>Grupera para equino</v>
      </c>
      <c r="F820" s="29">
        <f>'PAA Preliminar'!F820</f>
        <v>8</v>
      </c>
      <c r="G820" s="29" t="str">
        <f>'PAA Preliminar'!G820</f>
        <v>unid</v>
      </c>
      <c r="H820" s="81">
        <f>'PAA Preliminar'!H820</f>
        <v>45000</v>
      </c>
      <c r="I820" s="29" t="str">
        <f>'PAA Preliminar'!I820</f>
        <v>001</v>
      </c>
      <c r="J820" s="93" t="str">
        <f>'PAA Preliminar'!J820</f>
        <v>II  2020</v>
      </c>
    </row>
    <row r="821" spans="1:10" x14ac:dyDescent="0.25">
      <c r="A821" s="91">
        <f>'PAA Preliminar'!A821</f>
        <v>916</v>
      </c>
      <c r="B821" s="92" t="str">
        <f>'PAA Preliminar'!B821</f>
        <v>789-01</v>
      </c>
      <c r="C821" s="29">
        <f>'PAA Preliminar'!C821</f>
        <v>92084996</v>
      </c>
      <c r="D821" s="29">
        <f>'PAA Preliminar'!D821</f>
        <v>29904</v>
      </c>
      <c r="E821" s="3" t="str">
        <f>'PAA Preliminar'!E821</f>
        <v>Mantilla textil para montura equina</v>
      </c>
      <c r="F821" s="29">
        <f>'PAA Preliminar'!F821</f>
        <v>20</v>
      </c>
      <c r="G821" s="29" t="str">
        <f>'PAA Preliminar'!G821</f>
        <v>unid</v>
      </c>
      <c r="H821" s="81">
        <f>'PAA Preliminar'!H821</f>
        <v>60000</v>
      </c>
      <c r="I821" s="29" t="str">
        <f>'PAA Preliminar'!I821</f>
        <v>001</v>
      </c>
      <c r="J821" s="93" t="str">
        <f>'PAA Preliminar'!J821</f>
        <v>II  2020</v>
      </c>
    </row>
    <row r="822" spans="1:10" x14ac:dyDescent="0.25">
      <c r="A822" s="91">
        <f>'PAA Preliminar'!A822</f>
        <v>917</v>
      </c>
      <c r="B822" s="92" t="str">
        <f>'PAA Preliminar'!B822</f>
        <v>789-01</v>
      </c>
      <c r="C822" s="29" t="str">
        <f>'PAA Preliminar'!C822</f>
        <v>92095826</v>
      </c>
      <c r="D822" s="29">
        <f>'PAA Preliminar'!D822</f>
        <v>29905</v>
      </c>
      <c r="E822" s="3" t="str">
        <f>'PAA Preliminar'!E822</f>
        <v>Solución desinfectante de yodo</v>
      </c>
      <c r="F822" s="29">
        <f>'PAA Preliminar'!F822</f>
        <v>100</v>
      </c>
      <c r="G822" s="29" t="str">
        <f>'PAA Preliminar'!G822</f>
        <v>lt</v>
      </c>
      <c r="H822" s="81">
        <f>'PAA Preliminar'!H822</f>
        <v>420000</v>
      </c>
      <c r="I822" s="29" t="str">
        <f>'PAA Preliminar'!I822</f>
        <v>001</v>
      </c>
      <c r="J822" s="93" t="str">
        <f>'PAA Preliminar'!J822</f>
        <v>II  2020</v>
      </c>
    </row>
    <row r="823" spans="1:10" x14ac:dyDescent="0.25">
      <c r="A823" s="91">
        <f>'PAA Preliminar'!A823</f>
        <v>918</v>
      </c>
      <c r="B823" s="92" t="str">
        <f>'PAA Preliminar'!B823</f>
        <v>789-01</v>
      </c>
      <c r="C823" s="29">
        <f>'PAA Preliminar'!C823</f>
        <v>90003227</v>
      </c>
      <c r="D823" s="29">
        <f>'PAA Preliminar'!D823</f>
        <v>29905</v>
      </c>
      <c r="E823" s="3" t="str">
        <f>'PAA Preliminar'!E823</f>
        <v>Desinfectante limpiador veterinario</v>
      </c>
      <c r="F823" s="29">
        <f>'PAA Preliminar'!F823</f>
        <v>20</v>
      </c>
      <c r="G823" s="29" t="str">
        <f>'PAA Preliminar'!G823</f>
        <v>lt</v>
      </c>
      <c r="H823" s="81">
        <f>'PAA Preliminar'!H823</f>
        <v>76000</v>
      </c>
      <c r="I823" s="29" t="str">
        <f>'PAA Preliminar'!I823</f>
        <v>001</v>
      </c>
      <c r="J823" s="93" t="str">
        <f>'PAA Preliminar'!J823</f>
        <v>II  2020</v>
      </c>
    </row>
    <row r="824" spans="1:10" x14ac:dyDescent="0.25">
      <c r="A824" s="91">
        <f>'PAA Preliminar'!A824</f>
        <v>919</v>
      </c>
      <c r="B824" s="92" t="str">
        <f>'PAA Preliminar'!B824</f>
        <v>789-01</v>
      </c>
      <c r="C824" s="29" t="str">
        <f>'PAA Preliminar'!C824</f>
        <v>90041265</v>
      </c>
      <c r="D824" s="29">
        <f>'PAA Preliminar'!D824</f>
        <v>29905</v>
      </c>
      <c r="E824" s="3" t="str">
        <f>'PAA Preliminar'!E824</f>
        <v>Desinfectante veterinario</v>
      </c>
      <c r="F824" s="29">
        <f>'PAA Preliminar'!F824</f>
        <v>20</v>
      </c>
      <c r="G824" s="29" t="str">
        <f>'PAA Preliminar'!G824</f>
        <v>lt</v>
      </c>
      <c r="H824" s="81">
        <f>'PAA Preliminar'!H824</f>
        <v>56000</v>
      </c>
      <c r="I824" s="29" t="str">
        <f>'PAA Preliminar'!I824</f>
        <v>001</v>
      </c>
      <c r="J824" s="93" t="str">
        <f>'PAA Preliminar'!J824</f>
        <v>II  2020</v>
      </c>
    </row>
    <row r="825" spans="1:10" x14ac:dyDescent="0.25">
      <c r="A825" s="91">
        <f>'PAA Preliminar'!A825</f>
        <v>920</v>
      </c>
      <c r="B825" s="92" t="str">
        <f>'PAA Preliminar'!B825</f>
        <v>789-01</v>
      </c>
      <c r="C825" s="29" t="str">
        <f>'PAA Preliminar'!C825</f>
        <v>92038906</v>
      </c>
      <c r="D825" s="29">
        <f>'PAA Preliminar'!D825</f>
        <v>29905</v>
      </c>
      <c r="E825" s="3" t="str">
        <f>'PAA Preliminar'!E825</f>
        <v>Esponja Lavaplatos</v>
      </c>
      <c r="F825" s="29">
        <f>'PAA Preliminar'!F825</f>
        <v>288</v>
      </c>
      <c r="G825" s="29" t="str">
        <f>'PAA Preliminar'!G825</f>
        <v>unid</v>
      </c>
      <c r="H825" s="81">
        <f>'PAA Preliminar'!H825</f>
        <v>63360</v>
      </c>
      <c r="I825" s="29" t="str">
        <f>'PAA Preliminar'!I825</f>
        <v>001</v>
      </c>
      <c r="J825" s="93" t="str">
        <f>'PAA Preliminar'!J825</f>
        <v>II  2020</v>
      </c>
    </row>
    <row r="826" spans="1:10" x14ac:dyDescent="0.25">
      <c r="A826" s="91">
        <f>'PAA Preliminar'!A826</f>
        <v>921</v>
      </c>
      <c r="B826" s="92" t="str">
        <f>'PAA Preliminar'!B826</f>
        <v>789-01</v>
      </c>
      <c r="C826" s="29" t="str">
        <f>'PAA Preliminar'!C826</f>
        <v>90041334</v>
      </c>
      <c r="D826" s="29">
        <f>'PAA Preliminar'!D826</f>
        <v>29905</v>
      </c>
      <c r="E826" s="3" t="str">
        <f>'PAA Preliminar'!E826</f>
        <v>Detergente industrial</v>
      </c>
      <c r="F826" s="29">
        <f>'PAA Preliminar'!F826</f>
        <v>120</v>
      </c>
      <c r="G826" s="29" t="str">
        <f>'PAA Preliminar'!G826</f>
        <v>Kg</v>
      </c>
      <c r="H826" s="81">
        <f>'PAA Preliminar'!H826</f>
        <v>156000</v>
      </c>
      <c r="I826" s="29" t="str">
        <f>'PAA Preliminar'!I826</f>
        <v>001</v>
      </c>
      <c r="J826" s="93" t="str">
        <f>'PAA Preliminar'!J826</f>
        <v>II  2020</v>
      </c>
    </row>
    <row r="827" spans="1:10" x14ac:dyDescent="0.25">
      <c r="A827" s="91">
        <f>'PAA Preliminar'!A827</f>
        <v>922</v>
      </c>
      <c r="B827" s="92" t="str">
        <f>'PAA Preliminar'!B827</f>
        <v>789-01</v>
      </c>
      <c r="C827" s="29">
        <f>'PAA Preliminar'!C827</f>
        <v>90028248</v>
      </c>
      <c r="D827" s="29">
        <f>'PAA Preliminar'!D827</f>
        <v>29905</v>
      </c>
      <c r="E827" s="3" t="str">
        <f>'PAA Preliminar'!E827</f>
        <v>Guante de hule grandes</v>
      </c>
      <c r="F827" s="29">
        <f>'PAA Preliminar'!F827</f>
        <v>60</v>
      </c>
      <c r="G827" s="29" t="str">
        <f>'PAA Preliminar'!G827</f>
        <v>unid</v>
      </c>
      <c r="H827" s="81">
        <f>'PAA Preliminar'!H827</f>
        <v>48480</v>
      </c>
      <c r="I827" s="29" t="str">
        <f>'PAA Preliminar'!I827</f>
        <v>001</v>
      </c>
      <c r="J827" s="93" t="str">
        <f>'PAA Preliminar'!J827</f>
        <v>II  2020</v>
      </c>
    </row>
    <row r="828" spans="1:10" x14ac:dyDescent="0.25">
      <c r="A828" s="91">
        <f>'PAA Preliminar'!A828</f>
        <v>923</v>
      </c>
      <c r="B828" s="92" t="str">
        <f>'PAA Preliminar'!B828</f>
        <v>789-01</v>
      </c>
      <c r="C828" s="29">
        <f>'PAA Preliminar'!C828</f>
        <v>92002552</v>
      </c>
      <c r="D828" s="29">
        <f>'PAA Preliminar'!D828</f>
        <v>29905</v>
      </c>
      <c r="E828" s="3" t="str">
        <f>'PAA Preliminar'!E828</f>
        <v>Cloro liquido en 3,78 l</v>
      </c>
      <c r="F828" s="29">
        <f>'PAA Preliminar'!F828</f>
        <v>38</v>
      </c>
      <c r="G828" s="29" t="str">
        <f>'PAA Preliminar'!G828</f>
        <v>lt</v>
      </c>
      <c r="H828" s="81">
        <f>'PAA Preliminar'!H828</f>
        <v>22800</v>
      </c>
      <c r="I828" s="29" t="str">
        <f>'PAA Preliminar'!I828</f>
        <v>001</v>
      </c>
      <c r="J828" s="93" t="str">
        <f>'PAA Preliminar'!J828</f>
        <v>II  2020</v>
      </c>
    </row>
    <row r="829" spans="1:10" ht="30" x14ac:dyDescent="0.25">
      <c r="A829" s="91">
        <f>'PAA Preliminar'!A829</f>
        <v>612</v>
      </c>
      <c r="B829" s="92" t="str">
        <f>'PAA Preliminar'!B829</f>
        <v>789-01</v>
      </c>
      <c r="C829" s="29">
        <f>'PAA Preliminar'!C829</f>
        <v>46181802</v>
      </c>
      <c r="D829" s="29">
        <f>'PAA Preliminar'!D829</f>
        <v>29906</v>
      </c>
      <c r="E829" s="3" t="str">
        <f>'PAA Preliminar'!E829</f>
        <v>Anteojos de seguridad ocupacional (claros)</v>
      </c>
      <c r="F829" s="29">
        <f>'PAA Preliminar'!F829</f>
        <v>18</v>
      </c>
      <c r="G829" s="29" t="str">
        <f>'PAA Preliminar'!G829</f>
        <v>unid</v>
      </c>
      <c r="H829" s="81">
        <f>'PAA Preliminar'!H829</f>
        <v>81000</v>
      </c>
      <c r="I829" s="29" t="str">
        <f>'PAA Preliminar'!I829</f>
        <v>001</v>
      </c>
      <c r="J829" s="93" t="str">
        <f>'PAA Preliminar'!J829</f>
        <v>II  2020</v>
      </c>
    </row>
    <row r="830" spans="1:10" ht="30" x14ac:dyDescent="0.25">
      <c r="A830" s="91">
        <f>'PAA Preliminar'!A830</f>
        <v>613</v>
      </c>
      <c r="B830" s="92" t="str">
        <f>'PAA Preliminar'!B830</f>
        <v>789-01</v>
      </c>
      <c r="C830" s="29">
        <f>'PAA Preliminar'!C830</f>
        <v>46181802</v>
      </c>
      <c r="D830" s="29">
        <f>'PAA Preliminar'!D830</f>
        <v>29906</v>
      </c>
      <c r="E830" s="3" t="str">
        <f>'PAA Preliminar'!E830</f>
        <v>Anteojos de seguridad ocupacional (oscuros)</v>
      </c>
      <c r="F830" s="29">
        <f>'PAA Preliminar'!F830</f>
        <v>18</v>
      </c>
      <c r="G830" s="29" t="str">
        <f>'PAA Preliminar'!G830</f>
        <v>unid</v>
      </c>
      <c r="H830" s="81">
        <f>'PAA Preliminar'!H830</f>
        <v>81000</v>
      </c>
      <c r="I830" s="29" t="str">
        <f>'PAA Preliminar'!I830</f>
        <v>001</v>
      </c>
      <c r="J830" s="93" t="str">
        <f>'PAA Preliminar'!J830</f>
        <v>II  2020</v>
      </c>
    </row>
    <row r="831" spans="1:10" ht="60" x14ac:dyDescent="0.25">
      <c r="A831" s="91">
        <f>'PAA Preliminar'!A831</f>
        <v>924</v>
      </c>
      <c r="B831" s="92" t="str">
        <f>'PAA Preliminar'!B831</f>
        <v>789-01</v>
      </c>
      <c r="C831" s="29">
        <f>'PAA Preliminar'!C831</f>
        <v>92007914</v>
      </c>
      <c r="D831" s="29">
        <f>'PAA Preliminar'!D831</f>
        <v>29906</v>
      </c>
      <c r="E831" s="3" t="str">
        <f>'PAA Preliminar'!E831</f>
        <v>Gafa (Monogafa) transparente de ventilación indirecta, de policarbonato, (uso en aplicación agroquímicos, sujeción a través de tira elástica)</v>
      </c>
      <c r="F831" s="29">
        <f>'PAA Preliminar'!F831</f>
        <v>22</v>
      </c>
      <c r="G831" s="29" t="str">
        <f>'PAA Preliminar'!G831</f>
        <v>unid</v>
      </c>
      <c r="H831" s="81">
        <f>'PAA Preliminar'!H831</f>
        <v>61600</v>
      </c>
      <c r="I831" s="29" t="str">
        <f>'PAA Preliminar'!I831</f>
        <v>001</v>
      </c>
      <c r="J831" s="93" t="str">
        <f>'PAA Preliminar'!J831</f>
        <v>II  2020</v>
      </c>
    </row>
    <row r="832" spans="1:10" x14ac:dyDescent="0.25">
      <c r="A832" s="91">
        <f>'PAA Preliminar'!A832</f>
        <v>925</v>
      </c>
      <c r="B832" s="92" t="str">
        <f>'PAA Preliminar'!B832</f>
        <v>789-01</v>
      </c>
      <c r="C832" s="29">
        <f>'PAA Preliminar'!C832</f>
        <v>92006950</v>
      </c>
      <c r="D832" s="29">
        <f>'PAA Preliminar'!D832</f>
        <v>29906</v>
      </c>
      <c r="E832" s="3" t="str">
        <f>'PAA Preliminar'!E832</f>
        <v>Guante de cuero y lona (par)</v>
      </c>
      <c r="F832" s="29">
        <f>'PAA Preliminar'!F832</f>
        <v>74</v>
      </c>
      <c r="G832" s="29" t="str">
        <f>'PAA Preliminar'!G832</f>
        <v>unid</v>
      </c>
      <c r="H832" s="81">
        <f>'PAA Preliminar'!H832</f>
        <v>207200</v>
      </c>
      <c r="I832" s="29" t="str">
        <f>'PAA Preliminar'!I832</f>
        <v>001</v>
      </c>
      <c r="J832" s="93" t="str">
        <f>'PAA Preliminar'!J832</f>
        <v>II  2020</v>
      </c>
    </row>
    <row r="833" spans="1:10" ht="45" x14ac:dyDescent="0.25">
      <c r="A833" s="91">
        <f>'PAA Preliminar'!A833</f>
        <v>926</v>
      </c>
      <c r="B833" s="92" t="str">
        <f>'PAA Preliminar'!B833</f>
        <v>789-01</v>
      </c>
      <c r="C833" s="29">
        <f>'PAA Preliminar'!C833</f>
        <v>90030807</v>
      </c>
      <c r="D833" s="29">
        <f>'PAA Preliminar'!D833</f>
        <v>29906</v>
      </c>
      <c r="E833" s="3" t="str">
        <f>'PAA Preliminar'!E833</f>
        <v xml:space="preserve">Mascarilla desechable contra polvo no tóxico, (cubriendo boca y nariz, sujeción con cordon, material papel blando) </v>
      </c>
      <c r="F833" s="29">
        <f>'PAA Preliminar'!F833</f>
        <v>500</v>
      </c>
      <c r="G833" s="29" t="str">
        <f>'PAA Preliminar'!G833</f>
        <v>unid</v>
      </c>
      <c r="H833" s="81">
        <f>'PAA Preliminar'!H833</f>
        <v>22500</v>
      </c>
      <c r="I833" s="29" t="str">
        <f>'PAA Preliminar'!I833</f>
        <v>001</v>
      </c>
      <c r="J833" s="93" t="str">
        <f>'PAA Preliminar'!J833</f>
        <v>II  2020</v>
      </c>
    </row>
    <row r="834" spans="1:10" ht="60" x14ac:dyDescent="0.25">
      <c r="A834" s="91">
        <f>'PAA Preliminar'!A834</f>
        <v>927</v>
      </c>
      <c r="B834" s="92" t="str">
        <f>'PAA Preliminar'!B834</f>
        <v>789-01</v>
      </c>
      <c r="C834" s="29">
        <f>'PAA Preliminar'!C834</f>
        <v>92071894</v>
      </c>
      <c r="D834" s="29">
        <f>'PAA Preliminar'!D834</f>
        <v>29906</v>
      </c>
      <c r="E834" s="3" t="str">
        <f>'PAA Preliminar'!E834</f>
        <v>Mascara tipo media cara con respiarador contra gases y vapores, con cartucho de dos filtros. ( Para aplicación agroquímicos)</v>
      </c>
      <c r="F834" s="29">
        <f>'PAA Preliminar'!F834</f>
        <v>31</v>
      </c>
      <c r="G834" s="29" t="str">
        <f>'PAA Preliminar'!G834</f>
        <v>unid</v>
      </c>
      <c r="H834" s="81">
        <f>'PAA Preliminar'!H834</f>
        <v>434000</v>
      </c>
      <c r="I834" s="29" t="str">
        <f>'PAA Preliminar'!I834</f>
        <v>001</v>
      </c>
      <c r="J834" s="93" t="str">
        <f>'PAA Preliminar'!J834</f>
        <v>II  2020</v>
      </c>
    </row>
    <row r="835" spans="1:10" x14ac:dyDescent="0.25">
      <c r="A835" s="91">
        <f>'PAA Preliminar'!A835</f>
        <v>614</v>
      </c>
      <c r="B835" s="92" t="str">
        <f>'PAA Preliminar'!B835</f>
        <v>789-01</v>
      </c>
      <c r="C835" s="29">
        <f>'PAA Preliminar'!C835</f>
        <v>41102428</v>
      </c>
      <c r="D835" s="29">
        <f>'PAA Preliminar'!D835</f>
        <v>29999</v>
      </c>
      <c r="E835" s="3" t="str">
        <f>'PAA Preliminar'!E835</f>
        <v>Punta de Papel</v>
      </c>
      <c r="F835" s="29">
        <f>'PAA Preliminar'!F835</f>
        <v>13</v>
      </c>
      <c r="G835" s="29" t="str">
        <f>'PAA Preliminar'!G835</f>
        <v>caja</v>
      </c>
      <c r="H835" s="81">
        <f>'PAA Preliminar'!H835</f>
        <v>58500</v>
      </c>
      <c r="I835" s="29" t="str">
        <f>'PAA Preliminar'!I835</f>
        <v>001</v>
      </c>
      <c r="J835" s="93" t="str">
        <f>'PAA Preliminar'!J835</f>
        <v>II  2020</v>
      </c>
    </row>
    <row r="836" spans="1:10" x14ac:dyDescent="0.25">
      <c r="A836" s="91">
        <f>'PAA Preliminar'!A836</f>
        <v>615</v>
      </c>
      <c r="B836" s="92" t="str">
        <f>'PAA Preliminar'!B836</f>
        <v>789-01</v>
      </c>
      <c r="C836" s="29">
        <f>'PAA Preliminar'!C836</f>
        <v>42152477</v>
      </c>
      <c r="D836" s="29">
        <f>'PAA Preliminar'!D836</f>
        <v>29999</v>
      </c>
      <c r="E836" s="3" t="str">
        <f>'PAA Preliminar'!E836</f>
        <v>Punta de guta percha</v>
      </c>
      <c r="F836" s="29">
        <f>'PAA Preliminar'!F836</f>
        <v>13</v>
      </c>
      <c r="G836" s="29" t="str">
        <f>'PAA Preliminar'!G836</f>
        <v>caja</v>
      </c>
      <c r="H836" s="81">
        <f>'PAA Preliminar'!H836</f>
        <v>58500</v>
      </c>
      <c r="I836" s="29" t="str">
        <f>'PAA Preliminar'!I836</f>
        <v>001</v>
      </c>
      <c r="J836" s="93" t="str">
        <f>'PAA Preliminar'!J836</f>
        <v>II  2020</v>
      </c>
    </row>
    <row r="837" spans="1:10" x14ac:dyDescent="0.25">
      <c r="A837" s="91">
        <f>'PAA Preliminar'!A837</f>
        <v>928</v>
      </c>
      <c r="B837" s="92" t="str">
        <f>'PAA Preliminar'!B837</f>
        <v>789-01</v>
      </c>
      <c r="C837" s="29">
        <f>'PAA Preliminar'!C837</f>
        <v>92018308</v>
      </c>
      <c r="D837" s="29">
        <f>'PAA Preliminar'!D837</f>
        <v>29999</v>
      </c>
      <c r="E837" s="3" t="str">
        <f>'PAA Preliminar'!E837</f>
        <v>Pegamento de contacto pvc, 0,48 L</v>
      </c>
      <c r="F837" s="29">
        <f>'PAA Preliminar'!F837</f>
        <v>15</v>
      </c>
      <c r="G837" s="29" t="str">
        <f>'PAA Preliminar'!G837</f>
        <v>unid</v>
      </c>
      <c r="H837" s="81">
        <f>'PAA Preliminar'!H837</f>
        <v>51000</v>
      </c>
      <c r="I837" s="29" t="str">
        <f>'PAA Preliminar'!I837</f>
        <v>001</v>
      </c>
      <c r="J837" s="93" t="str">
        <f>'PAA Preliminar'!J837</f>
        <v>II  2020</v>
      </c>
    </row>
    <row r="838" spans="1:10" x14ac:dyDescent="0.25">
      <c r="A838" s="91">
        <f>'PAA Preliminar'!A838</f>
        <v>929</v>
      </c>
      <c r="B838" s="92" t="str">
        <f>'PAA Preliminar'!B838</f>
        <v>789-01</v>
      </c>
      <c r="C838" s="29">
        <f>'PAA Preliminar'!C838</f>
        <v>92079532</v>
      </c>
      <c r="D838" s="29">
        <f>'PAA Preliminar'!D838</f>
        <v>29999</v>
      </c>
      <c r="E838" s="3" t="str">
        <f>'PAA Preliminar'!E838</f>
        <v>Cuerda para motoguadaña</v>
      </c>
      <c r="F838" s="29">
        <f>'PAA Preliminar'!F838</f>
        <v>1600</v>
      </c>
      <c r="G838" s="29" t="str">
        <f>'PAA Preliminar'!G838</f>
        <v>mts</v>
      </c>
      <c r="H838" s="81">
        <f>'PAA Preliminar'!H838</f>
        <v>331200</v>
      </c>
      <c r="I838" s="29" t="str">
        <f>'PAA Preliminar'!I838</f>
        <v>001</v>
      </c>
      <c r="J838" s="93" t="str">
        <f>'PAA Preliminar'!J838</f>
        <v>II  2020</v>
      </c>
    </row>
    <row r="839" spans="1:10" ht="45" x14ac:dyDescent="0.25">
      <c r="A839" s="91">
        <f>'PAA Preliminar'!A839</f>
        <v>930</v>
      </c>
      <c r="B839" s="92" t="str">
        <f>'PAA Preliminar'!B839</f>
        <v>789-01</v>
      </c>
      <c r="C839" s="29">
        <f>'PAA Preliminar'!C839</f>
        <v>92144765</v>
      </c>
      <c r="D839" s="29">
        <f>'PAA Preliminar'!D839</f>
        <v>50101</v>
      </c>
      <c r="E839" s="3" t="str">
        <f>'PAA Preliminar'!E839</f>
        <v>Bomba centrífuga eléctrica, 1,5 HP, 110-220 V,3400 rpm,  monofásica, succión y descarga 3,17 cm (1.25 pulgadas)</v>
      </c>
      <c r="F839" s="29">
        <f>'PAA Preliminar'!F839</f>
        <v>2</v>
      </c>
      <c r="G839" s="29" t="str">
        <f>'PAA Preliminar'!G839</f>
        <v>unid</v>
      </c>
      <c r="H839" s="81">
        <f>'PAA Preliminar'!H839</f>
        <v>410000</v>
      </c>
      <c r="I839" s="29" t="str">
        <f>'PAA Preliminar'!I839</f>
        <v>280</v>
      </c>
      <c r="J839" s="93" t="str">
        <f>'PAA Preliminar'!J839</f>
        <v>II  2020</v>
      </c>
    </row>
    <row r="840" spans="1:10" ht="75" x14ac:dyDescent="0.25">
      <c r="A840" s="91">
        <f>'PAA Preliminar'!A840</f>
        <v>931</v>
      </c>
      <c r="B840" s="92" t="str">
        <f>'PAA Preliminar'!B840</f>
        <v>789-01</v>
      </c>
      <c r="C840" s="29">
        <f>'PAA Preliminar'!C840</f>
        <v>92008635</v>
      </c>
      <c r="D840" s="29">
        <f>'PAA Preliminar'!D840</f>
        <v>50101</v>
      </c>
      <c r="E840" s="3" t="str">
        <f>'PAA Preliminar'!E840</f>
        <v>Motosierra  manual, combustión, potencia 2,8 HP ,  Cilindrada  45 a 50 cc, espada de 50 cm.  Incluye set de herramientas (al menos cubo, lima, destornillador plano y Philips).</v>
      </c>
      <c r="F840" s="29">
        <f>'PAA Preliminar'!F840</f>
        <v>2</v>
      </c>
      <c r="G840" s="29" t="str">
        <f>'PAA Preliminar'!G840</f>
        <v>unid</v>
      </c>
      <c r="H840" s="81">
        <f>'PAA Preliminar'!H840</f>
        <v>500000</v>
      </c>
      <c r="I840" s="29" t="str">
        <f>'PAA Preliminar'!I840</f>
        <v>280</v>
      </c>
      <c r="J840" s="93" t="str">
        <f>'PAA Preliminar'!J840</f>
        <v>II  2020</v>
      </c>
    </row>
    <row r="841" spans="1:10" x14ac:dyDescent="0.25">
      <c r="A841" s="91">
        <f>'PAA Preliminar'!A841</f>
        <v>932</v>
      </c>
      <c r="B841" s="92" t="str">
        <f>'PAA Preliminar'!B841</f>
        <v>789-01</v>
      </c>
      <c r="C841" s="29">
        <f>'PAA Preliminar'!C841</f>
        <v>92135880</v>
      </c>
      <c r="D841" s="29">
        <f>'PAA Preliminar'!D841</f>
        <v>50101</v>
      </c>
      <c r="E841" s="3" t="str">
        <f>'PAA Preliminar'!E841</f>
        <v>Despicadora de aves</v>
      </c>
      <c r="F841" s="29">
        <f>'PAA Preliminar'!F841</f>
        <v>1</v>
      </c>
      <c r="G841" s="29" t="str">
        <f>'PAA Preliminar'!G841</f>
        <v>unid</v>
      </c>
      <c r="H841" s="81">
        <f>'PAA Preliminar'!H841</f>
        <v>280000</v>
      </c>
      <c r="I841" s="29" t="str">
        <f>'PAA Preliminar'!I841</f>
        <v>280</v>
      </c>
      <c r="J841" s="93" t="str">
        <f>'PAA Preliminar'!J841</f>
        <v>II  2020</v>
      </c>
    </row>
    <row r="842" spans="1:10" x14ac:dyDescent="0.25">
      <c r="A842" s="91">
        <f>'PAA Preliminar'!A842</f>
        <v>933</v>
      </c>
      <c r="B842" s="92" t="str">
        <f>'PAA Preliminar'!B842</f>
        <v>789-01</v>
      </c>
      <c r="C842" s="29">
        <f>'PAA Preliminar'!C842</f>
        <v>92133864</v>
      </c>
      <c r="D842" s="29">
        <f>'PAA Preliminar'!D842</f>
        <v>50101</v>
      </c>
      <c r="E842" s="3" t="str">
        <f>'PAA Preliminar'!E842</f>
        <v>Arado agrícola de tres discos</v>
      </c>
      <c r="F842" s="29">
        <f>'PAA Preliminar'!F842</f>
        <v>1</v>
      </c>
      <c r="G842" s="29" t="str">
        <f>'PAA Preliminar'!G842</f>
        <v>unid</v>
      </c>
      <c r="H842" s="81">
        <f>'PAA Preliminar'!H842</f>
        <v>2300000</v>
      </c>
      <c r="I842" s="29" t="str">
        <f>'PAA Preliminar'!I842</f>
        <v>280</v>
      </c>
      <c r="J842" s="93" t="str">
        <f>'PAA Preliminar'!J842</f>
        <v>II  2020</v>
      </c>
    </row>
    <row r="843" spans="1:10" x14ac:dyDescent="0.25">
      <c r="A843" s="91">
        <f>'PAA Preliminar'!A843</f>
        <v>616</v>
      </c>
      <c r="B843" s="92" t="str">
        <f>'PAA Preliminar'!B843</f>
        <v>789-01</v>
      </c>
      <c r="C843" s="29">
        <f>'PAA Preliminar'!C843</f>
        <v>42191607</v>
      </c>
      <c r="D843" s="29">
        <f>'PAA Preliminar'!D843</f>
        <v>50104</v>
      </c>
      <c r="E843" s="3" t="str">
        <f>'PAA Preliminar'!E843</f>
        <v>Biombo</v>
      </c>
      <c r="F843" s="29">
        <f>'PAA Preliminar'!F843</f>
        <v>4</v>
      </c>
      <c r="G843" s="29" t="str">
        <f>'PAA Preliminar'!G843</f>
        <v>unid</v>
      </c>
      <c r="H843" s="81">
        <f>'PAA Preliminar'!H843</f>
        <v>420000</v>
      </c>
      <c r="I843" s="29" t="str">
        <f>'PAA Preliminar'!I843</f>
        <v>280</v>
      </c>
      <c r="J843" s="93" t="str">
        <f>'PAA Preliminar'!J843</f>
        <v>II  2020</v>
      </c>
    </row>
    <row r="844" spans="1:10" x14ac:dyDescent="0.25">
      <c r="A844" s="91">
        <f>'PAA Preliminar'!A844</f>
        <v>617</v>
      </c>
      <c r="B844" s="92" t="str">
        <f>'PAA Preliminar'!B844</f>
        <v>789-01</v>
      </c>
      <c r="C844" s="29">
        <f>'PAA Preliminar'!C844</f>
        <v>42151636</v>
      </c>
      <c r="D844" s="29">
        <f>'PAA Preliminar'!D844</f>
        <v>50106</v>
      </c>
      <c r="E844" s="3" t="str">
        <f>'PAA Preliminar'!E844</f>
        <v>unid ultrasónica-cavitron-</v>
      </c>
      <c r="F844" s="29">
        <f>'PAA Preliminar'!F844</f>
        <v>3</v>
      </c>
      <c r="G844" s="29" t="str">
        <f>'PAA Preliminar'!G844</f>
        <v>unid</v>
      </c>
      <c r="H844" s="81">
        <f>'PAA Preliminar'!H844</f>
        <v>1110000</v>
      </c>
      <c r="I844" s="29" t="str">
        <f>'PAA Preliminar'!I844</f>
        <v>280</v>
      </c>
      <c r="J844" s="93" t="str">
        <f>'PAA Preliminar'!J844</f>
        <v>II  2020</v>
      </c>
    </row>
    <row r="845" spans="1:10" x14ac:dyDescent="0.25">
      <c r="A845" s="91">
        <f>'PAA Preliminar'!A845</f>
        <v>618</v>
      </c>
      <c r="B845" s="92" t="str">
        <f>'PAA Preliminar'!B845</f>
        <v>789-01</v>
      </c>
      <c r="C845" s="29">
        <f>'PAA Preliminar'!C845</f>
        <v>42182901</v>
      </c>
      <c r="D845" s="29">
        <f>'PAA Preliminar'!D845</f>
        <v>50106</v>
      </c>
      <c r="E845" s="3" t="str">
        <f>'PAA Preliminar'!E845</f>
        <v>Sillón dental</v>
      </c>
      <c r="F845" s="29">
        <f>'PAA Preliminar'!F845</f>
        <v>2</v>
      </c>
      <c r="G845" s="29" t="str">
        <f>'PAA Preliminar'!G845</f>
        <v>unid</v>
      </c>
      <c r="H845" s="81">
        <f>'PAA Preliminar'!H845</f>
        <v>20000000</v>
      </c>
      <c r="I845" s="29" t="str">
        <f>'PAA Preliminar'!I845</f>
        <v>280</v>
      </c>
      <c r="J845" s="93" t="str">
        <f>'PAA Preliminar'!J845</f>
        <v>II  2020</v>
      </c>
    </row>
    <row r="846" spans="1:10" ht="30" x14ac:dyDescent="0.25">
      <c r="A846" s="91">
        <f>'PAA Preliminar'!A846</f>
        <v>619</v>
      </c>
      <c r="B846" s="92" t="str">
        <f>'PAA Preliminar'!B846</f>
        <v>789-01</v>
      </c>
      <c r="C846" s="29">
        <f>'PAA Preliminar'!C846</f>
        <v>40151601</v>
      </c>
      <c r="D846" s="29">
        <f>'PAA Preliminar'!D846</f>
        <v>50106</v>
      </c>
      <c r="E846" s="3" t="str">
        <f>'PAA Preliminar'!E846</f>
        <v>Compresor de aire para uso dental (agua y aire)</v>
      </c>
      <c r="F846" s="29">
        <f>'PAA Preliminar'!F846</f>
        <v>1</v>
      </c>
      <c r="G846" s="29" t="str">
        <f>'PAA Preliminar'!G846</f>
        <v>unid</v>
      </c>
      <c r="H846" s="81">
        <f>'PAA Preliminar'!H846</f>
        <v>1200000</v>
      </c>
      <c r="I846" s="29" t="str">
        <f>'PAA Preliminar'!I846</f>
        <v>280</v>
      </c>
      <c r="J846" s="93" t="str">
        <f>'PAA Preliminar'!J846</f>
        <v>II  2020</v>
      </c>
    </row>
    <row r="847" spans="1:10" x14ac:dyDescent="0.25">
      <c r="A847" s="91">
        <f>'PAA Preliminar'!A847</f>
        <v>620</v>
      </c>
      <c r="B847" s="92" t="str">
        <f>'PAA Preliminar'!B847</f>
        <v>789-01</v>
      </c>
      <c r="C847" s="29">
        <f>'PAA Preliminar'!C847</f>
        <v>42151501</v>
      </c>
      <c r="D847" s="29">
        <f>'PAA Preliminar'!D847</f>
        <v>50106</v>
      </c>
      <c r="E847" s="3" t="str">
        <f>'PAA Preliminar'!E847</f>
        <v>Lampara de fotocurado</v>
      </c>
      <c r="F847" s="29">
        <f>'PAA Preliminar'!F847</f>
        <v>1</v>
      </c>
      <c r="G847" s="29" t="str">
        <f>'PAA Preliminar'!G847</f>
        <v>unid</v>
      </c>
      <c r="H847" s="81">
        <f>'PAA Preliminar'!H847</f>
        <v>390000</v>
      </c>
      <c r="I847" s="29" t="str">
        <f>'PAA Preliminar'!I847</f>
        <v>280</v>
      </c>
      <c r="J847" s="93" t="str">
        <f>'PAA Preliminar'!J847</f>
        <v>II  2020</v>
      </c>
    </row>
    <row r="848" spans="1:10" x14ac:dyDescent="0.25">
      <c r="A848" s="91">
        <f>'PAA Preliminar'!A848</f>
        <v>621</v>
      </c>
      <c r="B848" s="92" t="str">
        <f>'PAA Preliminar'!B848</f>
        <v>789-01</v>
      </c>
      <c r="C848" s="29">
        <f>'PAA Preliminar'!C848</f>
        <v>42152008</v>
      </c>
      <c r="D848" s="29">
        <f>'PAA Preliminar'!D848</f>
        <v>50106</v>
      </c>
      <c r="E848" s="3" t="str">
        <f>'PAA Preliminar'!E848</f>
        <v>Equipo Rayos X Dental movil</v>
      </c>
      <c r="F848" s="29">
        <f>'PAA Preliminar'!F848</f>
        <v>1</v>
      </c>
      <c r="G848" s="29" t="str">
        <f>'PAA Preliminar'!G848</f>
        <v>unid</v>
      </c>
      <c r="H848" s="81">
        <f>'PAA Preliminar'!H848</f>
        <v>6200000</v>
      </c>
      <c r="I848" s="29" t="str">
        <f>'PAA Preliminar'!I848</f>
        <v>280</v>
      </c>
      <c r="J848" s="93" t="str">
        <f>'PAA Preliminar'!J848</f>
        <v>II  2020</v>
      </c>
    </row>
    <row r="849" spans="1:10" x14ac:dyDescent="0.25">
      <c r="A849" s="91">
        <f>'PAA Preliminar'!A849</f>
        <v>622</v>
      </c>
      <c r="B849" s="92" t="str">
        <f>'PAA Preliminar'!B849</f>
        <v>789-01</v>
      </c>
      <c r="C849" s="29">
        <f>'PAA Preliminar'!C849</f>
        <v>42271802</v>
      </c>
      <c r="D849" s="29">
        <f>'PAA Preliminar'!D849</f>
        <v>50106</v>
      </c>
      <c r="E849" s="3" t="str">
        <f>'PAA Preliminar'!E849</f>
        <v>Nebulizador</v>
      </c>
      <c r="F849" s="29">
        <f>'PAA Preliminar'!F849</f>
        <v>5</v>
      </c>
      <c r="G849" s="29" t="str">
        <f>'PAA Preliminar'!G849</f>
        <v>unid</v>
      </c>
      <c r="H849" s="81">
        <f>'PAA Preliminar'!H849</f>
        <v>450000</v>
      </c>
      <c r="I849" s="29" t="str">
        <f>'PAA Preliminar'!I849</f>
        <v>280</v>
      </c>
      <c r="J849" s="93" t="str">
        <f>'PAA Preliminar'!J849</f>
        <v>II  2020</v>
      </c>
    </row>
    <row r="850" spans="1:10" x14ac:dyDescent="0.25">
      <c r="A850" s="91">
        <f>'PAA Preliminar'!A850</f>
        <v>623</v>
      </c>
      <c r="B850" s="92" t="str">
        <f>'PAA Preliminar'!B850</f>
        <v>789-01</v>
      </c>
      <c r="C850" s="29">
        <f>'PAA Preliminar'!C850</f>
        <v>42192207</v>
      </c>
      <c r="D850" s="29">
        <f>'PAA Preliminar'!D850</f>
        <v>50106</v>
      </c>
      <c r="E850" s="3" t="str">
        <f>'PAA Preliminar'!E850</f>
        <v>Camilla portátil con porta suero</v>
      </c>
      <c r="F850" s="29">
        <f>'PAA Preliminar'!F850</f>
        <v>2</v>
      </c>
      <c r="G850" s="29" t="str">
        <f>'PAA Preliminar'!G850</f>
        <v>unid</v>
      </c>
      <c r="H850" s="81">
        <f>'PAA Preliminar'!H850</f>
        <v>5000000</v>
      </c>
      <c r="I850" s="29" t="str">
        <f>'PAA Preliminar'!I850</f>
        <v>280</v>
      </c>
      <c r="J850" s="93" t="str">
        <f>'PAA Preliminar'!J850</f>
        <v>II  2020</v>
      </c>
    </row>
    <row r="851" spans="1:10" x14ac:dyDescent="0.25">
      <c r="A851" s="91">
        <f>'PAA Preliminar'!A851</f>
        <v>624</v>
      </c>
      <c r="B851" s="92" t="str">
        <f>'PAA Preliminar'!B851</f>
        <v>789-01</v>
      </c>
      <c r="C851" s="29">
        <f>'PAA Preliminar'!C851</f>
        <v>42181904</v>
      </c>
      <c r="D851" s="29">
        <f>'PAA Preliminar'!D851</f>
        <v>50106</v>
      </c>
      <c r="E851" s="3" t="str">
        <f>'PAA Preliminar'!E851</f>
        <v>Monitor de signos vitales</v>
      </c>
      <c r="F851" s="29">
        <f>'PAA Preliminar'!F851</f>
        <v>4</v>
      </c>
      <c r="G851" s="29" t="str">
        <f>'PAA Preliminar'!G851</f>
        <v>unid</v>
      </c>
      <c r="H851" s="81">
        <f>'PAA Preliminar'!H851</f>
        <v>3040000</v>
      </c>
      <c r="I851" s="29" t="str">
        <f>'PAA Preliminar'!I851</f>
        <v>280</v>
      </c>
      <c r="J851" s="93" t="str">
        <f>'PAA Preliminar'!J851</f>
        <v>II  2020</v>
      </c>
    </row>
    <row r="852" spans="1:10" x14ac:dyDescent="0.25">
      <c r="A852" s="91">
        <f>'PAA Preliminar'!A852</f>
        <v>625</v>
      </c>
      <c r="B852" s="92" t="str">
        <f>'PAA Preliminar'!B852</f>
        <v>789-01</v>
      </c>
      <c r="C852" s="29">
        <f>'PAA Preliminar'!C852</f>
        <v>42281508</v>
      </c>
      <c r="D852" s="29">
        <f>'PAA Preliminar'!D852</f>
        <v>50106</v>
      </c>
      <c r="E852" s="3" t="str">
        <f>'PAA Preliminar'!E852</f>
        <v>Esterilizador o Autoclave</v>
      </c>
      <c r="F852" s="29">
        <f>'PAA Preliminar'!F852</f>
        <v>1</v>
      </c>
      <c r="G852" s="29" t="str">
        <f>'PAA Preliminar'!G852</f>
        <v>unid</v>
      </c>
      <c r="H852" s="81">
        <f>'PAA Preliminar'!H852</f>
        <v>1900000</v>
      </c>
      <c r="I852" s="29" t="str">
        <f>'PAA Preliminar'!I852</f>
        <v>280</v>
      </c>
      <c r="J852" s="93" t="str">
        <f>'PAA Preliminar'!J852</f>
        <v>II  2020</v>
      </c>
    </row>
    <row r="853" spans="1:10" x14ac:dyDescent="0.25">
      <c r="A853" s="91">
        <f>'PAA Preliminar'!A853</f>
        <v>626</v>
      </c>
      <c r="B853" s="92" t="str">
        <f>'PAA Preliminar'!B853</f>
        <v>789-01</v>
      </c>
      <c r="C853" s="29">
        <f>'PAA Preliminar'!C853</f>
        <v>42172101</v>
      </c>
      <c r="D853" s="29">
        <f>'PAA Preliminar'!D853</f>
        <v>50106</v>
      </c>
      <c r="E853" s="3" t="str">
        <f>'PAA Preliminar'!E853</f>
        <v>Desfibrilador externo automatico</v>
      </c>
      <c r="F853" s="29">
        <f>'PAA Preliminar'!F853</f>
        <v>1</v>
      </c>
      <c r="G853" s="29" t="str">
        <f>'PAA Preliminar'!G853</f>
        <v>unid</v>
      </c>
      <c r="H853" s="81">
        <f>'PAA Preliminar'!H853</f>
        <v>1300000</v>
      </c>
      <c r="I853" s="29" t="str">
        <f>'PAA Preliminar'!I853</f>
        <v>280</v>
      </c>
      <c r="J853" s="93" t="str">
        <f>'PAA Preliminar'!J853</f>
        <v>II  2020</v>
      </c>
    </row>
    <row r="854" spans="1:10" x14ac:dyDescent="0.25">
      <c r="A854" s="91">
        <f>'PAA Preliminar'!A854</f>
        <v>627</v>
      </c>
      <c r="B854" s="92" t="str">
        <f>'PAA Preliminar'!B854</f>
        <v>789-01</v>
      </c>
      <c r="C854" s="29">
        <f>'PAA Preliminar'!C854</f>
        <v>42182005</v>
      </c>
      <c r="D854" s="29">
        <f>'PAA Preliminar'!D854</f>
        <v>50106</v>
      </c>
      <c r="E854" s="3" t="str">
        <f>'PAA Preliminar'!E854</f>
        <v xml:space="preserve">Equipo de Diagnóstico de pared </v>
      </c>
      <c r="F854" s="29">
        <f>'PAA Preliminar'!F854</f>
        <v>1</v>
      </c>
      <c r="G854" s="29" t="str">
        <f>'PAA Preliminar'!G854</f>
        <v>unid</v>
      </c>
      <c r="H854" s="81">
        <f>'PAA Preliminar'!H854</f>
        <v>535000</v>
      </c>
      <c r="I854" s="29" t="str">
        <f>'PAA Preliminar'!I854</f>
        <v>280</v>
      </c>
      <c r="J854" s="93" t="str">
        <f>'PAA Preliminar'!J854</f>
        <v>II  2020</v>
      </c>
    </row>
    <row r="855" spans="1:10" x14ac:dyDescent="0.25">
      <c r="A855" s="91">
        <f>'PAA Preliminar'!A855</f>
        <v>628</v>
      </c>
      <c r="B855" s="92" t="str">
        <f>'PAA Preliminar'!B855</f>
        <v>789-01</v>
      </c>
      <c r="C855" s="29">
        <f>'PAA Preliminar'!C855</f>
        <v>24131501</v>
      </c>
      <c r="D855" s="29">
        <f>'PAA Preliminar'!D855</f>
        <v>50199</v>
      </c>
      <c r="E855" s="3" t="str">
        <f>'PAA Preliminar'!E855</f>
        <v>Refrigeradora uso domestico</v>
      </c>
      <c r="F855" s="29">
        <f>'PAA Preliminar'!F855</f>
        <v>2</v>
      </c>
      <c r="G855" s="29" t="str">
        <f>'PAA Preliminar'!G855</f>
        <v>unid</v>
      </c>
      <c r="H855" s="81">
        <f>'PAA Preliminar'!H855</f>
        <v>114000</v>
      </c>
      <c r="I855" s="29" t="str">
        <f>'PAA Preliminar'!I855</f>
        <v>280</v>
      </c>
      <c r="J855" s="93" t="str">
        <f>'PAA Preliminar'!J855</f>
        <v>II  2020</v>
      </c>
    </row>
    <row r="856" spans="1:10" x14ac:dyDescent="0.25">
      <c r="A856" s="91">
        <f>'PAA Preliminar'!A856</f>
        <v>934</v>
      </c>
      <c r="B856" s="92" t="str">
        <f>'PAA Preliminar'!B856</f>
        <v>789-01</v>
      </c>
      <c r="C856" s="29">
        <f>'PAA Preliminar'!C856</f>
        <v>92135758</v>
      </c>
      <c r="D856" s="29">
        <f>'PAA Preliminar'!D856</f>
        <v>50199</v>
      </c>
      <c r="E856" s="3" t="str">
        <f>'PAA Preliminar'!E856</f>
        <v>Bomba Insufladora</v>
      </c>
      <c r="F856" s="29">
        <f>'PAA Preliminar'!F856</f>
        <v>3</v>
      </c>
      <c r="G856" s="29" t="str">
        <f>'PAA Preliminar'!G856</f>
        <v>unid</v>
      </c>
      <c r="H856" s="81">
        <f>'PAA Preliminar'!H856</f>
        <v>40000</v>
      </c>
      <c r="I856" s="29" t="str">
        <f>'PAA Preliminar'!I856</f>
        <v>280</v>
      </c>
      <c r="J856" s="93" t="str">
        <f>'PAA Preliminar'!J856</f>
        <v>II  2020</v>
      </c>
    </row>
    <row r="857" spans="1:10" ht="60" x14ac:dyDescent="0.25">
      <c r="A857" s="91">
        <f>'PAA Preliminar'!A857</f>
        <v>935</v>
      </c>
      <c r="B857" s="92" t="str">
        <f>'PAA Preliminar'!B857</f>
        <v>789-01</v>
      </c>
      <c r="C857" s="29">
        <f>'PAA Preliminar'!C857</f>
        <v>92038383</v>
      </c>
      <c r="D857" s="29">
        <f>'PAA Preliminar'!D857</f>
        <v>50199</v>
      </c>
      <c r="E857" s="3" t="str">
        <f>'PAA Preliminar'!E857</f>
        <v xml:space="preserve"> Bomba  de fumigación, tanque plástico de 18 litros. , lanza de 50 cm, correas ajustables. (bomba manual de Uso agrícola)</v>
      </c>
      <c r="F857" s="29">
        <f>'PAA Preliminar'!F857</f>
        <v>11</v>
      </c>
      <c r="G857" s="29" t="str">
        <f>'PAA Preliminar'!G857</f>
        <v>unid</v>
      </c>
      <c r="H857" s="81">
        <f>'PAA Preliminar'!H857</f>
        <v>100000</v>
      </c>
      <c r="I857" s="29" t="str">
        <f>'PAA Preliminar'!I857</f>
        <v>280</v>
      </c>
      <c r="J857" s="93" t="str">
        <f>'PAA Preliminar'!J857</f>
        <v>II  2020</v>
      </c>
    </row>
    <row r="858" spans="1:10" ht="75" x14ac:dyDescent="0.25">
      <c r="A858" s="91">
        <f>'PAA Preliminar'!A858</f>
        <v>936</v>
      </c>
      <c r="B858" s="92" t="str">
        <f>'PAA Preliminar'!B858</f>
        <v>789-01</v>
      </c>
      <c r="C858" s="29">
        <f>'PAA Preliminar'!C858</f>
        <v>92027040</v>
      </c>
      <c r="D858" s="29">
        <f>'PAA Preliminar'!D858</f>
        <v>50199</v>
      </c>
      <c r="E858" s="3" t="str">
        <f>'PAA Preliminar'!E858</f>
        <v>Bomba de espalda con   motor , potencia 2,6  Kw, cilindrada 56,5 cm 3 , alcance 11,5 mts, Peso máximo 11,1 kgs, 56,5 cm3. (Uso agrícola, Capacidad Tanque 12 a 14 litros,)</v>
      </c>
      <c r="F858" s="29">
        <f>'PAA Preliminar'!F858</f>
        <v>2</v>
      </c>
      <c r="G858" s="29" t="str">
        <f>'PAA Preliminar'!G858</f>
        <v>unid</v>
      </c>
      <c r="H858" s="81">
        <f>'PAA Preliminar'!H858</f>
        <v>180000</v>
      </c>
      <c r="I858" s="29" t="str">
        <f>'PAA Preliminar'!I858</f>
        <v>280</v>
      </c>
      <c r="J858" s="93" t="str">
        <f>'PAA Preliminar'!J858</f>
        <v>II  2020</v>
      </c>
    </row>
    <row r="859" spans="1:10" ht="60" x14ac:dyDescent="0.25">
      <c r="A859" s="91">
        <f>'PAA Preliminar'!A859</f>
        <v>937</v>
      </c>
      <c r="B859" s="92" t="str">
        <f>'PAA Preliminar'!B859</f>
        <v>789-01</v>
      </c>
      <c r="C859" s="29">
        <f>'PAA Preliminar'!C859</f>
        <v>92081227</v>
      </c>
      <c r="D859" s="29">
        <f>'PAA Preliminar'!D859</f>
        <v>50199</v>
      </c>
      <c r="E859" s="3" t="str">
        <f>'PAA Preliminar'!E859</f>
        <v xml:space="preserve">Reflector infrarrojo, potencia 250 W, voltaje 120 V, rosca E27, para calentamiento ambiental (No luminario).  </v>
      </c>
      <c r="F859" s="29">
        <f>'PAA Preliminar'!F859</f>
        <v>50</v>
      </c>
      <c r="G859" s="29" t="str">
        <f>'PAA Preliminar'!G859</f>
        <v>unid</v>
      </c>
      <c r="H859" s="81">
        <f>'PAA Preliminar'!H859</f>
        <v>70000</v>
      </c>
      <c r="I859" s="29" t="str">
        <f>'PAA Preliminar'!I859</f>
        <v>280</v>
      </c>
      <c r="J859" s="93" t="str">
        <f>'PAA Preliminar'!J859</f>
        <v>II  2020</v>
      </c>
    </row>
    <row r="860" spans="1:10" ht="45" x14ac:dyDescent="0.25">
      <c r="A860" s="91">
        <f>'PAA Preliminar'!A860</f>
        <v>938</v>
      </c>
      <c r="B860" s="92" t="str">
        <f>'PAA Preliminar'!B860</f>
        <v>789-01</v>
      </c>
      <c r="C860" s="29">
        <f>'PAA Preliminar'!C860</f>
        <v>92016625</v>
      </c>
      <c r="D860" s="29">
        <f>'PAA Preliminar'!D860</f>
        <v>50199</v>
      </c>
      <c r="E860" s="3" t="str">
        <f>'PAA Preliminar'!E860</f>
        <v xml:space="preserve">Lámpara de emergencia con dos lentes . 120 V, 60 HZ,  Batería capacidad de 90 minutos. </v>
      </c>
      <c r="F860" s="29">
        <f>'PAA Preliminar'!F860</f>
        <v>3</v>
      </c>
      <c r="G860" s="29" t="str">
        <f>'PAA Preliminar'!G860</f>
        <v>unid</v>
      </c>
      <c r="H860" s="81">
        <f>'PAA Preliminar'!H860</f>
        <v>45000</v>
      </c>
      <c r="I860" s="29" t="str">
        <f>'PAA Preliminar'!I860</f>
        <v>280</v>
      </c>
      <c r="J860" s="93" t="str">
        <f>'PAA Preliminar'!J860</f>
        <v>II  2020</v>
      </c>
    </row>
    <row r="861" spans="1:10" x14ac:dyDescent="0.25">
      <c r="A861" s="91">
        <f>'PAA Preliminar'!A861</f>
        <v>939</v>
      </c>
      <c r="B861" s="92" t="str">
        <f>'PAA Preliminar'!B861</f>
        <v>789-01</v>
      </c>
      <c r="C861" s="29">
        <f>'PAA Preliminar'!C861</f>
        <v>92026702</v>
      </c>
      <c r="D861" s="29">
        <f>'PAA Preliminar'!D861</f>
        <v>50199</v>
      </c>
      <c r="E861" s="3" t="str">
        <f>'PAA Preliminar'!E861</f>
        <v>Cortadora de cesped, Motoguadaña</v>
      </c>
      <c r="F861" s="29">
        <f>'PAA Preliminar'!F861</f>
        <v>3</v>
      </c>
      <c r="G861" s="29" t="str">
        <f>'PAA Preliminar'!G861</f>
        <v>unid</v>
      </c>
      <c r="H861" s="81">
        <f>'PAA Preliminar'!H861</f>
        <v>240000</v>
      </c>
      <c r="I861" s="29" t="str">
        <f>'PAA Preliminar'!I861</f>
        <v>280</v>
      </c>
      <c r="J861" s="93" t="str">
        <f>'PAA Preliminar'!J861</f>
        <v>II  2020</v>
      </c>
    </row>
    <row r="862" spans="1:10" x14ac:dyDescent="0.25">
      <c r="A862" s="91">
        <f>'PAA Preliminar'!A862</f>
        <v>940</v>
      </c>
      <c r="B862" s="92" t="str">
        <f>'PAA Preliminar'!B862</f>
        <v>789-01</v>
      </c>
      <c r="C862" s="29">
        <f>'PAA Preliminar'!C862</f>
        <v>92083005</v>
      </c>
      <c r="D862" s="29">
        <f>'PAA Preliminar'!D862</f>
        <v>59901</v>
      </c>
      <c r="E862" s="3" t="str">
        <f>'PAA Preliminar'!E862</f>
        <v>Pollita de postura de un día</v>
      </c>
      <c r="F862" s="29">
        <f>'PAA Preliminar'!F862</f>
        <v>6450</v>
      </c>
      <c r="G862" s="29" t="str">
        <f>'PAA Preliminar'!G862</f>
        <v>unid</v>
      </c>
      <c r="H862" s="81">
        <f>'PAA Preliminar'!H862</f>
        <v>4000000</v>
      </c>
      <c r="I862" s="29" t="str">
        <f>'PAA Preliminar'!I862</f>
        <v>280</v>
      </c>
      <c r="J862" s="93" t="str">
        <f>'PAA Preliminar'!J862</f>
        <v>II  2020</v>
      </c>
    </row>
    <row r="863" spans="1:10" x14ac:dyDescent="0.25">
      <c r="A863" s="91">
        <f>'PAA Preliminar'!A863</f>
        <v>941</v>
      </c>
      <c r="B863" s="92" t="str">
        <f>'PAA Preliminar'!B863</f>
        <v>789-01</v>
      </c>
      <c r="C863" s="29">
        <f>'PAA Preliminar'!C863</f>
        <v>92082994</v>
      </c>
      <c r="D863" s="29">
        <f>'PAA Preliminar'!D863</f>
        <v>59901</v>
      </c>
      <c r="E863" s="3" t="str">
        <f>'PAA Preliminar'!E863</f>
        <v>Pollas De Postura 14 Semanas</v>
      </c>
      <c r="F863" s="29">
        <f>'PAA Preliminar'!F863</f>
        <v>860</v>
      </c>
      <c r="G863" s="29" t="str">
        <f>'PAA Preliminar'!G863</f>
        <v>unid</v>
      </c>
      <c r="H863" s="81">
        <f>'PAA Preliminar'!H863</f>
        <v>3500000</v>
      </c>
      <c r="I863" s="29" t="str">
        <f>'PAA Preliminar'!I863</f>
        <v>280</v>
      </c>
      <c r="J863" s="93" t="str">
        <f>'PAA Preliminar'!J863</f>
        <v>II  2020</v>
      </c>
    </row>
    <row r="864" spans="1:10" x14ac:dyDescent="0.25">
      <c r="A864" s="91">
        <f>'PAA Preliminar'!A864</f>
        <v>0</v>
      </c>
      <c r="B864" s="92" t="str">
        <f>'PAA Preliminar'!B864</f>
        <v>789-02</v>
      </c>
      <c r="C864" s="29">
        <f>'PAA Preliminar'!C864</f>
        <v>0</v>
      </c>
      <c r="D864" s="29">
        <f>'PAA Preliminar'!D864</f>
        <v>10201</v>
      </c>
      <c r="E864" s="3" t="str">
        <f>'PAA Preliminar'!E864</f>
        <v>Servicio de Agua y Alcantarillado</v>
      </c>
      <c r="F864" s="29">
        <f>'PAA Preliminar'!F864</f>
        <v>12</v>
      </c>
      <c r="G864" s="29" t="str">
        <f>'PAA Preliminar'!G864</f>
        <v>unid</v>
      </c>
      <c r="H864" s="81">
        <f>'PAA Preliminar'!H864</f>
        <v>221840000</v>
      </c>
      <c r="I864" s="29" t="str">
        <f>'PAA Preliminar'!I864</f>
        <v>001</v>
      </c>
      <c r="J864" s="93" t="str">
        <f>'PAA Preliminar'!J864</f>
        <v>l,ll,lll,lV 2020</v>
      </c>
    </row>
    <row r="865" spans="1:10" x14ac:dyDescent="0.25">
      <c r="A865" s="91">
        <f>'PAA Preliminar'!A865</f>
        <v>0</v>
      </c>
      <c r="B865" s="92" t="str">
        <f>'PAA Preliminar'!B865</f>
        <v>789-02</v>
      </c>
      <c r="C865" s="29">
        <f>'PAA Preliminar'!C865</f>
        <v>0</v>
      </c>
      <c r="D865" s="29">
        <f>'PAA Preliminar'!D865</f>
        <v>10202</v>
      </c>
      <c r="E865" s="3" t="str">
        <f>'PAA Preliminar'!E865</f>
        <v>Servicio de Energía Eléctrica</v>
      </c>
      <c r="F865" s="29">
        <f>'PAA Preliminar'!F865</f>
        <v>12</v>
      </c>
      <c r="G865" s="29" t="str">
        <f>'PAA Preliminar'!G865</f>
        <v>unid</v>
      </c>
      <c r="H865" s="81">
        <f>'PAA Preliminar'!H865</f>
        <v>52200000</v>
      </c>
      <c r="I865" s="29" t="str">
        <f>'PAA Preliminar'!I865</f>
        <v>001</v>
      </c>
      <c r="J865" s="93" t="str">
        <f>'PAA Preliminar'!J865</f>
        <v>l,ll,lll,lV 2020</v>
      </c>
    </row>
    <row r="866" spans="1:10" x14ac:dyDescent="0.25">
      <c r="A866" s="91">
        <f>'PAA Preliminar'!A866</f>
        <v>0</v>
      </c>
      <c r="B866" s="92" t="str">
        <f>'PAA Preliminar'!B866</f>
        <v>789-02</v>
      </c>
      <c r="C866" s="29" t="str">
        <f>'PAA Preliminar'!C866</f>
        <v>83111501/83111603</v>
      </c>
      <c r="D866" s="29">
        <f>'PAA Preliminar'!D866</f>
        <v>10204</v>
      </c>
      <c r="E866" s="3" t="str">
        <f>'PAA Preliminar'!E866</f>
        <v>Servicio de Telecomunicaciones</v>
      </c>
      <c r="F866" s="29">
        <f>'PAA Preliminar'!F866</f>
        <v>12</v>
      </c>
      <c r="G866" s="29" t="str">
        <f>'PAA Preliminar'!G866</f>
        <v>unid</v>
      </c>
      <c r="H866" s="81">
        <f>'PAA Preliminar'!H866</f>
        <v>13090000</v>
      </c>
      <c r="I866" s="29" t="str">
        <f>'PAA Preliminar'!I866</f>
        <v>001</v>
      </c>
      <c r="J866" s="93" t="str">
        <f>'PAA Preliminar'!J866</f>
        <v>l,ll,lll,lV 2020</v>
      </c>
    </row>
    <row r="867" spans="1:10" x14ac:dyDescent="0.25">
      <c r="A867" s="91">
        <f>'PAA Preliminar'!A867</f>
        <v>0</v>
      </c>
      <c r="B867" s="92" t="str">
        <f>'PAA Preliminar'!B867</f>
        <v>789-02</v>
      </c>
      <c r="C867" s="29">
        <f>'PAA Preliminar'!C867</f>
        <v>42281599</v>
      </c>
      <c r="D867" s="29">
        <f>'PAA Preliminar'!D867</f>
        <v>10299</v>
      </c>
      <c r="E867" s="3" t="str">
        <f>'PAA Preliminar'!E867</f>
        <v>Otros Servicios Básicos</v>
      </c>
      <c r="F867" s="29">
        <f>'PAA Preliminar'!F867</f>
        <v>12</v>
      </c>
      <c r="G867" s="29" t="str">
        <f>'PAA Preliminar'!G867</f>
        <v>unid</v>
      </c>
      <c r="H867" s="81">
        <f>'PAA Preliminar'!H867</f>
        <v>4500000</v>
      </c>
      <c r="I867" s="29" t="str">
        <f>'PAA Preliminar'!I867</f>
        <v>001</v>
      </c>
      <c r="J867" s="93" t="str">
        <f>'PAA Preliminar'!J867</f>
        <v>l,ll,lll,lV 2020</v>
      </c>
    </row>
    <row r="868" spans="1:10" ht="30" x14ac:dyDescent="0.25">
      <c r="A868" s="91">
        <f>'PAA Preliminar'!A868</f>
        <v>0</v>
      </c>
      <c r="B868" s="92" t="str">
        <f>'PAA Preliminar'!B868</f>
        <v>789-02</v>
      </c>
      <c r="C868" s="29" t="str">
        <f>'PAA Preliminar'!C868</f>
        <v xml:space="preserve">		40151517</v>
      </c>
      <c r="D868" s="29">
        <f>'PAA Preliminar'!D868</f>
        <v>10804</v>
      </c>
      <c r="E868" s="3" t="str">
        <f>'PAA Preliminar'!E868</f>
        <v>Mantenimiento y Reparación de Maquinaria y Equipo de Producción</v>
      </c>
      <c r="F868" s="29">
        <f>'PAA Preliminar'!F868</f>
        <v>12</v>
      </c>
      <c r="G868" s="29" t="str">
        <f>'PAA Preliminar'!G868</f>
        <v>unid</v>
      </c>
      <c r="H868" s="81">
        <f>'PAA Preliminar'!H868</f>
        <v>15000000</v>
      </c>
      <c r="I868" s="29" t="str">
        <f>'PAA Preliminar'!I868</f>
        <v>001</v>
      </c>
      <c r="J868" s="93" t="str">
        <f>'PAA Preliminar'!J868</f>
        <v>l,ll,lll,lV 2020</v>
      </c>
    </row>
    <row r="869" spans="1:10" x14ac:dyDescent="0.25">
      <c r="A869" s="91">
        <f>'PAA Preliminar'!A869</f>
        <v>942</v>
      </c>
      <c r="B869" s="92" t="str">
        <f>'PAA Preliminar'!B869</f>
        <v>789-02</v>
      </c>
      <c r="C869" s="29">
        <f>'PAA Preliminar'!C869</f>
        <v>15101505</v>
      </c>
      <c r="D869" s="29">
        <f>'PAA Preliminar'!D869</f>
        <v>20101</v>
      </c>
      <c r="E869" s="3" t="str">
        <f>'PAA Preliminar'!E869</f>
        <v>Diésel</v>
      </c>
      <c r="F869" s="29">
        <f>'PAA Preliminar'!F869</f>
        <v>43700</v>
      </c>
      <c r="G869" s="29" t="str">
        <f>'PAA Preliminar'!G869</f>
        <v>lt</v>
      </c>
      <c r="H869" s="81">
        <f>'PAA Preliminar'!H869</f>
        <v>24819750</v>
      </c>
      <c r="I869" s="29" t="str">
        <f>'PAA Preliminar'!I869</f>
        <v>001</v>
      </c>
      <c r="J869" s="93" t="str">
        <f>'PAA Preliminar'!J869</f>
        <v>II  2020</v>
      </c>
    </row>
    <row r="870" spans="1:10" x14ac:dyDescent="0.25">
      <c r="A870" s="91">
        <f>'PAA Preliminar'!A870</f>
        <v>629</v>
      </c>
      <c r="B870" s="92" t="str">
        <f>'PAA Preliminar'!B870</f>
        <v>789-02</v>
      </c>
      <c r="C870" s="29">
        <f>'PAA Preliminar'!C870</f>
        <v>42152424</v>
      </c>
      <c r="D870" s="29">
        <f>'PAA Preliminar'!D870</f>
        <v>20102</v>
      </c>
      <c r="E870" s="3" t="str">
        <f>'PAA Preliminar'!E870</f>
        <v>Adhesivo para resina</v>
      </c>
      <c r="F870" s="29">
        <f>'PAA Preliminar'!F870</f>
        <v>3</v>
      </c>
      <c r="G870" s="29" t="str">
        <f>'PAA Preliminar'!G870</f>
        <v>unid</v>
      </c>
      <c r="H870" s="81">
        <f>'PAA Preliminar'!H870</f>
        <v>40000</v>
      </c>
      <c r="I870" s="29" t="str">
        <f>'PAA Preliminar'!I870</f>
        <v>001</v>
      </c>
      <c r="J870" s="93" t="str">
        <f>'PAA Preliminar'!J870</f>
        <v>II  2020</v>
      </c>
    </row>
    <row r="871" spans="1:10" ht="30" x14ac:dyDescent="0.25">
      <c r="A871" s="91">
        <f>'PAA Preliminar'!A871</f>
        <v>630</v>
      </c>
      <c r="B871" s="92" t="str">
        <f>'PAA Preliminar'!B871</f>
        <v>789-02</v>
      </c>
      <c r="C871" s="29">
        <f>'PAA Preliminar'!C871</f>
        <v>42152457</v>
      </c>
      <c r="D871" s="29">
        <f>'PAA Preliminar'!D871</f>
        <v>20102</v>
      </c>
      <c r="E871" s="3" t="str">
        <f>'PAA Preliminar'!E871</f>
        <v>Cemento de ionomero de vidrio, en jeringa, fotocurado</v>
      </c>
      <c r="F871" s="29">
        <f>'PAA Preliminar'!F871</f>
        <v>1</v>
      </c>
      <c r="G871" s="29" t="str">
        <f>'PAA Preliminar'!G871</f>
        <v>unid</v>
      </c>
      <c r="H871" s="81">
        <f>'PAA Preliminar'!H871</f>
        <v>10000</v>
      </c>
      <c r="I871" s="29" t="str">
        <f>'PAA Preliminar'!I871</f>
        <v>001</v>
      </c>
      <c r="J871" s="93" t="str">
        <f>'PAA Preliminar'!J871</f>
        <v>II  2020</v>
      </c>
    </row>
    <row r="872" spans="1:10" ht="30" x14ac:dyDescent="0.25">
      <c r="A872" s="91">
        <f>'PAA Preliminar'!A872</f>
        <v>631</v>
      </c>
      <c r="B872" s="92" t="str">
        <f>'PAA Preliminar'!B872</f>
        <v>789-02</v>
      </c>
      <c r="C872" s="29">
        <f>'PAA Preliminar'!C872</f>
        <v>42152457</v>
      </c>
      <c r="D872" s="29">
        <f>'PAA Preliminar'!D872</f>
        <v>20102</v>
      </c>
      <c r="E872" s="3" t="str">
        <f>'PAA Preliminar'!E872</f>
        <v>Cemento ionomero de vidrio, para base, fotocurado</v>
      </c>
      <c r="F872" s="29">
        <f>'PAA Preliminar'!F872</f>
        <v>1</v>
      </c>
      <c r="G872" s="29" t="str">
        <f>'PAA Preliminar'!G872</f>
        <v>unid</v>
      </c>
      <c r="H872" s="81">
        <f>'PAA Preliminar'!H872</f>
        <v>10000</v>
      </c>
      <c r="I872" s="29" t="str">
        <f>'PAA Preliminar'!I872</f>
        <v>001</v>
      </c>
      <c r="J872" s="93" t="str">
        <f>'PAA Preliminar'!J872</f>
        <v>II  2020</v>
      </c>
    </row>
    <row r="873" spans="1:10" x14ac:dyDescent="0.25">
      <c r="A873" s="91">
        <f>'PAA Preliminar'!A873</f>
        <v>632</v>
      </c>
      <c r="B873" s="92" t="str">
        <f>'PAA Preliminar'!B873</f>
        <v>789-02</v>
      </c>
      <c r="C873" s="29">
        <f>'PAA Preliminar'!C873</f>
        <v>51273603</v>
      </c>
      <c r="D873" s="29">
        <f>'PAA Preliminar'!D873</f>
        <v>20102</v>
      </c>
      <c r="E873" s="3" t="str">
        <f>'PAA Preliminar'!E873</f>
        <v>Anestésico dental, articaina al 4%</v>
      </c>
      <c r="F873" s="29">
        <f>'PAA Preliminar'!F873</f>
        <v>100</v>
      </c>
      <c r="G873" s="29" t="str">
        <f>'PAA Preliminar'!G873</f>
        <v>unid</v>
      </c>
      <c r="H873" s="81">
        <f>'PAA Preliminar'!H873</f>
        <v>39000</v>
      </c>
      <c r="I873" s="29" t="str">
        <f>'PAA Preliminar'!I873</f>
        <v>001</v>
      </c>
      <c r="J873" s="93" t="str">
        <f>'PAA Preliminar'!J873</f>
        <v>II  2020</v>
      </c>
    </row>
    <row r="874" spans="1:10" ht="30" x14ac:dyDescent="0.25">
      <c r="A874" s="91">
        <f>'PAA Preliminar'!A874</f>
        <v>633</v>
      </c>
      <c r="B874" s="92" t="str">
        <f>'PAA Preliminar'!B874</f>
        <v>789-02</v>
      </c>
      <c r="C874" s="29">
        <f>'PAA Preliminar'!C874</f>
        <v>51273006</v>
      </c>
      <c r="D874" s="29">
        <f>'PAA Preliminar'!D874</f>
        <v>20102</v>
      </c>
      <c r="E874" s="3" t="str">
        <f>'PAA Preliminar'!E874</f>
        <v>Anestésico dental, clorhidratdo de mepivacaina al 3%</v>
      </c>
      <c r="F874" s="29">
        <f>'PAA Preliminar'!F874</f>
        <v>100</v>
      </c>
      <c r="G874" s="29" t="str">
        <f>'PAA Preliminar'!G874</f>
        <v>unid</v>
      </c>
      <c r="H874" s="81">
        <f>'PAA Preliminar'!H874</f>
        <v>39000</v>
      </c>
      <c r="I874" s="29" t="str">
        <f>'PAA Preliminar'!I874</f>
        <v>001</v>
      </c>
      <c r="J874" s="93" t="str">
        <f>'PAA Preliminar'!J874</f>
        <v>II  2020</v>
      </c>
    </row>
    <row r="875" spans="1:10" x14ac:dyDescent="0.25">
      <c r="A875" s="91">
        <f>'PAA Preliminar'!A875</f>
        <v>634</v>
      </c>
      <c r="B875" s="92" t="str">
        <f>'PAA Preliminar'!B875</f>
        <v>789-02</v>
      </c>
      <c r="C875" s="29">
        <f>'PAA Preliminar'!C875</f>
        <v>42151803</v>
      </c>
      <c r="D875" s="29">
        <f>'PAA Preliminar'!D875</f>
        <v>20102</v>
      </c>
      <c r="E875" s="3" t="str">
        <f>'PAA Preliminar'!E875</f>
        <v>Amalgama, capasula de una dosis</v>
      </c>
      <c r="F875" s="29">
        <f>'PAA Preliminar'!F875</f>
        <v>25</v>
      </c>
      <c r="G875" s="29" t="str">
        <f>'PAA Preliminar'!G875</f>
        <v>unid</v>
      </c>
      <c r="H875" s="81">
        <f>'PAA Preliminar'!H875</f>
        <v>10000</v>
      </c>
      <c r="I875" s="29" t="str">
        <f>'PAA Preliminar'!I875</f>
        <v>001</v>
      </c>
      <c r="J875" s="93" t="str">
        <f>'PAA Preliminar'!J875</f>
        <v>II  2020</v>
      </c>
    </row>
    <row r="876" spans="1:10" x14ac:dyDescent="0.25">
      <c r="A876" s="91">
        <f>'PAA Preliminar'!A876</f>
        <v>635</v>
      </c>
      <c r="B876" s="92" t="str">
        <f>'PAA Preliminar'!B876</f>
        <v>789-02</v>
      </c>
      <c r="C876" s="29">
        <f>'PAA Preliminar'!C876</f>
        <v>41116105</v>
      </c>
      <c r="D876" s="29">
        <f>'PAA Preliminar'!D876</f>
        <v>20102</v>
      </c>
      <c r="E876" s="3" t="str">
        <f>'PAA Preliminar'!E876</f>
        <v>Eugenol uso odontológico</v>
      </c>
      <c r="F876" s="29">
        <f>'PAA Preliminar'!F876</f>
        <v>1</v>
      </c>
      <c r="G876" s="29" t="str">
        <f>'PAA Preliminar'!G876</f>
        <v>unid</v>
      </c>
      <c r="H876" s="81">
        <f>'PAA Preliminar'!H876</f>
        <v>6000</v>
      </c>
      <c r="I876" s="29" t="str">
        <f>'PAA Preliminar'!I876</f>
        <v>001</v>
      </c>
      <c r="J876" s="93" t="str">
        <f>'PAA Preliminar'!J876</f>
        <v>II  2020</v>
      </c>
    </row>
    <row r="877" spans="1:10" ht="30" x14ac:dyDescent="0.25">
      <c r="A877" s="91">
        <f>'PAA Preliminar'!A877</f>
        <v>636</v>
      </c>
      <c r="B877" s="92" t="str">
        <f>'PAA Preliminar'!B877</f>
        <v>789-02</v>
      </c>
      <c r="C877" s="29">
        <f>'PAA Preliminar'!C877</f>
        <v>42152424</v>
      </c>
      <c r="D877" s="29">
        <f>'PAA Preliminar'!D877</f>
        <v>20102</v>
      </c>
      <c r="E877" s="3" t="str">
        <f>'PAA Preliminar'!E877</f>
        <v>Hidroxido de calcio,base catalizador, autocurado</v>
      </c>
      <c r="F877" s="29">
        <f>'PAA Preliminar'!F877</f>
        <v>1</v>
      </c>
      <c r="G877" s="29" t="str">
        <f>'PAA Preliminar'!G877</f>
        <v>unid</v>
      </c>
      <c r="H877" s="81">
        <f>'PAA Preliminar'!H877</f>
        <v>43000</v>
      </c>
      <c r="I877" s="29" t="str">
        <f>'PAA Preliminar'!I877</f>
        <v>001</v>
      </c>
      <c r="J877" s="93" t="str">
        <f>'PAA Preliminar'!J877</f>
        <v>II  2020</v>
      </c>
    </row>
    <row r="878" spans="1:10" x14ac:dyDescent="0.25">
      <c r="A878" s="91">
        <f>'PAA Preliminar'!A878</f>
        <v>637</v>
      </c>
      <c r="B878" s="92" t="str">
        <f>'PAA Preliminar'!B878</f>
        <v>789-02</v>
      </c>
      <c r="C878" s="29">
        <f>'PAA Preliminar'!C878</f>
        <v>42152425</v>
      </c>
      <c r="D878" s="29">
        <f>'PAA Preliminar'!D878</f>
        <v>20199</v>
      </c>
      <c r="E878" s="3" t="str">
        <f>'PAA Preliminar'!E878</f>
        <v>Resina compuesta. Color A1</v>
      </c>
      <c r="F878" s="29">
        <f>'PAA Preliminar'!F878</f>
        <v>3</v>
      </c>
      <c r="G878" s="29" t="str">
        <f>'PAA Preliminar'!G878</f>
        <v>unid</v>
      </c>
      <c r="H878" s="81">
        <f>'PAA Preliminar'!H878</f>
        <v>27000</v>
      </c>
      <c r="I878" s="29" t="str">
        <f>'PAA Preliminar'!I878</f>
        <v>001</v>
      </c>
      <c r="J878" s="93" t="str">
        <f>'PAA Preliminar'!J878</f>
        <v>II  2020</v>
      </c>
    </row>
    <row r="879" spans="1:10" x14ac:dyDescent="0.25">
      <c r="A879" s="91">
        <f>'PAA Preliminar'!A879</f>
        <v>638</v>
      </c>
      <c r="B879" s="92" t="str">
        <f>'PAA Preliminar'!B879</f>
        <v>789-02</v>
      </c>
      <c r="C879" s="29">
        <f>'PAA Preliminar'!C879</f>
        <v>42152425</v>
      </c>
      <c r="D879" s="29">
        <f>'PAA Preliminar'!D879</f>
        <v>20199</v>
      </c>
      <c r="E879" s="3" t="str">
        <f>'PAA Preliminar'!E879</f>
        <v>Resina compuesta. Color A2</v>
      </c>
      <c r="F879" s="29">
        <f>'PAA Preliminar'!F879</f>
        <v>3</v>
      </c>
      <c r="G879" s="29" t="str">
        <f>'PAA Preliminar'!G879</f>
        <v>unid</v>
      </c>
      <c r="H879" s="81">
        <f>'PAA Preliminar'!H879</f>
        <v>27000</v>
      </c>
      <c r="I879" s="29" t="str">
        <f>'PAA Preliminar'!I879</f>
        <v>001</v>
      </c>
      <c r="J879" s="93" t="str">
        <f>'PAA Preliminar'!J879</f>
        <v>II  2020</v>
      </c>
    </row>
    <row r="880" spans="1:10" x14ac:dyDescent="0.25">
      <c r="A880" s="91">
        <f>'PAA Preliminar'!A880</f>
        <v>639</v>
      </c>
      <c r="B880" s="92" t="str">
        <f>'PAA Preliminar'!B880</f>
        <v>789-02</v>
      </c>
      <c r="C880" s="29">
        <f>'PAA Preliminar'!C880</f>
        <v>42152425</v>
      </c>
      <c r="D880" s="29">
        <f>'PAA Preliminar'!D880</f>
        <v>20199</v>
      </c>
      <c r="E880" s="3" t="str">
        <f>'PAA Preliminar'!E880</f>
        <v>Resina compuesta. Color Color A3.5</v>
      </c>
      <c r="F880" s="29">
        <f>'PAA Preliminar'!F880</f>
        <v>4</v>
      </c>
      <c r="G880" s="29" t="str">
        <f>'PAA Preliminar'!G880</f>
        <v>unid</v>
      </c>
      <c r="H880" s="81">
        <f>'PAA Preliminar'!H880</f>
        <v>36000</v>
      </c>
      <c r="I880" s="29" t="str">
        <f>'PAA Preliminar'!I880</f>
        <v>001</v>
      </c>
      <c r="J880" s="93" t="str">
        <f>'PAA Preliminar'!J880</f>
        <v>II  2020</v>
      </c>
    </row>
    <row r="881" spans="1:10" x14ac:dyDescent="0.25">
      <c r="A881" s="91">
        <f>'PAA Preliminar'!A881</f>
        <v>640</v>
      </c>
      <c r="B881" s="92" t="str">
        <f>'PAA Preliminar'!B881</f>
        <v>789-02</v>
      </c>
      <c r="C881" s="29">
        <f>'PAA Preliminar'!C881</f>
        <v>42152425</v>
      </c>
      <c r="D881" s="29">
        <f>'PAA Preliminar'!D881</f>
        <v>20199</v>
      </c>
      <c r="E881" s="3" t="str">
        <f>'PAA Preliminar'!E881</f>
        <v>Resina compuesta. Color Color A3</v>
      </c>
      <c r="F881" s="29">
        <f>'PAA Preliminar'!F881</f>
        <v>4</v>
      </c>
      <c r="G881" s="29" t="str">
        <f>'PAA Preliminar'!G881</f>
        <v>unid</v>
      </c>
      <c r="H881" s="81">
        <f>'PAA Preliminar'!H881</f>
        <v>36000</v>
      </c>
      <c r="I881" s="29" t="str">
        <f>'PAA Preliminar'!I881</f>
        <v>001</v>
      </c>
      <c r="J881" s="93" t="str">
        <f>'PAA Preliminar'!J881</f>
        <v>II  2020</v>
      </c>
    </row>
    <row r="882" spans="1:10" x14ac:dyDescent="0.25">
      <c r="A882" s="91">
        <f>'PAA Preliminar'!A882</f>
        <v>641</v>
      </c>
      <c r="B882" s="92" t="str">
        <f>'PAA Preliminar'!B882</f>
        <v>789-02</v>
      </c>
      <c r="C882" s="29">
        <f>'PAA Preliminar'!C882</f>
        <v>42152425</v>
      </c>
      <c r="D882" s="29">
        <f>'PAA Preliminar'!D882</f>
        <v>20199</v>
      </c>
      <c r="E882" s="3" t="str">
        <f>'PAA Preliminar'!E882</f>
        <v>Resina compuesta. Color B1</v>
      </c>
      <c r="F882" s="29">
        <f>'PAA Preliminar'!F882</f>
        <v>4</v>
      </c>
      <c r="G882" s="29" t="str">
        <f>'PAA Preliminar'!G882</f>
        <v>unid</v>
      </c>
      <c r="H882" s="81">
        <f>'PAA Preliminar'!H882</f>
        <v>36000</v>
      </c>
      <c r="I882" s="29" t="str">
        <f>'PAA Preliminar'!I882</f>
        <v>001</v>
      </c>
      <c r="J882" s="93" t="str">
        <f>'PAA Preliminar'!J882</f>
        <v>II  2020</v>
      </c>
    </row>
    <row r="883" spans="1:10" x14ac:dyDescent="0.25">
      <c r="A883" s="91">
        <f>'PAA Preliminar'!A883</f>
        <v>642</v>
      </c>
      <c r="B883" s="92" t="str">
        <f>'PAA Preliminar'!B883</f>
        <v>789-02</v>
      </c>
      <c r="C883" s="29">
        <f>'PAA Preliminar'!C883</f>
        <v>42152425</v>
      </c>
      <c r="D883" s="29">
        <f>'PAA Preliminar'!D883</f>
        <v>20199</v>
      </c>
      <c r="E883" s="3" t="str">
        <f>'PAA Preliminar'!E883</f>
        <v>Ácido fosfórico al 37%</v>
      </c>
      <c r="F883" s="29">
        <f>'PAA Preliminar'!F883</f>
        <v>2</v>
      </c>
      <c r="G883" s="29" t="str">
        <f>'PAA Preliminar'!G883</f>
        <v>unid</v>
      </c>
      <c r="H883" s="81">
        <f>'PAA Preliminar'!H883</f>
        <v>16000</v>
      </c>
      <c r="I883" s="29" t="str">
        <f>'PAA Preliminar'!I883</f>
        <v>001</v>
      </c>
      <c r="J883" s="93" t="str">
        <f>'PAA Preliminar'!J883</f>
        <v>II  2020</v>
      </c>
    </row>
    <row r="884" spans="1:10" ht="45" x14ac:dyDescent="0.25">
      <c r="A884" s="91">
        <f>'PAA Preliminar'!A884</f>
        <v>643</v>
      </c>
      <c r="B884" s="92" t="str">
        <f>'PAA Preliminar'!B884</f>
        <v>789-02</v>
      </c>
      <c r="C884" s="29">
        <f>'PAA Preliminar'!C884</f>
        <v>42152425</v>
      </c>
      <c r="D884" s="29">
        <f>'PAA Preliminar'!D884</f>
        <v>20199</v>
      </c>
      <c r="E884" s="3" t="str">
        <f>'PAA Preliminar'!E884</f>
        <v>Cemento para obturación temporal, autoendurecimiento bajo humedad, frasco 28 g</v>
      </c>
      <c r="F884" s="29">
        <f>'PAA Preliminar'!F884</f>
        <v>3</v>
      </c>
      <c r="G884" s="29" t="str">
        <f>'PAA Preliminar'!G884</f>
        <v>unid</v>
      </c>
      <c r="H884" s="81">
        <f>'PAA Preliminar'!H884</f>
        <v>21000</v>
      </c>
      <c r="I884" s="29" t="str">
        <f>'PAA Preliminar'!I884</f>
        <v>001</v>
      </c>
      <c r="J884" s="93" t="str">
        <f>'PAA Preliminar'!J884</f>
        <v>II  2020</v>
      </c>
    </row>
    <row r="885" spans="1:10" ht="30" x14ac:dyDescent="0.25">
      <c r="A885" s="91">
        <f>'PAA Preliminar'!A885</f>
        <v>644</v>
      </c>
      <c r="B885" s="92" t="str">
        <f>'PAA Preliminar'!B885</f>
        <v>789-02</v>
      </c>
      <c r="C885" s="29">
        <f>'PAA Preliminar'!C885</f>
        <v>42152425</v>
      </c>
      <c r="D885" s="29">
        <f>'PAA Preliminar'!D885</f>
        <v>20199</v>
      </c>
      <c r="E885" s="3" t="str">
        <f>'PAA Preliminar'!E885</f>
        <v>Cemento para obturación temporal, frasco 177,44 ml (6 oz)</v>
      </c>
      <c r="F885" s="29">
        <f>'PAA Preliminar'!F885</f>
        <v>3</v>
      </c>
      <c r="G885" s="29" t="str">
        <f>'PAA Preliminar'!G885</f>
        <v>unid</v>
      </c>
      <c r="H885" s="81">
        <f>'PAA Preliminar'!H885</f>
        <v>21000</v>
      </c>
      <c r="I885" s="29" t="str">
        <f>'PAA Preliminar'!I885</f>
        <v>001</v>
      </c>
      <c r="J885" s="93" t="str">
        <f>'PAA Preliminar'!J885</f>
        <v>II  2020</v>
      </c>
    </row>
    <row r="886" spans="1:10" ht="45" x14ac:dyDescent="0.25">
      <c r="A886" s="91">
        <f>'PAA Preliminar'!A886</f>
        <v>645</v>
      </c>
      <c r="B886" s="92" t="str">
        <f>'PAA Preliminar'!B886</f>
        <v>789-02</v>
      </c>
      <c r="C886" s="29">
        <f>'PAA Preliminar'!C886</f>
        <v>42152425</v>
      </c>
      <c r="D886" s="29">
        <f>'PAA Preliminar'!D886</f>
        <v>20199</v>
      </c>
      <c r="E886" s="3" t="str">
        <f>'PAA Preliminar'!E886</f>
        <v>Gluconato de clorhexidina al 0,20%, bactericida de amplio espectro, uso topico, presentacion 3,785 l (1 gal)</v>
      </c>
      <c r="F886" s="29">
        <f>'PAA Preliminar'!F886</f>
        <v>1</v>
      </c>
      <c r="G886" s="29" t="str">
        <f>'PAA Preliminar'!G886</f>
        <v>unid</v>
      </c>
      <c r="H886" s="81">
        <f>'PAA Preliminar'!H886</f>
        <v>15000</v>
      </c>
      <c r="I886" s="29" t="str">
        <f>'PAA Preliminar'!I886</f>
        <v>001</v>
      </c>
      <c r="J886" s="93" t="str">
        <f>'PAA Preliminar'!J886</f>
        <v>II  2020</v>
      </c>
    </row>
    <row r="887" spans="1:10" x14ac:dyDescent="0.25">
      <c r="A887" s="91">
        <f>'PAA Preliminar'!A887</f>
        <v>943</v>
      </c>
      <c r="B887" s="92" t="str">
        <f>'PAA Preliminar'!B887</f>
        <v>789-02</v>
      </c>
      <c r="C887" s="29">
        <f>'PAA Preliminar'!C887</f>
        <v>50151513</v>
      </c>
      <c r="D887" s="29">
        <f>'PAA Preliminar'!D887</f>
        <v>20203</v>
      </c>
      <c r="E887" s="3" t="str">
        <f>'PAA Preliminar'!E887</f>
        <v>Aceite vegetal</v>
      </c>
      <c r="F887" s="29">
        <f>'PAA Preliminar'!F887</f>
        <v>570</v>
      </c>
      <c r="G887" s="29" t="str">
        <f>'PAA Preliminar'!G887</f>
        <v>lt</v>
      </c>
      <c r="H887" s="81">
        <f>'PAA Preliminar'!H887</f>
        <v>5000000</v>
      </c>
      <c r="I887" s="29" t="str">
        <f>'PAA Preliminar'!I887</f>
        <v>001</v>
      </c>
      <c r="J887" s="93" t="str">
        <f>'PAA Preliminar'!J887</f>
        <v>II  2020</v>
      </c>
    </row>
    <row r="888" spans="1:10" x14ac:dyDescent="0.25">
      <c r="A888" s="91">
        <f>'PAA Preliminar'!A888</f>
        <v>944</v>
      </c>
      <c r="B888" s="92" t="str">
        <f>'PAA Preliminar'!B888</f>
        <v>789-02</v>
      </c>
      <c r="C888" s="29">
        <f>'PAA Preliminar'!C888</f>
        <v>80141701</v>
      </c>
      <c r="D888" s="29">
        <f>'PAA Preliminar'!D888</f>
        <v>20203</v>
      </c>
      <c r="E888" s="3" t="str">
        <f>'PAA Preliminar'!E888</f>
        <v>Azúcar</v>
      </c>
      <c r="F888" s="29">
        <f>'PAA Preliminar'!F888</f>
        <v>44000</v>
      </c>
      <c r="G888" s="29" t="str">
        <f>'PAA Preliminar'!G888</f>
        <v>kg</v>
      </c>
      <c r="H888" s="81">
        <f>'PAA Preliminar'!H888</f>
        <v>100000000</v>
      </c>
      <c r="I888" s="29" t="str">
        <f>'PAA Preliminar'!I888</f>
        <v>001</v>
      </c>
      <c r="J888" s="93" t="str">
        <f>'PAA Preliminar'!J888</f>
        <v>II  2020</v>
      </c>
    </row>
    <row r="889" spans="1:10" x14ac:dyDescent="0.25">
      <c r="A889" s="91">
        <f>'PAA Preliminar'!A889</f>
        <v>945</v>
      </c>
      <c r="B889" s="92" t="str">
        <f>'PAA Preliminar'!B889</f>
        <v>789-02</v>
      </c>
      <c r="C889" s="29">
        <f>'PAA Preliminar'!C889</f>
        <v>80141701</v>
      </c>
      <c r="D889" s="29">
        <f>'PAA Preliminar'!D889</f>
        <v>20203</v>
      </c>
      <c r="E889" s="3" t="str">
        <f>'PAA Preliminar'!E889</f>
        <v>Sal industrial</v>
      </c>
      <c r="F889" s="29">
        <f>'PAA Preliminar'!F889</f>
        <v>4300</v>
      </c>
      <c r="G889" s="29" t="str">
        <f>'PAA Preliminar'!G889</f>
        <v>kg</v>
      </c>
      <c r="H889" s="81">
        <f>'PAA Preliminar'!H889</f>
        <v>10000000</v>
      </c>
      <c r="I889" s="29" t="str">
        <f>'PAA Preliminar'!I889</f>
        <v>001</v>
      </c>
      <c r="J889" s="93" t="str">
        <f>'PAA Preliminar'!J889</f>
        <v>II  2020</v>
      </c>
    </row>
    <row r="890" spans="1:10" x14ac:dyDescent="0.25">
      <c r="A890" s="91">
        <f>'PAA Preliminar'!A890</f>
        <v>946</v>
      </c>
      <c r="B890" s="92" t="str">
        <f>'PAA Preliminar'!B890</f>
        <v>789-02</v>
      </c>
      <c r="C890" s="29">
        <f>'PAA Preliminar'!C890</f>
        <v>80141701</v>
      </c>
      <c r="D890" s="29">
        <f>'PAA Preliminar'!D890</f>
        <v>20203</v>
      </c>
      <c r="E890" s="3" t="str">
        <f>'PAA Preliminar'!E890</f>
        <v xml:space="preserve">Harina para panificación </v>
      </c>
      <c r="F890" s="29">
        <f>'PAA Preliminar'!F890</f>
        <v>360300</v>
      </c>
      <c r="G890" s="29" t="str">
        <f>'PAA Preliminar'!G890</f>
        <v>kg</v>
      </c>
      <c r="H890" s="81">
        <f>'PAA Preliminar'!H890</f>
        <v>369942552</v>
      </c>
      <c r="I890" s="29" t="str">
        <f>'PAA Preliminar'!I890</f>
        <v>001</v>
      </c>
      <c r="J890" s="93" t="str">
        <f>'PAA Preliminar'!J890</f>
        <v>II  2020</v>
      </c>
    </row>
    <row r="891" spans="1:10" x14ac:dyDescent="0.25">
      <c r="A891" s="91">
        <f>'PAA Preliminar'!A891</f>
        <v>947</v>
      </c>
      <c r="B891" s="92" t="str">
        <f>'PAA Preliminar'!B891</f>
        <v>789-02</v>
      </c>
      <c r="C891" s="29">
        <f>'PAA Preliminar'!C891</f>
        <v>80141701</v>
      </c>
      <c r="D891" s="29">
        <f>'PAA Preliminar'!D891</f>
        <v>20203</v>
      </c>
      <c r="E891" s="3" t="str">
        <f>'PAA Preliminar'!E891</f>
        <v>Manteca</v>
      </c>
      <c r="F891" s="29">
        <f>'PAA Preliminar'!F891</f>
        <v>17800</v>
      </c>
      <c r="G891" s="29" t="str">
        <f>'PAA Preliminar'!G891</f>
        <v>kg</v>
      </c>
      <c r="H891" s="81">
        <f>'PAA Preliminar'!H891</f>
        <v>50000000</v>
      </c>
      <c r="I891" s="29" t="str">
        <f>'PAA Preliminar'!I891</f>
        <v>001</v>
      </c>
      <c r="J891" s="93" t="str">
        <f>'PAA Preliminar'!J891</f>
        <v>II  2020</v>
      </c>
    </row>
    <row r="892" spans="1:10" x14ac:dyDescent="0.25">
      <c r="A892" s="91">
        <f>'PAA Preliminar'!A892</f>
        <v>948</v>
      </c>
      <c r="B892" s="92" t="str">
        <f>'PAA Preliminar'!B892</f>
        <v>789-02</v>
      </c>
      <c r="C892" s="29">
        <f>'PAA Preliminar'!C892</f>
        <v>50181710</v>
      </c>
      <c r="D892" s="29">
        <f>'PAA Preliminar'!D892</f>
        <v>20203</v>
      </c>
      <c r="E892" s="3" t="str">
        <f>'PAA Preliminar'!E892</f>
        <v>Levadura seca roja</v>
      </c>
      <c r="F892" s="29">
        <f>'PAA Preliminar'!F892</f>
        <v>680</v>
      </c>
      <c r="G892" s="29" t="str">
        <f>'PAA Preliminar'!G892</f>
        <v>kg</v>
      </c>
      <c r="H892" s="81">
        <f>'PAA Preliminar'!H892</f>
        <v>10000000</v>
      </c>
      <c r="I892" s="29" t="str">
        <f>'PAA Preliminar'!I892</f>
        <v>001</v>
      </c>
      <c r="J892" s="93" t="str">
        <f>'PAA Preliminar'!J892</f>
        <v>II  2020</v>
      </c>
    </row>
    <row r="893" spans="1:10" x14ac:dyDescent="0.25">
      <c r="A893" s="91">
        <f>'PAA Preliminar'!A893</f>
        <v>949</v>
      </c>
      <c r="B893" s="92" t="str">
        <f>'PAA Preliminar'!B893</f>
        <v>789-02</v>
      </c>
      <c r="C893" s="29">
        <f>'PAA Preliminar'!C893</f>
        <v>50181710</v>
      </c>
      <c r="D893" s="29">
        <f>'PAA Preliminar'!D893</f>
        <v>20203</v>
      </c>
      <c r="E893" s="3" t="str">
        <f>'PAA Preliminar'!E893</f>
        <v>Levadura seca café</v>
      </c>
      <c r="F893" s="29">
        <f>'PAA Preliminar'!F893</f>
        <v>1520</v>
      </c>
      <c r="G893" s="29" t="str">
        <f>'PAA Preliminar'!G893</f>
        <v>kg</v>
      </c>
      <c r="H893" s="81">
        <f>'PAA Preliminar'!H893</f>
        <v>20000000</v>
      </c>
      <c r="I893" s="29" t="str">
        <f>'PAA Preliminar'!I893</f>
        <v>001</v>
      </c>
      <c r="J893" s="93" t="str">
        <f>'PAA Preliminar'!J893</f>
        <v>II  2020</v>
      </c>
    </row>
    <row r="894" spans="1:10" x14ac:dyDescent="0.25">
      <c r="A894" s="91">
        <f>'PAA Preliminar'!A894</f>
        <v>950</v>
      </c>
      <c r="B894" s="92" t="str">
        <f>'PAA Preliminar'!B894</f>
        <v>789-02</v>
      </c>
      <c r="C894" s="29">
        <f>'PAA Preliminar'!C894</f>
        <v>50181711</v>
      </c>
      <c r="D894" s="29">
        <f>'PAA Preliminar'!D894</f>
        <v>20203</v>
      </c>
      <c r="E894" s="3" t="str">
        <f>'PAA Preliminar'!E894</f>
        <v>Mejorante de harina</v>
      </c>
      <c r="F894" s="29">
        <f>'PAA Preliminar'!F894</f>
        <v>1640</v>
      </c>
      <c r="G894" s="29" t="str">
        <f>'PAA Preliminar'!G894</f>
        <v>kg</v>
      </c>
      <c r="H894" s="81">
        <f>'PAA Preliminar'!H894</f>
        <v>10000000</v>
      </c>
      <c r="I894" s="29" t="str">
        <f>'PAA Preliminar'!I894</f>
        <v>001</v>
      </c>
      <c r="J894" s="93" t="str">
        <f>'PAA Preliminar'!J894</f>
        <v>II  2020</v>
      </c>
    </row>
    <row r="895" spans="1:10" x14ac:dyDescent="0.25">
      <c r="A895" s="91">
        <f>'PAA Preliminar'!A895</f>
        <v>951</v>
      </c>
      <c r="B895" s="92" t="str">
        <f>'PAA Preliminar'!B895</f>
        <v>789-02</v>
      </c>
      <c r="C895" s="29">
        <f>'PAA Preliminar'!C895</f>
        <v>50181711</v>
      </c>
      <c r="D895" s="29">
        <f>'PAA Preliminar'!D895</f>
        <v>20203</v>
      </c>
      <c r="E895" s="3" t="str">
        <f>'PAA Preliminar'!E895</f>
        <v xml:space="preserve">Acondicionador de harina </v>
      </c>
      <c r="F895" s="29">
        <f>'PAA Preliminar'!F895</f>
        <v>600</v>
      </c>
      <c r="G895" s="29" t="str">
        <f>'PAA Preliminar'!G895</f>
        <v>kg</v>
      </c>
      <c r="H895" s="81">
        <f>'PAA Preliminar'!H895</f>
        <v>8000000</v>
      </c>
      <c r="I895" s="29" t="str">
        <f>'PAA Preliminar'!I895</f>
        <v>001</v>
      </c>
      <c r="J895" s="93" t="str">
        <f>'PAA Preliminar'!J895</f>
        <v>II  2020</v>
      </c>
    </row>
    <row r="896" spans="1:10" ht="30" x14ac:dyDescent="0.25">
      <c r="A896" s="91">
        <f>'PAA Preliminar'!A896</f>
        <v>646</v>
      </c>
      <c r="B896" s="92" t="str">
        <f>'PAA Preliminar'!B896</f>
        <v>789-02</v>
      </c>
      <c r="C896" s="29">
        <f>'PAA Preliminar'!C896</f>
        <v>42291614</v>
      </c>
      <c r="D896" s="29">
        <f>'PAA Preliminar'!D896</f>
        <v>20401</v>
      </c>
      <c r="E896" s="3" t="str">
        <f>'PAA Preliminar'!E896</f>
        <v>Tijera para retirar suturas en acero inoxidable</v>
      </c>
      <c r="F896" s="29">
        <f>'PAA Preliminar'!F896</f>
        <v>1</v>
      </c>
      <c r="G896" s="29" t="str">
        <f>'PAA Preliminar'!G896</f>
        <v>unid</v>
      </c>
      <c r="H896" s="81">
        <f>'PAA Preliminar'!H896</f>
        <v>15000</v>
      </c>
      <c r="I896" s="29" t="str">
        <f>'PAA Preliminar'!I896</f>
        <v>001</v>
      </c>
      <c r="J896" s="93" t="str">
        <f>'PAA Preliminar'!J896</f>
        <v>II  2020</v>
      </c>
    </row>
    <row r="897" spans="1:10" x14ac:dyDescent="0.25">
      <c r="A897" s="91">
        <f>'PAA Preliminar'!A897</f>
        <v>647</v>
      </c>
      <c r="B897" s="92" t="str">
        <f>'PAA Preliminar'!B897</f>
        <v>789-02</v>
      </c>
      <c r="C897" s="29">
        <f>'PAA Preliminar'!C897</f>
        <v>42291802</v>
      </c>
      <c r="D897" s="29">
        <f>'PAA Preliminar'!D897</f>
        <v>20401</v>
      </c>
      <c r="E897" s="3" t="str">
        <f>'PAA Preliminar'!E897</f>
        <v>Pinza uso quirúrjico</v>
      </c>
      <c r="F897" s="29">
        <f>'PAA Preliminar'!F897</f>
        <v>2</v>
      </c>
      <c r="G897" s="29" t="str">
        <f>'PAA Preliminar'!G897</f>
        <v>unid</v>
      </c>
      <c r="H897" s="81">
        <f>'PAA Preliminar'!H897</f>
        <v>15000</v>
      </c>
      <c r="I897" s="29" t="str">
        <f>'PAA Preliminar'!I897</f>
        <v>001</v>
      </c>
      <c r="J897" s="93" t="str">
        <f>'PAA Preliminar'!J897</f>
        <v>II  2020</v>
      </c>
    </row>
    <row r="898" spans="1:10" ht="30" x14ac:dyDescent="0.25">
      <c r="A898" s="91">
        <f>'PAA Preliminar'!A898</f>
        <v>648</v>
      </c>
      <c r="B898" s="92" t="str">
        <f>'PAA Preliminar'!B898</f>
        <v>789-02</v>
      </c>
      <c r="C898" s="29">
        <f>'PAA Preliminar'!C898</f>
        <v>42291802</v>
      </c>
      <c r="D898" s="29">
        <f>'PAA Preliminar'!D898</f>
        <v>20401</v>
      </c>
      <c r="E898" s="3" t="str">
        <f>'PAA Preliminar'!E898</f>
        <v>Pinza de acero inoxidable(baby mosquito curvo)</v>
      </c>
      <c r="F898" s="29">
        <f>'PAA Preliminar'!F898</f>
        <v>2</v>
      </c>
      <c r="G898" s="29" t="str">
        <f>'PAA Preliminar'!G898</f>
        <v>unid</v>
      </c>
      <c r="H898" s="81">
        <f>'PAA Preliminar'!H898</f>
        <v>14000</v>
      </c>
      <c r="I898" s="29" t="str">
        <f>'PAA Preliminar'!I898</f>
        <v>001</v>
      </c>
      <c r="J898" s="93" t="str">
        <f>'PAA Preliminar'!J898</f>
        <v>II  2020</v>
      </c>
    </row>
    <row r="899" spans="1:10" x14ac:dyDescent="0.25">
      <c r="A899" s="91">
        <f>'PAA Preliminar'!A899</f>
        <v>649</v>
      </c>
      <c r="B899" s="92" t="str">
        <f>'PAA Preliminar'!B899</f>
        <v>789-02</v>
      </c>
      <c r="C899" s="29">
        <f>'PAA Preliminar'!C899</f>
        <v>42291614</v>
      </c>
      <c r="D899" s="29">
        <f>'PAA Preliminar'!D899</f>
        <v>20401</v>
      </c>
      <c r="E899" s="3" t="str">
        <f>'PAA Preliminar'!E899</f>
        <v>Tijera de acero inoxidable punta roma</v>
      </c>
      <c r="F899" s="29">
        <f>'PAA Preliminar'!F899</f>
        <v>2</v>
      </c>
      <c r="G899" s="29" t="str">
        <f>'PAA Preliminar'!G899</f>
        <v>unid</v>
      </c>
      <c r="H899" s="81">
        <f>'PAA Preliminar'!H899</f>
        <v>15000</v>
      </c>
      <c r="I899" s="29" t="str">
        <f>'PAA Preliminar'!I899</f>
        <v>001</v>
      </c>
      <c r="J899" s="93" t="str">
        <f>'PAA Preliminar'!J899</f>
        <v>II  2020</v>
      </c>
    </row>
    <row r="900" spans="1:10" x14ac:dyDescent="0.25">
      <c r="A900" s="91">
        <f>'PAA Preliminar'!A900</f>
        <v>650</v>
      </c>
      <c r="B900" s="92" t="str">
        <f>'PAA Preliminar'!B900</f>
        <v>789-02</v>
      </c>
      <c r="C900" s="29">
        <f>'PAA Preliminar'!C900</f>
        <v>42181601</v>
      </c>
      <c r="D900" s="29">
        <f>'PAA Preliminar'!D900</f>
        <v>20401</v>
      </c>
      <c r="E900" s="3" t="str">
        <f>'PAA Preliminar'!E900</f>
        <v>Esfingomanometro de aire aneroide</v>
      </c>
      <c r="F900" s="29">
        <f>'PAA Preliminar'!F900</f>
        <v>1</v>
      </c>
      <c r="G900" s="29" t="str">
        <f>'PAA Preliminar'!G900</f>
        <v>unid</v>
      </c>
      <c r="H900" s="81">
        <f>'PAA Preliminar'!H900</f>
        <v>95800</v>
      </c>
      <c r="I900" s="29" t="str">
        <f>'PAA Preliminar'!I900</f>
        <v>001</v>
      </c>
      <c r="J900" s="93" t="str">
        <f>'PAA Preliminar'!J900</f>
        <v>II  2020</v>
      </c>
    </row>
    <row r="901" spans="1:10" x14ac:dyDescent="0.25">
      <c r="A901" s="91">
        <f>'PAA Preliminar'!A901</f>
        <v>952</v>
      </c>
      <c r="B901" s="92" t="str">
        <f>'PAA Preliminar'!B901</f>
        <v>789-02</v>
      </c>
      <c r="C901" s="29">
        <f>'PAA Preliminar'!C901</f>
        <v>46182005</v>
      </c>
      <c r="D901" s="29">
        <f>'PAA Preliminar'!D901</f>
        <v>20401</v>
      </c>
      <c r="E901" s="3" t="str">
        <f>'PAA Preliminar'!E901</f>
        <v xml:space="preserve">Mascarillas </v>
      </c>
      <c r="F901" s="29">
        <f>'PAA Preliminar'!F901</f>
        <v>50</v>
      </c>
      <c r="G901" s="29" t="str">
        <f>'PAA Preliminar'!G901</f>
        <v>unid</v>
      </c>
      <c r="H901" s="81">
        <f>'PAA Preliminar'!H901</f>
        <v>212400</v>
      </c>
      <c r="I901" s="29" t="str">
        <f>'PAA Preliminar'!I901</f>
        <v>001</v>
      </c>
      <c r="J901" s="93" t="str">
        <f>'PAA Preliminar'!J901</f>
        <v>II  2020</v>
      </c>
    </row>
    <row r="902" spans="1:10" x14ac:dyDescent="0.25">
      <c r="A902" s="91">
        <f>'PAA Preliminar'!A902</f>
        <v>953</v>
      </c>
      <c r="B902" s="92" t="str">
        <f>'PAA Preliminar'!B902</f>
        <v>789-02</v>
      </c>
      <c r="C902" s="29">
        <f>'PAA Preliminar'!C902</f>
        <v>24112404</v>
      </c>
      <c r="D902" s="29">
        <f>'PAA Preliminar'!D902</f>
        <v>20599</v>
      </c>
      <c r="E902" s="3" t="str">
        <f>'PAA Preliminar'!E902</f>
        <v>Caja plástica apilable</v>
      </c>
      <c r="F902" s="29">
        <f>'PAA Preliminar'!F902</f>
        <v>1000</v>
      </c>
      <c r="G902" s="29" t="str">
        <f>'PAA Preliminar'!G902</f>
        <v>unid</v>
      </c>
      <c r="H902" s="81">
        <f>'PAA Preliminar'!H902</f>
        <v>6280000</v>
      </c>
      <c r="I902" s="29" t="str">
        <f>'PAA Preliminar'!I902</f>
        <v>001</v>
      </c>
      <c r="J902" s="93" t="str">
        <f>'PAA Preliminar'!J902</f>
        <v>II  2020</v>
      </c>
    </row>
    <row r="903" spans="1:10" x14ac:dyDescent="0.25">
      <c r="A903" s="91">
        <f>'PAA Preliminar'!A903</f>
        <v>651</v>
      </c>
      <c r="B903" s="92" t="str">
        <f>'PAA Preliminar'!B903</f>
        <v>789-02</v>
      </c>
      <c r="C903" s="29">
        <f>'PAA Preliminar'!C903</f>
        <v>42311511</v>
      </c>
      <c r="D903" s="29">
        <f>'PAA Preliminar'!D903</f>
        <v>29902</v>
      </c>
      <c r="E903" s="3" t="str">
        <f>'PAA Preliminar'!E903</f>
        <v>Gasa 2 x 2</v>
      </c>
      <c r="F903" s="29">
        <f>'PAA Preliminar'!F903</f>
        <v>5</v>
      </c>
      <c r="G903" s="29" t="str">
        <f>'PAA Preliminar'!G903</f>
        <v>unid</v>
      </c>
      <c r="H903" s="81">
        <f>'PAA Preliminar'!H903</f>
        <v>7500</v>
      </c>
      <c r="I903" s="29" t="str">
        <f>'PAA Preliminar'!I903</f>
        <v>001</v>
      </c>
      <c r="J903" s="93" t="str">
        <f>'PAA Preliminar'!J903</f>
        <v>II  2020</v>
      </c>
    </row>
    <row r="904" spans="1:10" x14ac:dyDescent="0.25">
      <c r="A904" s="91">
        <f>'PAA Preliminar'!A904</f>
        <v>652</v>
      </c>
      <c r="B904" s="92" t="str">
        <f>'PAA Preliminar'!B904</f>
        <v>789-02</v>
      </c>
      <c r="C904" s="29">
        <f>'PAA Preliminar'!C904</f>
        <v>42142502</v>
      </c>
      <c r="D904" s="29">
        <f>'PAA Preliminar'!D904</f>
        <v>29902</v>
      </c>
      <c r="E904" s="3" t="str">
        <f>'PAA Preliminar'!E904</f>
        <v>Aguja descartable, dental larga biselada</v>
      </c>
      <c r="F904" s="29">
        <f>'PAA Preliminar'!F904</f>
        <v>444</v>
      </c>
      <c r="G904" s="29" t="str">
        <f>'PAA Preliminar'!G904</f>
        <v>unid</v>
      </c>
      <c r="H904" s="81">
        <f>'PAA Preliminar'!H904</f>
        <v>31080</v>
      </c>
      <c r="I904" s="29" t="str">
        <f>'PAA Preliminar'!I904</f>
        <v>001</v>
      </c>
      <c r="J904" s="93" t="str">
        <f>'PAA Preliminar'!J904</f>
        <v>II  2020</v>
      </c>
    </row>
    <row r="905" spans="1:10" x14ac:dyDescent="0.25">
      <c r="A905" s="91">
        <f>'PAA Preliminar'!A905</f>
        <v>653</v>
      </c>
      <c r="B905" s="92" t="str">
        <f>'PAA Preliminar'!B905</f>
        <v>789-02</v>
      </c>
      <c r="C905" s="29">
        <f>'PAA Preliminar'!C905</f>
        <v>42142502</v>
      </c>
      <c r="D905" s="29">
        <f>'PAA Preliminar'!D905</f>
        <v>29902</v>
      </c>
      <c r="E905" s="3" t="str">
        <f>'PAA Preliminar'!E905</f>
        <v>Aguja descartable, dental corta biselada</v>
      </c>
      <c r="F905" s="29">
        <f>'PAA Preliminar'!F905</f>
        <v>444</v>
      </c>
      <c r="G905" s="29" t="str">
        <f>'PAA Preliminar'!G905</f>
        <v>unid</v>
      </c>
      <c r="H905" s="81">
        <f>'PAA Preliminar'!H905</f>
        <v>31080</v>
      </c>
      <c r="I905" s="29" t="str">
        <f>'PAA Preliminar'!I905</f>
        <v>001</v>
      </c>
      <c r="J905" s="93" t="str">
        <f>'PAA Preliminar'!J905</f>
        <v>II  2020</v>
      </c>
    </row>
    <row r="906" spans="1:10" x14ac:dyDescent="0.25">
      <c r="A906" s="91">
        <f>'PAA Preliminar'!A906</f>
        <v>654</v>
      </c>
      <c r="B906" s="92" t="str">
        <f>'PAA Preliminar'!B906</f>
        <v>789-02</v>
      </c>
      <c r="C906" s="29">
        <f>'PAA Preliminar'!C906</f>
        <v>42141501</v>
      </c>
      <c r="D906" s="29">
        <f>'PAA Preliminar'!D906</f>
        <v>29902</v>
      </c>
      <c r="E906" s="3" t="str">
        <f>'PAA Preliminar'!E906</f>
        <v>Algodón hemostatico,</v>
      </c>
      <c r="F906" s="29">
        <f>'PAA Preliminar'!F906</f>
        <v>2</v>
      </c>
      <c r="G906" s="29" t="str">
        <f>'PAA Preliminar'!G906</f>
        <v>unid</v>
      </c>
      <c r="H906" s="81">
        <f>'PAA Preliminar'!H906</f>
        <v>38000</v>
      </c>
      <c r="I906" s="29" t="str">
        <f>'PAA Preliminar'!I906</f>
        <v>001</v>
      </c>
      <c r="J906" s="93" t="str">
        <f>'PAA Preliminar'!J906</f>
        <v>II  2020</v>
      </c>
    </row>
    <row r="907" spans="1:10" x14ac:dyDescent="0.25">
      <c r="A907" s="91">
        <f>'PAA Preliminar'!A907</f>
        <v>655</v>
      </c>
      <c r="B907" s="92" t="str">
        <f>'PAA Preliminar'!B907</f>
        <v>789-02</v>
      </c>
      <c r="C907" s="29">
        <f>'PAA Preliminar'!C907</f>
        <v>42141502</v>
      </c>
      <c r="D907" s="29">
        <f>'PAA Preliminar'!D907</f>
        <v>29902</v>
      </c>
      <c r="E907" s="3" t="str">
        <f>'PAA Preliminar'!E907</f>
        <v>Aplicador, (para adhesivo)</v>
      </c>
      <c r="F907" s="29">
        <f>'PAA Preliminar'!F907</f>
        <v>5</v>
      </c>
      <c r="G907" s="29" t="str">
        <f>'PAA Preliminar'!G907</f>
        <v>unid</v>
      </c>
      <c r="H907" s="81">
        <f>'PAA Preliminar'!H907</f>
        <v>17500</v>
      </c>
      <c r="I907" s="29" t="str">
        <f>'PAA Preliminar'!I907</f>
        <v>001</v>
      </c>
      <c r="J907" s="93" t="str">
        <f>'PAA Preliminar'!J907</f>
        <v>II  2020</v>
      </c>
    </row>
    <row r="908" spans="1:10" x14ac:dyDescent="0.25">
      <c r="A908" s="91">
        <f>'PAA Preliminar'!A908</f>
        <v>656</v>
      </c>
      <c r="B908" s="92" t="str">
        <f>'PAA Preliminar'!B908</f>
        <v>789-02</v>
      </c>
      <c r="C908" s="29">
        <f>'PAA Preliminar'!C908</f>
        <v>42152902</v>
      </c>
      <c r="D908" s="29">
        <f>'PAA Preliminar'!D908</f>
        <v>29902</v>
      </c>
      <c r="E908" s="3" t="str">
        <f>'PAA Preliminar'!E908</f>
        <v xml:space="preserve">Banda de millar;uso odontologico. </v>
      </c>
      <c r="F908" s="29">
        <f>'PAA Preliminar'!F908</f>
        <v>2</v>
      </c>
      <c r="G908" s="29" t="str">
        <f>'PAA Preliminar'!G908</f>
        <v>unid</v>
      </c>
      <c r="H908" s="81">
        <f>'PAA Preliminar'!H908</f>
        <v>8000</v>
      </c>
      <c r="I908" s="29" t="str">
        <f>'PAA Preliminar'!I908</f>
        <v>001</v>
      </c>
      <c r="J908" s="93" t="str">
        <f>'PAA Preliminar'!J908</f>
        <v>II  2020</v>
      </c>
    </row>
    <row r="909" spans="1:10" ht="30" x14ac:dyDescent="0.25">
      <c r="A909" s="91">
        <f>'PAA Preliminar'!A909</f>
        <v>657</v>
      </c>
      <c r="B909" s="92" t="str">
        <f>'PAA Preliminar'!B909</f>
        <v>789-02</v>
      </c>
      <c r="C909" s="29">
        <f>'PAA Preliminar'!C909</f>
        <v>46182004</v>
      </c>
      <c r="D909" s="29">
        <f>'PAA Preliminar'!D909</f>
        <v>29902</v>
      </c>
      <c r="E909" s="3" t="str">
        <f>'PAA Preliminar'!E909</f>
        <v>Mascarilla tipo bozal de uso odontologico o similar</v>
      </c>
      <c r="F909" s="29">
        <f>'PAA Preliminar'!F909</f>
        <v>222</v>
      </c>
      <c r="G909" s="29" t="str">
        <f>'PAA Preliminar'!G909</f>
        <v>unid</v>
      </c>
      <c r="H909" s="81">
        <f>'PAA Preliminar'!H909</f>
        <v>598800</v>
      </c>
      <c r="I909" s="29" t="str">
        <f>'PAA Preliminar'!I909</f>
        <v>001</v>
      </c>
      <c r="J909" s="93" t="str">
        <f>'PAA Preliminar'!J909</f>
        <v>II  2020</v>
      </c>
    </row>
    <row r="910" spans="1:10" ht="30" x14ac:dyDescent="0.25">
      <c r="A910" s="91">
        <f>'PAA Preliminar'!A910</f>
        <v>658</v>
      </c>
      <c r="B910" s="92" t="str">
        <f>'PAA Preliminar'!B910</f>
        <v>789-02</v>
      </c>
      <c r="C910" s="29">
        <f>'PAA Preliminar'!C910</f>
        <v>42281916</v>
      </c>
      <c r="D910" s="29">
        <f>'PAA Preliminar'!D910</f>
        <v>29902</v>
      </c>
      <c r="E910" s="3" t="str">
        <f>'PAA Preliminar'!E910</f>
        <v>Bolsa autosellante medida 85-95 mm ancho / 250-260 mm Largo</v>
      </c>
      <c r="F910" s="29">
        <f>'PAA Preliminar'!F910</f>
        <v>1111</v>
      </c>
      <c r="G910" s="29" t="str">
        <f>'PAA Preliminar'!G910</f>
        <v>unid</v>
      </c>
      <c r="H910" s="81">
        <f>'PAA Preliminar'!H910</f>
        <v>44440</v>
      </c>
      <c r="I910" s="29" t="str">
        <f>'PAA Preliminar'!I910</f>
        <v>001</v>
      </c>
      <c r="J910" s="93" t="str">
        <f>'PAA Preliminar'!J910</f>
        <v>II  2020</v>
      </c>
    </row>
    <row r="911" spans="1:10" x14ac:dyDescent="0.25">
      <c r="A911" s="91">
        <f>'PAA Preliminar'!A911</f>
        <v>659</v>
      </c>
      <c r="B911" s="92" t="str">
        <f>'PAA Preliminar'!B911</f>
        <v>789-02</v>
      </c>
      <c r="C911" s="29">
        <f>'PAA Preliminar'!C911</f>
        <v>53131504</v>
      </c>
      <c r="D911" s="29">
        <f>'PAA Preliminar'!D911</f>
        <v>29902</v>
      </c>
      <c r="E911" s="3" t="str">
        <f>'PAA Preliminar'!E911</f>
        <v>Hilo dental, caja 50m</v>
      </c>
      <c r="F911" s="29">
        <f>'PAA Preliminar'!F911</f>
        <v>5</v>
      </c>
      <c r="G911" s="29" t="str">
        <f>'PAA Preliminar'!G911</f>
        <v>unid</v>
      </c>
      <c r="H911" s="81">
        <f>'PAA Preliminar'!H911</f>
        <v>12500</v>
      </c>
      <c r="I911" s="29" t="str">
        <f>'PAA Preliminar'!I911</f>
        <v>001</v>
      </c>
      <c r="J911" s="93" t="str">
        <f>'PAA Preliminar'!J911</f>
        <v>II  2020</v>
      </c>
    </row>
    <row r="912" spans="1:10" x14ac:dyDescent="0.25">
      <c r="A912" s="91">
        <f>'PAA Preliminar'!A912</f>
        <v>660</v>
      </c>
      <c r="B912" s="92" t="str">
        <f>'PAA Preliminar'!B912</f>
        <v>789-02</v>
      </c>
      <c r="C912" s="29">
        <f>'PAA Preliminar'!C912</f>
        <v>42152902</v>
      </c>
      <c r="D912" s="29">
        <f>'PAA Preliminar'!D912</f>
        <v>29902</v>
      </c>
      <c r="E912" s="3" t="str">
        <f>'PAA Preliminar'!E912</f>
        <v>Banda para matriz,</v>
      </c>
      <c r="F912" s="29">
        <f>'PAA Preliminar'!F912</f>
        <v>11</v>
      </c>
      <c r="G912" s="29" t="str">
        <f>'PAA Preliminar'!G912</f>
        <v>unid</v>
      </c>
      <c r="H912" s="81">
        <f>'PAA Preliminar'!H912</f>
        <v>11000</v>
      </c>
      <c r="I912" s="29" t="str">
        <f>'PAA Preliminar'!I912</f>
        <v>001</v>
      </c>
      <c r="J912" s="93" t="str">
        <f>'PAA Preliminar'!J912</f>
        <v>II  2020</v>
      </c>
    </row>
    <row r="913" spans="1:10" ht="60" x14ac:dyDescent="0.25">
      <c r="A913" s="91">
        <f>'PAA Preliminar'!A913</f>
        <v>661</v>
      </c>
      <c r="B913" s="92" t="str">
        <f>'PAA Preliminar'!B913</f>
        <v>789-02</v>
      </c>
      <c r="C913" s="29">
        <f>'PAA Preliminar'!C913</f>
        <v>31162815</v>
      </c>
      <c r="D913" s="29">
        <f>'PAA Preliminar'!D913</f>
        <v>29902</v>
      </c>
      <c r="E913" s="3" t="str">
        <f>'PAA Preliminar'!E913</f>
        <v>Cuñas de madera y corantes reactivos atoxicos, de uso odontologico, anatomicas, uso profesional, presentacion de 100 unides</v>
      </c>
      <c r="F913" s="29">
        <f>'PAA Preliminar'!F913</f>
        <v>5</v>
      </c>
      <c r="G913" s="29" t="str">
        <f>'PAA Preliminar'!G913</f>
        <v>unid</v>
      </c>
      <c r="H913" s="81">
        <f>'PAA Preliminar'!H913</f>
        <v>40000</v>
      </c>
      <c r="I913" s="29" t="str">
        <f>'PAA Preliminar'!I913</f>
        <v>001</v>
      </c>
      <c r="J913" s="93" t="str">
        <f>'PAA Preliminar'!J913</f>
        <v>II  2020</v>
      </c>
    </row>
    <row r="914" spans="1:10" x14ac:dyDescent="0.25">
      <c r="A914" s="91">
        <f>'PAA Preliminar'!A914</f>
        <v>662</v>
      </c>
      <c r="B914" s="92" t="str">
        <f>'PAA Preliminar'!B914</f>
        <v>789-02</v>
      </c>
      <c r="C914" s="29">
        <f>'PAA Preliminar'!C914</f>
        <v>53131622</v>
      </c>
      <c r="D914" s="29">
        <f>'PAA Preliminar'!D914</f>
        <v>29902</v>
      </c>
      <c r="E914" s="3" t="str">
        <f>'PAA Preliminar'!E914</f>
        <v>Preservativos</v>
      </c>
      <c r="F914" s="29">
        <f>'PAA Preliminar'!F914</f>
        <v>1666</v>
      </c>
      <c r="G914" s="29" t="str">
        <f>'PAA Preliminar'!G914</f>
        <v>unid</v>
      </c>
      <c r="H914" s="81">
        <f>'PAA Preliminar'!H914</f>
        <v>158270</v>
      </c>
      <c r="I914" s="29" t="str">
        <f>'PAA Preliminar'!I914</f>
        <v>001</v>
      </c>
      <c r="J914" s="93" t="str">
        <f>'PAA Preliminar'!J914</f>
        <v>II  2020</v>
      </c>
    </row>
    <row r="915" spans="1:10" x14ac:dyDescent="0.25">
      <c r="A915" s="91">
        <f>'PAA Preliminar'!A915</f>
        <v>663</v>
      </c>
      <c r="B915" s="92" t="str">
        <f>'PAA Preliminar'!B915</f>
        <v>789-02</v>
      </c>
      <c r="C915" s="29">
        <f>'PAA Preliminar'!C915</f>
        <v>42132102</v>
      </c>
      <c r="D915" s="29">
        <f>'PAA Preliminar'!D915</f>
        <v>29902</v>
      </c>
      <c r="E915" s="3" t="str">
        <f>'PAA Preliminar'!E915</f>
        <v>Papél sábana para camilla</v>
      </c>
      <c r="F915" s="29">
        <f>'PAA Preliminar'!F915</f>
        <v>12</v>
      </c>
      <c r="G915" s="29" t="str">
        <f>'PAA Preliminar'!G915</f>
        <v>caja</v>
      </c>
      <c r="H915" s="81">
        <f>'PAA Preliminar'!H915</f>
        <v>78000</v>
      </c>
      <c r="I915" s="29" t="str">
        <f>'PAA Preliminar'!I915</f>
        <v>001</v>
      </c>
      <c r="J915" s="93" t="str">
        <f>'PAA Preliminar'!J915</f>
        <v>II  2020</v>
      </c>
    </row>
    <row r="916" spans="1:10" ht="30" x14ac:dyDescent="0.25">
      <c r="A916" s="91">
        <f>'PAA Preliminar'!A916</f>
        <v>664</v>
      </c>
      <c r="B916" s="92" t="str">
        <f>'PAA Preliminar'!B916</f>
        <v>789-02</v>
      </c>
      <c r="C916" s="29">
        <f>'PAA Preliminar'!C916</f>
        <v>42152601</v>
      </c>
      <c r="D916" s="29">
        <f>'PAA Preliminar'!D916</f>
        <v>29903</v>
      </c>
      <c r="E916" s="3" t="str">
        <f>'PAA Preliminar'!E916</f>
        <v>Papél grado medico. mezcla de emento dentales</v>
      </c>
      <c r="F916" s="29">
        <f>'PAA Preliminar'!F916</f>
        <v>3</v>
      </c>
      <c r="G916" s="29" t="str">
        <f>'PAA Preliminar'!G916</f>
        <v>caja</v>
      </c>
      <c r="H916" s="81">
        <f>'PAA Preliminar'!H916</f>
        <v>6000</v>
      </c>
      <c r="I916" s="29" t="str">
        <f>'PAA Preliminar'!I916</f>
        <v>001</v>
      </c>
      <c r="J916" s="93" t="str">
        <f>'PAA Preliminar'!J916</f>
        <v>II  2020</v>
      </c>
    </row>
    <row r="917" spans="1:10" ht="30" x14ac:dyDescent="0.25">
      <c r="A917" s="91">
        <f>'PAA Preliminar'!A917</f>
        <v>665</v>
      </c>
      <c r="B917" s="92" t="str">
        <f>'PAA Preliminar'!B917</f>
        <v>789-02</v>
      </c>
      <c r="C917" s="29">
        <f>'PAA Preliminar'!C917</f>
        <v>14121806</v>
      </c>
      <c r="D917" s="29">
        <f>'PAA Preliminar'!D917</f>
        <v>29903</v>
      </c>
      <c r="E917" s="3" t="str">
        <f>'PAA Preliminar'!E917</f>
        <v>Papel de articular forma herradura, presentación en caja de 6 unides.</v>
      </c>
      <c r="F917" s="29">
        <f>'PAA Preliminar'!F917</f>
        <v>3</v>
      </c>
      <c r="G917" s="29" t="str">
        <f>'PAA Preliminar'!G917</f>
        <v>caja</v>
      </c>
      <c r="H917" s="81">
        <f>'PAA Preliminar'!H917</f>
        <v>45000</v>
      </c>
      <c r="I917" s="29" t="str">
        <f>'PAA Preliminar'!I917</f>
        <v>001</v>
      </c>
      <c r="J917" s="93" t="str">
        <f>'PAA Preliminar'!J917</f>
        <v>II  2020</v>
      </c>
    </row>
    <row r="918" spans="1:10" x14ac:dyDescent="0.25">
      <c r="A918" s="91">
        <f>'PAA Preliminar'!A918</f>
        <v>666</v>
      </c>
      <c r="B918" s="92" t="str">
        <f>'PAA Preliminar'!B918</f>
        <v>789-02</v>
      </c>
      <c r="C918" s="29">
        <f>'PAA Preliminar'!C918</f>
        <v>14111703</v>
      </c>
      <c r="D918" s="29">
        <f>'PAA Preliminar'!D918</f>
        <v>29903</v>
      </c>
      <c r="E918" s="3" t="str">
        <f>'PAA Preliminar'!E918</f>
        <v>Toalla para manos</v>
      </c>
      <c r="F918" s="29">
        <f>'PAA Preliminar'!F918</f>
        <v>27</v>
      </c>
      <c r="G918" s="29" t="str">
        <f>'PAA Preliminar'!G918</f>
        <v>unid</v>
      </c>
      <c r="H918" s="81">
        <f>'PAA Preliminar'!H918</f>
        <v>202500</v>
      </c>
      <c r="I918" s="29" t="str">
        <f>'PAA Preliminar'!I918</f>
        <v>001</v>
      </c>
      <c r="J918" s="93" t="str">
        <f>'PAA Preliminar'!J918</f>
        <v>II  2020</v>
      </c>
    </row>
    <row r="919" spans="1:10" x14ac:dyDescent="0.25">
      <c r="A919" s="91">
        <f>'PAA Preliminar'!A919</f>
        <v>667</v>
      </c>
      <c r="B919" s="92" t="str">
        <f>'PAA Preliminar'!B919</f>
        <v>789-02</v>
      </c>
      <c r="C919" s="29">
        <f>'PAA Preliminar'!C919</f>
        <v>42181723</v>
      </c>
      <c r="D919" s="29">
        <f>'PAA Preliminar'!D919</f>
        <v>29903</v>
      </c>
      <c r="E919" s="3" t="str">
        <f>'PAA Preliminar'!E919</f>
        <v>Papél para electrocardiografo</v>
      </c>
      <c r="F919" s="29">
        <f>'PAA Preliminar'!F919</f>
        <v>8</v>
      </c>
      <c r="G919" s="29" t="str">
        <f>'PAA Preliminar'!G919</f>
        <v>caja</v>
      </c>
      <c r="H919" s="81">
        <f>'PAA Preliminar'!H919</f>
        <v>80000</v>
      </c>
      <c r="I919" s="29" t="str">
        <f>'PAA Preliminar'!I919</f>
        <v>001</v>
      </c>
      <c r="J919" s="93" t="str">
        <f>'PAA Preliminar'!J919</f>
        <v>II  2020</v>
      </c>
    </row>
    <row r="920" spans="1:10" x14ac:dyDescent="0.25">
      <c r="A920" s="91">
        <f>'PAA Preliminar'!A920</f>
        <v>668</v>
      </c>
      <c r="B920" s="92" t="str">
        <f>'PAA Preliminar'!B920</f>
        <v>789-02</v>
      </c>
      <c r="C920" s="29">
        <f>'PAA Preliminar'!C920</f>
        <v>42152505</v>
      </c>
      <c r="D920" s="29">
        <f>'PAA Preliminar'!D920</f>
        <v>29904</v>
      </c>
      <c r="E920" s="3" t="str">
        <f>'PAA Preliminar'!E920</f>
        <v>Cobertor desechable para sillon dental</v>
      </c>
      <c r="F920" s="29">
        <f>'PAA Preliminar'!F920</f>
        <v>2</v>
      </c>
      <c r="G920" s="29" t="str">
        <f>'PAA Preliminar'!G920</f>
        <v>caja</v>
      </c>
      <c r="H920" s="81">
        <f>'PAA Preliminar'!H920</f>
        <v>64000</v>
      </c>
      <c r="I920" s="29" t="str">
        <f>'PAA Preliminar'!I920</f>
        <v>001</v>
      </c>
      <c r="J920" s="93" t="str">
        <f>'PAA Preliminar'!J920</f>
        <v>II  2020</v>
      </c>
    </row>
    <row r="921" spans="1:10" x14ac:dyDescent="0.25">
      <c r="A921" s="91">
        <f>'PAA Preliminar'!A921</f>
        <v>954</v>
      </c>
      <c r="B921" s="92" t="str">
        <f>'PAA Preliminar'!B921</f>
        <v>789-02</v>
      </c>
      <c r="C921" s="29">
        <f>'PAA Preliminar'!C921</f>
        <v>46181708</v>
      </c>
      <c r="D921" s="29">
        <f>'PAA Preliminar'!D921</f>
        <v>29904</v>
      </c>
      <c r="E921" s="3" t="str">
        <f>'PAA Preliminar'!E921</f>
        <v>Gorras o redecillas</v>
      </c>
      <c r="F921" s="29">
        <f>'PAA Preliminar'!F921</f>
        <v>10</v>
      </c>
      <c r="G921" s="29" t="str">
        <f>'PAA Preliminar'!G921</f>
        <v>unid</v>
      </c>
      <c r="H921" s="81">
        <f>'PAA Preliminar'!H921</f>
        <v>15700</v>
      </c>
      <c r="I921" s="29" t="str">
        <f>'PAA Preliminar'!I921</f>
        <v>001</v>
      </c>
      <c r="J921" s="93" t="str">
        <f>'PAA Preliminar'!J921</f>
        <v>II  2020</v>
      </c>
    </row>
    <row r="922" spans="1:10" x14ac:dyDescent="0.25">
      <c r="A922" s="91">
        <f>'PAA Preliminar'!A922</f>
        <v>955</v>
      </c>
      <c r="B922" s="92" t="str">
        <f>'PAA Preliminar'!B922</f>
        <v>789-02</v>
      </c>
      <c r="C922" s="29">
        <f>'PAA Preliminar'!C922</f>
        <v>53102799</v>
      </c>
      <c r="D922" s="29">
        <f>'PAA Preliminar'!D922</f>
        <v>29904</v>
      </c>
      <c r="E922" s="3" t="str">
        <f>'PAA Preliminar'!E922</f>
        <v>Gabachas</v>
      </c>
      <c r="F922" s="29">
        <f>'PAA Preliminar'!F922</f>
        <v>300</v>
      </c>
      <c r="G922" s="29" t="str">
        <f>'PAA Preliminar'!G922</f>
        <v>unid</v>
      </c>
      <c r="H922" s="81">
        <f>'PAA Preliminar'!H922</f>
        <v>2156000</v>
      </c>
      <c r="I922" s="29" t="str">
        <f>'PAA Preliminar'!I922</f>
        <v>001</v>
      </c>
      <c r="J922" s="93" t="str">
        <f>'PAA Preliminar'!J922</f>
        <v>II  2020</v>
      </c>
    </row>
    <row r="923" spans="1:10" x14ac:dyDescent="0.25">
      <c r="A923" s="91">
        <f>'PAA Preliminar'!A923</f>
        <v>956</v>
      </c>
      <c r="B923" s="92" t="str">
        <f>'PAA Preliminar'!B923</f>
        <v>789-02</v>
      </c>
      <c r="C923" s="29">
        <f>'PAA Preliminar'!C923</f>
        <v>46181501</v>
      </c>
      <c r="D923" s="29">
        <f>'PAA Preliminar'!D923</f>
        <v>29904</v>
      </c>
      <c r="E923" s="3" t="str">
        <f>'PAA Preliminar'!E923</f>
        <v>Delantales</v>
      </c>
      <c r="F923" s="29">
        <f>'PAA Preliminar'!F923</f>
        <v>80</v>
      </c>
      <c r="G923" s="29" t="str">
        <f>'PAA Preliminar'!G923</f>
        <v>unid</v>
      </c>
      <c r="H923" s="81">
        <f>'PAA Preliminar'!H923</f>
        <v>296000</v>
      </c>
      <c r="I923" s="29" t="str">
        <f>'PAA Preliminar'!I923</f>
        <v>001</v>
      </c>
      <c r="J923" s="93" t="str">
        <f>'PAA Preliminar'!J923</f>
        <v>II  2020</v>
      </c>
    </row>
    <row r="924" spans="1:10" ht="30" x14ac:dyDescent="0.25">
      <c r="A924" s="91">
        <f>'PAA Preliminar'!A924</f>
        <v>669</v>
      </c>
      <c r="B924" s="92" t="str">
        <f>'PAA Preliminar'!B924</f>
        <v>789-02</v>
      </c>
      <c r="C924" s="29">
        <f>'PAA Preliminar'!C924</f>
        <v>46181802</v>
      </c>
      <c r="D924" s="29">
        <f>'PAA Preliminar'!D924</f>
        <v>29906</v>
      </c>
      <c r="E924" s="3" t="str">
        <f>'PAA Preliminar'!E924</f>
        <v>Anteojos de seguridad ocupacional (claros)</v>
      </c>
      <c r="F924" s="29">
        <f>'PAA Preliminar'!F924</f>
        <v>3</v>
      </c>
      <c r="G924" s="29" t="str">
        <f>'PAA Preliminar'!G924</f>
        <v>unid</v>
      </c>
      <c r="H924" s="81">
        <f>'PAA Preliminar'!H924</f>
        <v>13500</v>
      </c>
      <c r="I924" s="29" t="str">
        <f>'PAA Preliminar'!I924</f>
        <v>001</v>
      </c>
      <c r="J924" s="93" t="str">
        <f>'PAA Preliminar'!J924</f>
        <v>II  2020</v>
      </c>
    </row>
    <row r="925" spans="1:10" ht="30" x14ac:dyDescent="0.25">
      <c r="A925" s="91">
        <f>'PAA Preliminar'!A925</f>
        <v>670</v>
      </c>
      <c r="B925" s="92" t="str">
        <f>'PAA Preliminar'!B925</f>
        <v>789-02</v>
      </c>
      <c r="C925" s="29">
        <f>'PAA Preliminar'!C925</f>
        <v>46181802</v>
      </c>
      <c r="D925" s="29">
        <f>'PAA Preliminar'!D925</f>
        <v>29906</v>
      </c>
      <c r="E925" s="3" t="str">
        <f>'PAA Preliminar'!E925</f>
        <v>Anteojos de seguridad ocupacional (oscuros)</v>
      </c>
      <c r="F925" s="29">
        <f>'PAA Preliminar'!F925</f>
        <v>3</v>
      </c>
      <c r="G925" s="29" t="str">
        <f>'PAA Preliminar'!G925</f>
        <v>unid</v>
      </c>
      <c r="H925" s="81">
        <f>'PAA Preliminar'!H925</f>
        <v>13500</v>
      </c>
      <c r="I925" s="29" t="str">
        <f>'PAA Preliminar'!I925</f>
        <v>001</v>
      </c>
      <c r="J925" s="93" t="str">
        <f>'PAA Preliminar'!J925</f>
        <v>II  2020</v>
      </c>
    </row>
    <row r="926" spans="1:10" x14ac:dyDescent="0.25">
      <c r="A926" s="91">
        <f>'PAA Preliminar'!A926</f>
        <v>957</v>
      </c>
      <c r="B926" s="92" t="str">
        <f>'PAA Preliminar'!B926</f>
        <v>789-02</v>
      </c>
      <c r="C926" s="29">
        <f>'PAA Preliminar'!C926</f>
        <v>46182211</v>
      </c>
      <c r="D926" s="29">
        <f>'PAA Preliminar'!D926</f>
        <v>29906</v>
      </c>
      <c r="E926" s="3" t="str">
        <f>'PAA Preliminar'!E926</f>
        <v>Cinturón lumbar</v>
      </c>
      <c r="F926" s="29">
        <f>'PAA Preliminar'!F926</f>
        <v>60</v>
      </c>
      <c r="G926" s="29" t="str">
        <f>'PAA Preliminar'!G926</f>
        <v>unid</v>
      </c>
      <c r="H926" s="81">
        <f>'PAA Preliminar'!H926</f>
        <v>498000</v>
      </c>
      <c r="I926" s="29" t="str">
        <f>'PAA Preliminar'!I926</f>
        <v>001</v>
      </c>
      <c r="J926" s="93" t="str">
        <f>'PAA Preliminar'!J926</f>
        <v>II  2020</v>
      </c>
    </row>
    <row r="927" spans="1:10" x14ac:dyDescent="0.25">
      <c r="A927" s="91">
        <f>'PAA Preliminar'!A927</f>
        <v>958</v>
      </c>
      <c r="B927" s="92" t="str">
        <f>'PAA Preliminar'!B927</f>
        <v>789-02</v>
      </c>
      <c r="C927" s="29">
        <f>'PAA Preliminar'!C927</f>
        <v>48101599</v>
      </c>
      <c r="D927" s="29">
        <f>'PAA Preliminar'!D927</f>
        <v>29907</v>
      </c>
      <c r="E927" s="3" t="str">
        <f>'PAA Preliminar'!E927</f>
        <v>Bandejas para horno</v>
      </c>
      <c r="F927" s="29">
        <f>'PAA Preliminar'!F927</f>
        <v>300</v>
      </c>
      <c r="G927" s="29" t="str">
        <f>'PAA Preliminar'!G927</f>
        <v>unid</v>
      </c>
      <c r="H927" s="81">
        <f>'PAA Preliminar'!H927</f>
        <v>2094900</v>
      </c>
      <c r="I927" s="29" t="str">
        <f>'PAA Preliminar'!I927</f>
        <v>001</v>
      </c>
      <c r="J927" s="93" t="str">
        <f>'PAA Preliminar'!J927</f>
        <v>II  2020</v>
      </c>
    </row>
    <row r="928" spans="1:10" x14ac:dyDescent="0.25">
      <c r="A928" s="91">
        <f>'PAA Preliminar'!A928</f>
        <v>671</v>
      </c>
      <c r="B928" s="92" t="str">
        <f>'PAA Preliminar'!B928</f>
        <v>789-02</v>
      </c>
      <c r="C928" s="29">
        <f>'PAA Preliminar'!C928</f>
        <v>42152477</v>
      </c>
      <c r="D928" s="29">
        <f>'PAA Preliminar'!D928</f>
        <v>29999</v>
      </c>
      <c r="E928" s="3" t="str">
        <f>'PAA Preliminar'!E928</f>
        <v>Punta de guta percha</v>
      </c>
      <c r="F928" s="29">
        <f>'PAA Preliminar'!F928</f>
        <v>1</v>
      </c>
      <c r="G928" s="29" t="str">
        <f>'PAA Preliminar'!G928</f>
        <v>caja</v>
      </c>
      <c r="H928" s="81">
        <f>'PAA Preliminar'!H928</f>
        <v>4500</v>
      </c>
      <c r="I928" s="29" t="str">
        <f>'PAA Preliminar'!I928</f>
        <v>001</v>
      </c>
      <c r="J928" s="93" t="str">
        <f>'PAA Preliminar'!J928</f>
        <v>II  2020</v>
      </c>
    </row>
    <row r="929" spans="1:10" x14ac:dyDescent="0.25">
      <c r="A929" s="91">
        <f>'PAA Preliminar'!A929</f>
        <v>959</v>
      </c>
      <c r="B929" s="92" t="str">
        <f>'PAA Preliminar'!B929</f>
        <v>789-02</v>
      </c>
      <c r="C929" s="29">
        <f>'PAA Preliminar'!C929</f>
        <v>48101611</v>
      </c>
      <c r="D929" s="29">
        <f>'PAA Preliminar'!D929</f>
        <v>50101</v>
      </c>
      <c r="E929" s="3" t="str">
        <f>'PAA Preliminar'!E929</f>
        <v xml:space="preserve">Romana electrónica </v>
      </c>
      <c r="F929" s="29">
        <f>'PAA Preliminar'!F929</f>
        <v>2</v>
      </c>
      <c r="G929" s="29" t="str">
        <f>'PAA Preliminar'!G929</f>
        <v>unid</v>
      </c>
      <c r="H929" s="81">
        <f>'PAA Preliminar'!H929</f>
        <v>1100000</v>
      </c>
      <c r="I929" s="29" t="str">
        <f>'PAA Preliminar'!I929</f>
        <v>280</v>
      </c>
      <c r="J929" s="93" t="str">
        <f>'PAA Preliminar'!J929</f>
        <v>II  2020</v>
      </c>
    </row>
    <row r="930" spans="1:10" x14ac:dyDescent="0.25">
      <c r="A930" s="91">
        <f>'PAA Preliminar'!A930</f>
        <v>960</v>
      </c>
      <c r="B930" s="92" t="str">
        <f>'PAA Preliminar'!B930</f>
        <v>789-02</v>
      </c>
      <c r="C930" s="29">
        <f>'PAA Preliminar'!C930</f>
        <v>48101613</v>
      </c>
      <c r="D930" s="29">
        <f>'PAA Preliminar'!D930</f>
        <v>50101</v>
      </c>
      <c r="E930" s="3" t="str">
        <f>'PAA Preliminar'!E930</f>
        <v>Amasadora para panadería</v>
      </c>
      <c r="F930" s="29">
        <f>'PAA Preliminar'!F930</f>
        <v>1</v>
      </c>
      <c r="G930" s="29" t="str">
        <f>'PAA Preliminar'!G930</f>
        <v>unid</v>
      </c>
      <c r="H930" s="81">
        <f>'PAA Preliminar'!H930</f>
        <v>5550000</v>
      </c>
      <c r="I930" s="29" t="str">
        <f>'PAA Preliminar'!I930</f>
        <v>280</v>
      </c>
      <c r="J930" s="93" t="str">
        <f>'PAA Preliminar'!J930</f>
        <v>II  2020</v>
      </c>
    </row>
    <row r="931" spans="1:10" x14ac:dyDescent="0.25">
      <c r="A931" s="91">
        <f>'PAA Preliminar'!A931</f>
        <v>672</v>
      </c>
      <c r="B931" s="92" t="str">
        <f>'PAA Preliminar'!B931</f>
        <v>789-02</v>
      </c>
      <c r="C931" s="29">
        <f>'PAA Preliminar'!C931</f>
        <v>42181904</v>
      </c>
      <c r="D931" s="29">
        <f>'PAA Preliminar'!D931</f>
        <v>50106</v>
      </c>
      <c r="E931" s="3" t="str">
        <f>'PAA Preliminar'!E931</f>
        <v>Monitor de signos vitales</v>
      </c>
      <c r="F931" s="29">
        <f>'PAA Preliminar'!F931</f>
        <v>1</v>
      </c>
      <c r="G931" s="29" t="str">
        <f>'PAA Preliminar'!G931</f>
        <v>unid</v>
      </c>
      <c r="H931" s="81">
        <f>'PAA Preliminar'!H931</f>
        <v>760000</v>
      </c>
      <c r="I931" s="29" t="str">
        <f>'PAA Preliminar'!I931</f>
        <v>280</v>
      </c>
      <c r="J931" s="93" t="str">
        <f>'PAA Preliminar'!J931</f>
        <v>II  2020</v>
      </c>
    </row>
    <row r="932" spans="1:10" ht="30" x14ac:dyDescent="0.25">
      <c r="A932" s="91">
        <f>'PAA Preliminar'!A932</f>
        <v>961</v>
      </c>
      <c r="B932" s="92" t="str">
        <f>'PAA Preliminar'!B932</f>
        <v>789-02</v>
      </c>
      <c r="C932" s="29">
        <f>'PAA Preliminar'!C932</f>
        <v>24101511</v>
      </c>
      <c r="D932" s="29">
        <f>'PAA Preliminar'!D932</f>
        <v>50199</v>
      </c>
      <c r="E932" s="3" t="str">
        <f>'PAA Preliminar'!E932</f>
        <v>Utensilios para hornos industriales (carros)</v>
      </c>
      <c r="F932" s="29">
        <f>'PAA Preliminar'!F932</f>
        <v>15</v>
      </c>
      <c r="G932" s="29" t="str">
        <f>'PAA Preliminar'!G932</f>
        <v>unid</v>
      </c>
      <c r="H932" s="81">
        <f>'PAA Preliminar'!H932</f>
        <v>3202500</v>
      </c>
      <c r="I932" s="29" t="str">
        <f>'PAA Preliminar'!I932</f>
        <v>280</v>
      </c>
      <c r="J932" s="93" t="str">
        <f>'PAA Preliminar'!J932</f>
        <v>II  2020</v>
      </c>
    </row>
    <row r="933" spans="1:10" x14ac:dyDescent="0.25">
      <c r="A933" s="91">
        <f>'PAA Preliminar'!A933</f>
        <v>970</v>
      </c>
      <c r="B933" s="92" t="str">
        <f>'PAA Preliminar'!B933</f>
        <v>789-03</v>
      </c>
      <c r="C933" s="29">
        <f>'PAA Preliminar'!C933</f>
        <v>15121902</v>
      </c>
      <c r="D933" s="29">
        <f>'PAA Preliminar'!D933</f>
        <v>20101</v>
      </c>
      <c r="E933" s="3" t="str">
        <f>'PAA Preliminar'!E933</f>
        <v>Grasa apara lubricar</v>
      </c>
      <c r="F933" s="29">
        <f>'PAA Preliminar'!F933</f>
        <v>50</v>
      </c>
      <c r="G933" s="29" t="str">
        <f>'PAA Preliminar'!G933</f>
        <v>Kg</v>
      </c>
      <c r="H933" s="81">
        <f>'PAA Preliminar'!H933</f>
        <v>5500</v>
      </c>
      <c r="I933" s="29" t="str">
        <f>'PAA Preliminar'!I933</f>
        <v>001</v>
      </c>
      <c r="J933" s="93" t="str">
        <f>'PAA Preliminar'!J933</f>
        <v>II  2020</v>
      </c>
    </row>
    <row r="934" spans="1:10" x14ac:dyDescent="0.25">
      <c r="A934" s="91">
        <f>'PAA Preliminar'!A934</f>
        <v>629</v>
      </c>
      <c r="B934" s="92" t="str">
        <f>'PAA Preliminar'!B934</f>
        <v>789-03</v>
      </c>
      <c r="C934" s="29">
        <f>'PAA Preliminar'!C934</f>
        <v>42152424</v>
      </c>
      <c r="D934" s="29">
        <f>'PAA Preliminar'!D934</f>
        <v>20102</v>
      </c>
      <c r="E934" s="3" t="str">
        <f>'PAA Preliminar'!E934</f>
        <v>Adhesivo para resina</v>
      </c>
      <c r="F934" s="29">
        <f>'PAA Preliminar'!F934</f>
        <v>3</v>
      </c>
      <c r="G934" s="29" t="str">
        <f>'PAA Preliminar'!G934</f>
        <v>unid</v>
      </c>
      <c r="H934" s="81">
        <f>'PAA Preliminar'!H934</f>
        <v>30000</v>
      </c>
      <c r="I934" s="29" t="str">
        <f>'PAA Preliminar'!I934</f>
        <v>001</v>
      </c>
      <c r="J934" s="93" t="str">
        <f>'PAA Preliminar'!J934</f>
        <v>II  2020</v>
      </c>
    </row>
    <row r="935" spans="1:10" ht="30" x14ac:dyDescent="0.25">
      <c r="A935" s="91">
        <f>'PAA Preliminar'!A935</f>
        <v>630</v>
      </c>
      <c r="B935" s="92" t="str">
        <f>'PAA Preliminar'!B935</f>
        <v>789-03</v>
      </c>
      <c r="C935" s="29">
        <f>'PAA Preliminar'!C935</f>
        <v>42152457</v>
      </c>
      <c r="D935" s="29">
        <f>'PAA Preliminar'!D935</f>
        <v>20102</v>
      </c>
      <c r="E935" s="3" t="str">
        <f>'PAA Preliminar'!E935</f>
        <v>Cemento de ionomero de vidrio, en jeringa, fotocurado</v>
      </c>
      <c r="F935" s="29">
        <f>'PAA Preliminar'!F935</f>
        <v>1</v>
      </c>
      <c r="G935" s="29" t="str">
        <f>'PAA Preliminar'!G935</f>
        <v>unid</v>
      </c>
      <c r="H935" s="81">
        <f>'PAA Preliminar'!H935</f>
        <v>8500</v>
      </c>
      <c r="I935" s="29" t="str">
        <f>'PAA Preliminar'!I935</f>
        <v>001</v>
      </c>
      <c r="J935" s="93" t="str">
        <f>'PAA Preliminar'!J935</f>
        <v>II  2020</v>
      </c>
    </row>
    <row r="936" spans="1:10" x14ac:dyDescent="0.25">
      <c r="A936" s="91">
        <f>'PAA Preliminar'!A936</f>
        <v>632</v>
      </c>
      <c r="B936" s="92" t="str">
        <f>'PAA Preliminar'!B936</f>
        <v>789-03</v>
      </c>
      <c r="C936" s="29">
        <f>'PAA Preliminar'!C936</f>
        <v>51273603</v>
      </c>
      <c r="D936" s="29">
        <f>'PAA Preliminar'!D936</f>
        <v>20102</v>
      </c>
      <c r="E936" s="3" t="str">
        <f>'PAA Preliminar'!E936</f>
        <v>Anestésico dental, articaina al 4%</v>
      </c>
      <c r="F936" s="29">
        <f>'PAA Preliminar'!F936</f>
        <v>100</v>
      </c>
      <c r="G936" s="29" t="str">
        <f>'PAA Preliminar'!G936</f>
        <v>unid</v>
      </c>
      <c r="H936" s="81">
        <f>'PAA Preliminar'!H936</f>
        <v>30000</v>
      </c>
      <c r="I936" s="29" t="str">
        <f>'PAA Preliminar'!I936</f>
        <v>001</v>
      </c>
      <c r="J936" s="93" t="str">
        <f>'PAA Preliminar'!J936</f>
        <v>II  2020</v>
      </c>
    </row>
    <row r="937" spans="1:10" ht="30" x14ac:dyDescent="0.25">
      <c r="A937" s="91">
        <f>'PAA Preliminar'!A937</f>
        <v>633</v>
      </c>
      <c r="B937" s="92" t="str">
        <f>'PAA Preliminar'!B937</f>
        <v>789-03</v>
      </c>
      <c r="C937" s="29">
        <f>'PAA Preliminar'!C937</f>
        <v>51273006</v>
      </c>
      <c r="D937" s="29">
        <f>'PAA Preliminar'!D937</f>
        <v>20102</v>
      </c>
      <c r="E937" s="3" t="str">
        <f>'PAA Preliminar'!E937</f>
        <v>Anestésico dental, clorhidratdo de mepivacaina al 3%</v>
      </c>
      <c r="F937" s="29">
        <f>'PAA Preliminar'!F937</f>
        <v>100</v>
      </c>
      <c r="G937" s="29" t="str">
        <f>'PAA Preliminar'!G937</f>
        <v>unid</v>
      </c>
      <c r="H937" s="81">
        <f>'PAA Preliminar'!H937</f>
        <v>30000</v>
      </c>
      <c r="I937" s="29" t="str">
        <f>'PAA Preliminar'!I937</f>
        <v>001</v>
      </c>
      <c r="J937" s="93" t="str">
        <f>'PAA Preliminar'!J937</f>
        <v>II  2020</v>
      </c>
    </row>
    <row r="938" spans="1:10" x14ac:dyDescent="0.25">
      <c r="A938" s="91">
        <f>'PAA Preliminar'!A938</f>
        <v>634</v>
      </c>
      <c r="B938" s="92" t="str">
        <f>'PAA Preliminar'!B938</f>
        <v>789-03</v>
      </c>
      <c r="C938" s="29">
        <f>'PAA Preliminar'!C938</f>
        <v>42151803</v>
      </c>
      <c r="D938" s="29">
        <f>'PAA Preliminar'!D938</f>
        <v>20102</v>
      </c>
      <c r="E938" s="3" t="str">
        <f>'PAA Preliminar'!E938</f>
        <v>Amalgama, capasula de una dosis</v>
      </c>
      <c r="F938" s="29">
        <f>'PAA Preliminar'!F938</f>
        <v>25</v>
      </c>
      <c r="G938" s="29" t="str">
        <f>'PAA Preliminar'!G938</f>
        <v>unid</v>
      </c>
      <c r="H938" s="81">
        <f>'PAA Preliminar'!H938</f>
        <v>8000</v>
      </c>
      <c r="I938" s="29" t="str">
        <f>'PAA Preliminar'!I938</f>
        <v>001</v>
      </c>
      <c r="J938" s="93" t="str">
        <f>'PAA Preliminar'!J938</f>
        <v>II  2020</v>
      </c>
    </row>
    <row r="939" spans="1:10" x14ac:dyDescent="0.25">
      <c r="A939" s="91">
        <f>'PAA Preliminar'!A939</f>
        <v>635</v>
      </c>
      <c r="B939" s="92" t="str">
        <f>'PAA Preliminar'!B939</f>
        <v>789-03</v>
      </c>
      <c r="C939" s="29">
        <f>'PAA Preliminar'!C939</f>
        <v>41116105</v>
      </c>
      <c r="D939" s="29">
        <f>'PAA Preliminar'!D939</f>
        <v>20102</v>
      </c>
      <c r="E939" s="3" t="str">
        <f>'PAA Preliminar'!E939</f>
        <v>Eugenol uso odontológico</v>
      </c>
      <c r="F939" s="29">
        <f>'PAA Preliminar'!F939</f>
        <v>1</v>
      </c>
      <c r="G939" s="29" t="str">
        <f>'PAA Preliminar'!G939</f>
        <v>unid</v>
      </c>
      <c r="H939" s="81">
        <f>'PAA Preliminar'!H939</f>
        <v>6000</v>
      </c>
      <c r="I939" s="29" t="str">
        <f>'PAA Preliminar'!I939</f>
        <v>001</v>
      </c>
      <c r="J939" s="93" t="str">
        <f>'PAA Preliminar'!J939</f>
        <v>II  2020</v>
      </c>
    </row>
    <row r="940" spans="1:10" ht="30" x14ac:dyDescent="0.25">
      <c r="A940" s="91">
        <f>'PAA Preliminar'!A940</f>
        <v>636</v>
      </c>
      <c r="B940" s="92" t="str">
        <f>'PAA Preliminar'!B940</f>
        <v>789-03</v>
      </c>
      <c r="C940" s="29">
        <f>'PAA Preliminar'!C940</f>
        <v>42152424</v>
      </c>
      <c r="D940" s="29">
        <f>'PAA Preliminar'!D940</f>
        <v>20102</v>
      </c>
      <c r="E940" s="3" t="str">
        <f>'PAA Preliminar'!E940</f>
        <v>Hidroxido de calcio,base catalizador, autocurado</v>
      </c>
      <c r="F940" s="29">
        <f>'PAA Preliminar'!F940</f>
        <v>1</v>
      </c>
      <c r="G940" s="29" t="str">
        <f>'PAA Preliminar'!G940</f>
        <v>unid</v>
      </c>
      <c r="H940" s="81">
        <f>'PAA Preliminar'!H940</f>
        <v>35000</v>
      </c>
      <c r="I940" s="29" t="str">
        <f>'PAA Preliminar'!I940</f>
        <v>001</v>
      </c>
      <c r="J940" s="93" t="str">
        <f>'PAA Preliminar'!J940</f>
        <v>II  2020</v>
      </c>
    </row>
    <row r="941" spans="1:10" x14ac:dyDescent="0.25">
      <c r="A941" s="91">
        <f>'PAA Preliminar'!A941</f>
        <v>682</v>
      </c>
      <c r="B941" s="92" t="str">
        <f>'PAA Preliminar'!B941</f>
        <v>789-03</v>
      </c>
      <c r="C941" s="29">
        <f>'PAA Preliminar'!C941</f>
        <v>42152425</v>
      </c>
      <c r="D941" s="29">
        <f>'PAA Preliminar'!D941</f>
        <v>20199</v>
      </c>
      <c r="E941" s="3" t="str">
        <f>'PAA Preliminar'!E941</f>
        <v>Resina compuesta. Color A1</v>
      </c>
      <c r="F941" s="29">
        <f>'PAA Preliminar'!F941</f>
        <v>11</v>
      </c>
      <c r="G941" s="29" t="str">
        <f>'PAA Preliminar'!G941</f>
        <v>unid</v>
      </c>
      <c r="H941" s="81">
        <f>'PAA Preliminar'!H941</f>
        <v>99000</v>
      </c>
      <c r="I941" s="29" t="str">
        <f>'PAA Preliminar'!I941</f>
        <v>001</v>
      </c>
      <c r="J941" s="93" t="str">
        <f>'PAA Preliminar'!J941</f>
        <v>II  2020</v>
      </c>
    </row>
    <row r="942" spans="1:10" x14ac:dyDescent="0.25">
      <c r="A942" s="91">
        <f>'PAA Preliminar'!A942</f>
        <v>683</v>
      </c>
      <c r="B942" s="92" t="str">
        <f>'PAA Preliminar'!B942</f>
        <v>789-03</v>
      </c>
      <c r="C942" s="29">
        <f>'PAA Preliminar'!C942</f>
        <v>42152425</v>
      </c>
      <c r="D942" s="29">
        <f>'PAA Preliminar'!D942</f>
        <v>20199</v>
      </c>
      <c r="E942" s="3" t="str">
        <f>'PAA Preliminar'!E942</f>
        <v>Resina compuesta. Color A2</v>
      </c>
      <c r="F942" s="29">
        <f>'PAA Preliminar'!F942</f>
        <v>11</v>
      </c>
      <c r="G942" s="29" t="str">
        <f>'PAA Preliminar'!G942</f>
        <v>unid</v>
      </c>
      <c r="H942" s="81">
        <f>'PAA Preliminar'!H942</f>
        <v>99000</v>
      </c>
      <c r="I942" s="29" t="str">
        <f>'PAA Preliminar'!I942</f>
        <v>001</v>
      </c>
      <c r="J942" s="93" t="str">
        <f>'PAA Preliminar'!J942</f>
        <v>II  2020</v>
      </c>
    </row>
    <row r="943" spans="1:10" x14ac:dyDescent="0.25">
      <c r="A943" s="91">
        <f>'PAA Preliminar'!A943</f>
        <v>684</v>
      </c>
      <c r="B943" s="92" t="str">
        <f>'PAA Preliminar'!B943</f>
        <v>789-03</v>
      </c>
      <c r="C943" s="29">
        <f>'PAA Preliminar'!C943</f>
        <v>42152425</v>
      </c>
      <c r="D943" s="29">
        <f>'PAA Preliminar'!D943</f>
        <v>20199</v>
      </c>
      <c r="E943" s="3" t="str">
        <f>'PAA Preliminar'!E943</f>
        <v>Resina compuesta. Color Color A3.5</v>
      </c>
      <c r="F943" s="29">
        <f>'PAA Preliminar'!F943</f>
        <v>3</v>
      </c>
      <c r="G943" s="29" t="str">
        <f>'PAA Preliminar'!G943</f>
        <v>unid</v>
      </c>
      <c r="H943" s="81">
        <f>'PAA Preliminar'!H943</f>
        <v>27000</v>
      </c>
      <c r="I943" s="29" t="str">
        <f>'PAA Preliminar'!I943</f>
        <v>001</v>
      </c>
      <c r="J943" s="93" t="str">
        <f>'PAA Preliminar'!J943</f>
        <v>II  2020</v>
      </c>
    </row>
    <row r="944" spans="1:10" x14ac:dyDescent="0.25">
      <c r="A944" s="91">
        <f>'PAA Preliminar'!A944</f>
        <v>685</v>
      </c>
      <c r="B944" s="92" t="str">
        <f>'PAA Preliminar'!B944</f>
        <v>789-03</v>
      </c>
      <c r="C944" s="29">
        <f>'PAA Preliminar'!C944</f>
        <v>42152425</v>
      </c>
      <c r="D944" s="29">
        <f>'PAA Preliminar'!D944</f>
        <v>20199</v>
      </c>
      <c r="E944" s="3" t="str">
        <f>'PAA Preliminar'!E944</f>
        <v>Resina compuesta. Color Color A3</v>
      </c>
      <c r="F944" s="29">
        <f>'PAA Preliminar'!F944</f>
        <v>3</v>
      </c>
      <c r="G944" s="29" t="str">
        <f>'PAA Preliminar'!G944</f>
        <v>unid</v>
      </c>
      <c r="H944" s="81">
        <f>'PAA Preliminar'!H944</f>
        <v>27000</v>
      </c>
      <c r="I944" s="29" t="str">
        <f>'PAA Preliminar'!I944</f>
        <v>001</v>
      </c>
      <c r="J944" s="93" t="str">
        <f>'PAA Preliminar'!J944</f>
        <v>II  2020</v>
      </c>
    </row>
    <row r="945" spans="1:10" x14ac:dyDescent="0.25">
      <c r="A945" s="91">
        <f>'PAA Preliminar'!A945</f>
        <v>686</v>
      </c>
      <c r="B945" s="92" t="str">
        <f>'PAA Preliminar'!B945</f>
        <v>789-03</v>
      </c>
      <c r="C945" s="29">
        <f>'PAA Preliminar'!C945</f>
        <v>42152425</v>
      </c>
      <c r="D945" s="29">
        <f>'PAA Preliminar'!D945</f>
        <v>20199</v>
      </c>
      <c r="E945" s="3" t="str">
        <f>'PAA Preliminar'!E945</f>
        <v>Resina compuesta. Color B1</v>
      </c>
      <c r="F945" s="29">
        <f>'PAA Preliminar'!F945</f>
        <v>3</v>
      </c>
      <c r="G945" s="29" t="str">
        <f>'PAA Preliminar'!G945</f>
        <v>unid</v>
      </c>
      <c r="H945" s="81">
        <f>'PAA Preliminar'!H945</f>
        <v>27000</v>
      </c>
      <c r="I945" s="29" t="str">
        <f>'PAA Preliminar'!I945</f>
        <v>001</v>
      </c>
      <c r="J945" s="93" t="str">
        <f>'PAA Preliminar'!J945</f>
        <v>II  2020</v>
      </c>
    </row>
    <row r="946" spans="1:10" x14ac:dyDescent="0.25">
      <c r="A946" s="91">
        <f>'PAA Preliminar'!A946</f>
        <v>687</v>
      </c>
      <c r="B946" s="92" t="str">
        <f>'PAA Preliminar'!B946</f>
        <v>789-03</v>
      </c>
      <c r="C946" s="29">
        <f>'PAA Preliminar'!C946</f>
        <v>42152425</v>
      </c>
      <c r="D946" s="29">
        <f>'PAA Preliminar'!D946</f>
        <v>20199</v>
      </c>
      <c r="E946" s="3" t="str">
        <f>'PAA Preliminar'!E946</f>
        <v>Ácido fosforico al 37%</v>
      </c>
      <c r="F946" s="29">
        <f>'PAA Preliminar'!F946</f>
        <v>9</v>
      </c>
      <c r="G946" s="29" t="str">
        <f>'PAA Preliminar'!G946</f>
        <v>unid</v>
      </c>
      <c r="H946" s="81">
        <f>'PAA Preliminar'!H946</f>
        <v>72000</v>
      </c>
      <c r="I946" s="29" t="str">
        <f>'PAA Preliminar'!I946</f>
        <v>001</v>
      </c>
      <c r="J946" s="93" t="str">
        <f>'PAA Preliminar'!J946</f>
        <v>II  2020</v>
      </c>
    </row>
    <row r="947" spans="1:10" ht="45" x14ac:dyDescent="0.25">
      <c r="A947" s="91">
        <f>'PAA Preliminar'!A947</f>
        <v>688</v>
      </c>
      <c r="B947" s="92" t="str">
        <f>'PAA Preliminar'!B947</f>
        <v>789-03</v>
      </c>
      <c r="C947" s="29">
        <f>'PAA Preliminar'!C947</f>
        <v>42152425</v>
      </c>
      <c r="D947" s="29">
        <f>'PAA Preliminar'!D947</f>
        <v>20199</v>
      </c>
      <c r="E947" s="3" t="str">
        <f>'PAA Preliminar'!E947</f>
        <v>Cemento para obturación temporal, autoendurecimiento bajo humedad, frasco 28 g</v>
      </c>
      <c r="F947" s="29">
        <f>'PAA Preliminar'!F947</f>
        <v>6</v>
      </c>
      <c r="G947" s="29" t="str">
        <f>'PAA Preliminar'!G947</f>
        <v>unid</v>
      </c>
      <c r="H947" s="81">
        <f>'PAA Preliminar'!H947</f>
        <v>42000</v>
      </c>
      <c r="I947" s="29" t="str">
        <f>'PAA Preliminar'!I947</f>
        <v>001</v>
      </c>
      <c r="J947" s="93" t="str">
        <f>'PAA Preliminar'!J947</f>
        <v>II  2020</v>
      </c>
    </row>
    <row r="948" spans="1:10" ht="30" x14ac:dyDescent="0.25">
      <c r="A948" s="91">
        <f>'PAA Preliminar'!A948</f>
        <v>689</v>
      </c>
      <c r="B948" s="92" t="str">
        <f>'PAA Preliminar'!B948</f>
        <v>789-03</v>
      </c>
      <c r="C948" s="29">
        <f>'PAA Preliminar'!C948</f>
        <v>42152425</v>
      </c>
      <c r="D948" s="29">
        <f>'PAA Preliminar'!D948</f>
        <v>20199</v>
      </c>
      <c r="E948" s="3" t="str">
        <f>'PAA Preliminar'!E948</f>
        <v>Cemento para obturación temporal, frasco 177,44 ml (6 oz)</v>
      </c>
      <c r="F948" s="29">
        <f>'PAA Preliminar'!F948</f>
        <v>1</v>
      </c>
      <c r="G948" s="29" t="str">
        <f>'PAA Preliminar'!G948</f>
        <v>unid</v>
      </c>
      <c r="H948" s="81">
        <f>'PAA Preliminar'!H948</f>
        <v>7000</v>
      </c>
      <c r="I948" s="29" t="str">
        <f>'PAA Preliminar'!I948</f>
        <v>001</v>
      </c>
      <c r="J948" s="93" t="str">
        <f>'PAA Preliminar'!J948</f>
        <v>II  2020</v>
      </c>
    </row>
    <row r="949" spans="1:10" ht="60" x14ac:dyDescent="0.25">
      <c r="A949" s="91">
        <f>'PAA Preliminar'!A949</f>
        <v>690</v>
      </c>
      <c r="B949" s="92" t="str">
        <f>'PAA Preliminar'!B949</f>
        <v>789-03</v>
      </c>
      <c r="C949" s="29">
        <f>'PAA Preliminar'!C949</f>
        <v>42152425</v>
      </c>
      <c r="D949" s="29">
        <f>'PAA Preliminar'!D949</f>
        <v>20199</v>
      </c>
      <c r="E949" s="3" t="str">
        <f>'PAA Preliminar'!E949</f>
        <v>GLUCONATO DE CLORHEXIDINA AL 0,20%, BACTERICIDA DE AMPLIO ESPECTRO, USO TOPICO, PRESENTACION 3,785 L (1 Gal)</v>
      </c>
      <c r="F949" s="29">
        <f>'PAA Preliminar'!F949</f>
        <v>1</v>
      </c>
      <c r="G949" s="29" t="str">
        <f>'PAA Preliminar'!G949</f>
        <v>unid</v>
      </c>
      <c r="H949" s="81">
        <f>'PAA Preliminar'!H949</f>
        <v>15000</v>
      </c>
      <c r="I949" s="29" t="str">
        <f>'PAA Preliminar'!I949</f>
        <v>001</v>
      </c>
      <c r="J949" s="93" t="str">
        <f>'PAA Preliminar'!J949</f>
        <v>II  2020</v>
      </c>
    </row>
    <row r="950" spans="1:10" x14ac:dyDescent="0.25">
      <c r="A950" s="91">
        <f>'PAA Preliminar'!A950</f>
        <v>694</v>
      </c>
      <c r="B950" s="92" t="str">
        <f>'PAA Preliminar'!B950</f>
        <v>789-03</v>
      </c>
      <c r="C950" s="29">
        <f>'PAA Preliminar'!C950</f>
        <v>42311511</v>
      </c>
      <c r="D950" s="29">
        <f>'PAA Preliminar'!D950</f>
        <v>29902</v>
      </c>
      <c r="E950" s="3" t="str">
        <f>'PAA Preliminar'!E950</f>
        <v>gasa 2 x 2</v>
      </c>
      <c r="F950" s="29">
        <f>'PAA Preliminar'!F950</f>
        <v>5</v>
      </c>
      <c r="G950" s="29" t="str">
        <f>'PAA Preliminar'!G950</f>
        <v>unid</v>
      </c>
      <c r="H950" s="81">
        <f>'PAA Preliminar'!H950</f>
        <v>45500</v>
      </c>
      <c r="I950" s="29" t="str">
        <f>'PAA Preliminar'!I950</f>
        <v>001</v>
      </c>
      <c r="J950" s="93" t="str">
        <f>'PAA Preliminar'!J950</f>
        <v>II  2020</v>
      </c>
    </row>
    <row r="951" spans="1:10" x14ac:dyDescent="0.25">
      <c r="A951" s="91">
        <f>'PAA Preliminar'!A951</f>
        <v>695</v>
      </c>
      <c r="B951" s="92" t="str">
        <f>'PAA Preliminar'!B951</f>
        <v>789-03</v>
      </c>
      <c r="C951" s="29">
        <f>'PAA Preliminar'!C951</f>
        <v>42142502</v>
      </c>
      <c r="D951" s="29">
        <f>'PAA Preliminar'!D951</f>
        <v>29902</v>
      </c>
      <c r="E951" s="3" t="str">
        <f>'PAA Preliminar'!E951</f>
        <v>aguja descartable, dental larga biselada</v>
      </c>
      <c r="F951" s="29">
        <f>'PAA Preliminar'!F951</f>
        <v>444</v>
      </c>
      <c r="G951" s="29" t="str">
        <f>'PAA Preliminar'!G951</f>
        <v>unid</v>
      </c>
      <c r="H951" s="81">
        <f>'PAA Preliminar'!H951</f>
        <v>31080</v>
      </c>
      <c r="I951" s="29" t="str">
        <f>'PAA Preliminar'!I951</f>
        <v>001</v>
      </c>
      <c r="J951" s="93" t="str">
        <f>'PAA Preliminar'!J951</f>
        <v>II  2020</v>
      </c>
    </row>
    <row r="952" spans="1:10" x14ac:dyDescent="0.25">
      <c r="A952" s="91">
        <f>'PAA Preliminar'!A952</f>
        <v>696</v>
      </c>
      <c r="B952" s="92" t="str">
        <f>'PAA Preliminar'!B952</f>
        <v>789-03</v>
      </c>
      <c r="C952" s="29">
        <f>'PAA Preliminar'!C952</f>
        <v>42142502</v>
      </c>
      <c r="D952" s="29">
        <f>'PAA Preliminar'!D952</f>
        <v>29902</v>
      </c>
      <c r="E952" s="3" t="str">
        <f>'PAA Preliminar'!E952</f>
        <v>aguja descartable, dental corta biselada</v>
      </c>
      <c r="F952" s="29">
        <f>'PAA Preliminar'!F952</f>
        <v>444</v>
      </c>
      <c r="G952" s="29" t="str">
        <f>'PAA Preliminar'!G952</f>
        <v>unid</v>
      </c>
      <c r="H952" s="81">
        <f>'PAA Preliminar'!H952</f>
        <v>31080</v>
      </c>
      <c r="I952" s="29" t="str">
        <f>'PAA Preliminar'!I952</f>
        <v>001</v>
      </c>
      <c r="J952" s="93" t="str">
        <f>'PAA Preliminar'!J952</f>
        <v>II  2020</v>
      </c>
    </row>
    <row r="953" spans="1:10" x14ac:dyDescent="0.25">
      <c r="A953" s="91">
        <f>'PAA Preliminar'!A953</f>
        <v>697</v>
      </c>
      <c r="B953" s="92" t="str">
        <f>'PAA Preliminar'!B953</f>
        <v>789-03</v>
      </c>
      <c r="C953" s="29">
        <f>'PAA Preliminar'!C953</f>
        <v>42141501</v>
      </c>
      <c r="D953" s="29">
        <f>'PAA Preliminar'!D953</f>
        <v>29902</v>
      </c>
      <c r="E953" s="3" t="str">
        <f>'PAA Preliminar'!E953</f>
        <v>algodón hemostatico,</v>
      </c>
      <c r="F953" s="29">
        <f>'PAA Preliminar'!F953</f>
        <v>2</v>
      </c>
      <c r="G953" s="29" t="str">
        <f>'PAA Preliminar'!G953</f>
        <v>unid</v>
      </c>
      <c r="H953" s="81">
        <f>'PAA Preliminar'!H953</f>
        <v>38000</v>
      </c>
      <c r="I953" s="29" t="str">
        <f>'PAA Preliminar'!I953</f>
        <v>001</v>
      </c>
      <c r="J953" s="93" t="str">
        <f>'PAA Preliminar'!J953</f>
        <v>II  2020</v>
      </c>
    </row>
    <row r="954" spans="1:10" x14ac:dyDescent="0.25">
      <c r="A954" s="91">
        <f>'PAA Preliminar'!A954</f>
        <v>698</v>
      </c>
      <c r="B954" s="92" t="str">
        <f>'PAA Preliminar'!B954</f>
        <v>789-03</v>
      </c>
      <c r="C954" s="29">
        <f>'PAA Preliminar'!C954</f>
        <v>42141502</v>
      </c>
      <c r="D954" s="29">
        <f>'PAA Preliminar'!D954</f>
        <v>29902</v>
      </c>
      <c r="E954" s="3" t="str">
        <f>'PAA Preliminar'!E954</f>
        <v>aplicador, (para adhesivo)</v>
      </c>
      <c r="F954" s="29">
        <f>'PAA Preliminar'!F954</f>
        <v>5</v>
      </c>
      <c r="G954" s="29" t="str">
        <f>'PAA Preliminar'!G954</f>
        <v>unid</v>
      </c>
      <c r="H954" s="81">
        <f>'PAA Preliminar'!H954</f>
        <v>17500</v>
      </c>
      <c r="I954" s="29" t="str">
        <f>'PAA Preliminar'!I954</f>
        <v>001</v>
      </c>
      <c r="J954" s="93" t="str">
        <f>'PAA Preliminar'!J954</f>
        <v>II  2020</v>
      </c>
    </row>
    <row r="955" spans="1:10" x14ac:dyDescent="0.25">
      <c r="A955" s="91">
        <f>'PAA Preliminar'!A955</f>
        <v>699</v>
      </c>
      <c r="B955" s="92" t="str">
        <f>'PAA Preliminar'!B955</f>
        <v>789-03</v>
      </c>
      <c r="C955" s="29">
        <f>'PAA Preliminar'!C955</f>
        <v>42152902</v>
      </c>
      <c r="D955" s="29">
        <f>'PAA Preliminar'!D955</f>
        <v>29902</v>
      </c>
      <c r="E955" s="3" t="str">
        <f>'PAA Preliminar'!E955</f>
        <v xml:space="preserve">banda de millar;uso odontologico. </v>
      </c>
      <c r="F955" s="29">
        <f>'PAA Preliminar'!F955</f>
        <v>2</v>
      </c>
      <c r="G955" s="29" t="str">
        <f>'PAA Preliminar'!G955</f>
        <v>unid</v>
      </c>
      <c r="H955" s="81">
        <f>'PAA Preliminar'!H955</f>
        <v>46000</v>
      </c>
      <c r="I955" s="29" t="str">
        <f>'PAA Preliminar'!I955</f>
        <v>001</v>
      </c>
      <c r="J955" s="93" t="str">
        <f>'PAA Preliminar'!J955</f>
        <v>II  2020</v>
      </c>
    </row>
    <row r="956" spans="1:10" ht="30" x14ac:dyDescent="0.25">
      <c r="A956" s="91">
        <f>'PAA Preliminar'!A956</f>
        <v>700</v>
      </c>
      <c r="B956" s="92" t="str">
        <f>'PAA Preliminar'!B956</f>
        <v>789-03</v>
      </c>
      <c r="C956" s="29">
        <f>'PAA Preliminar'!C956</f>
        <v>46182004</v>
      </c>
      <c r="D956" s="29">
        <f>'PAA Preliminar'!D956</f>
        <v>29902</v>
      </c>
      <c r="E956" s="3" t="str">
        <f>'PAA Preliminar'!E956</f>
        <v>MASCARILLA TIPO BOZAL DE USO ODONTOLOGICO O SIMILAR</v>
      </c>
      <c r="F956" s="29">
        <f>'PAA Preliminar'!F956</f>
        <v>222</v>
      </c>
      <c r="G956" s="29" t="str">
        <f>'PAA Preliminar'!G956</f>
        <v>unid</v>
      </c>
      <c r="H956" s="81">
        <f>'PAA Preliminar'!H956</f>
        <v>11100</v>
      </c>
      <c r="I956" s="29" t="str">
        <f>'PAA Preliminar'!I956</f>
        <v>001</v>
      </c>
      <c r="J956" s="93" t="str">
        <f>'PAA Preliminar'!J956</f>
        <v>II  2020</v>
      </c>
    </row>
    <row r="957" spans="1:10" ht="30" x14ac:dyDescent="0.25">
      <c r="A957" s="91">
        <f>'PAA Preliminar'!A957</f>
        <v>701</v>
      </c>
      <c r="B957" s="92" t="str">
        <f>'PAA Preliminar'!B957</f>
        <v>789-03</v>
      </c>
      <c r="C957" s="29">
        <f>'PAA Preliminar'!C957</f>
        <v>42281916</v>
      </c>
      <c r="D957" s="29">
        <f>'PAA Preliminar'!D957</f>
        <v>29902</v>
      </c>
      <c r="E957" s="3" t="str">
        <f>'PAA Preliminar'!E957</f>
        <v>Bolsa autosellante medida 85-95 MM ANCHO * 250-260 mm Largo</v>
      </c>
      <c r="F957" s="29">
        <f>'PAA Preliminar'!F957</f>
        <v>1111</v>
      </c>
      <c r="G957" s="29" t="str">
        <f>'PAA Preliminar'!G957</f>
        <v>unid</v>
      </c>
      <c r="H957" s="81">
        <f>'PAA Preliminar'!H957</f>
        <v>44440</v>
      </c>
      <c r="I957" s="29" t="str">
        <f>'PAA Preliminar'!I957</f>
        <v>001</v>
      </c>
      <c r="J957" s="93" t="str">
        <f>'PAA Preliminar'!J957</f>
        <v>II  2020</v>
      </c>
    </row>
    <row r="958" spans="1:10" x14ac:dyDescent="0.25">
      <c r="A958" s="91">
        <f>'PAA Preliminar'!A958</f>
        <v>702</v>
      </c>
      <c r="B958" s="92" t="str">
        <f>'PAA Preliminar'!B958</f>
        <v>789-03</v>
      </c>
      <c r="C958" s="29">
        <f>'PAA Preliminar'!C958</f>
        <v>53131504</v>
      </c>
      <c r="D958" s="29">
        <f>'PAA Preliminar'!D958</f>
        <v>29902</v>
      </c>
      <c r="E958" s="3" t="str">
        <f>'PAA Preliminar'!E958</f>
        <v>hilo dental, caja 50m</v>
      </c>
      <c r="F958" s="29">
        <f>'PAA Preliminar'!F958</f>
        <v>5</v>
      </c>
      <c r="G958" s="29" t="str">
        <f>'PAA Preliminar'!G958</f>
        <v>unid</v>
      </c>
      <c r="H958" s="81">
        <f>'PAA Preliminar'!H958</f>
        <v>12500</v>
      </c>
      <c r="I958" s="29" t="str">
        <f>'PAA Preliminar'!I958</f>
        <v>001</v>
      </c>
      <c r="J958" s="93" t="str">
        <f>'PAA Preliminar'!J958</f>
        <v>II  2020</v>
      </c>
    </row>
    <row r="959" spans="1:10" x14ac:dyDescent="0.25">
      <c r="A959" s="91">
        <f>'PAA Preliminar'!A959</f>
        <v>703</v>
      </c>
      <c r="B959" s="92" t="str">
        <f>'PAA Preliminar'!B959</f>
        <v>789-03</v>
      </c>
      <c r="C959" s="29">
        <f>'PAA Preliminar'!C959</f>
        <v>42152902</v>
      </c>
      <c r="D959" s="29">
        <f>'PAA Preliminar'!D959</f>
        <v>29902</v>
      </c>
      <c r="E959" s="3" t="str">
        <f>'PAA Preliminar'!E959</f>
        <v>banda para matriz,</v>
      </c>
      <c r="F959" s="29">
        <f>'PAA Preliminar'!F959</f>
        <v>11</v>
      </c>
      <c r="G959" s="29" t="str">
        <f>'PAA Preliminar'!G959</f>
        <v>unid</v>
      </c>
      <c r="H959" s="81">
        <f>'PAA Preliminar'!H959</f>
        <v>11000</v>
      </c>
      <c r="I959" s="29" t="str">
        <f>'PAA Preliminar'!I959</f>
        <v>001</v>
      </c>
      <c r="J959" s="93" t="str">
        <f>'PAA Preliminar'!J959</f>
        <v>II  2020</v>
      </c>
    </row>
    <row r="960" spans="1:10" ht="75" x14ac:dyDescent="0.25">
      <c r="A960" s="91">
        <f>'PAA Preliminar'!A960</f>
        <v>704</v>
      </c>
      <c r="B960" s="92" t="str">
        <f>'PAA Preliminar'!B960</f>
        <v>789-03</v>
      </c>
      <c r="C960" s="29">
        <f>'PAA Preliminar'!C960</f>
        <v>31162815</v>
      </c>
      <c r="D960" s="29">
        <f>'PAA Preliminar'!D960</f>
        <v>29902</v>
      </c>
      <c r="E960" s="3" t="str">
        <f>'PAA Preliminar'!E960</f>
        <v>CUÑAS DE MADERA Y CORANTES REACTIVOS ATOXICOS, DE USO ODONTOLOGICO, ANATOMICAS, USO PROFESIONAL, PRESENTACION DE 100 unidES.</v>
      </c>
      <c r="F960" s="29">
        <f>'PAA Preliminar'!F960</f>
        <v>5</v>
      </c>
      <c r="G960" s="29" t="str">
        <f>'PAA Preliminar'!G960</f>
        <v>unid</v>
      </c>
      <c r="H960" s="81">
        <f>'PAA Preliminar'!H960</f>
        <v>40000</v>
      </c>
      <c r="I960" s="29" t="str">
        <f>'PAA Preliminar'!I960</f>
        <v>001</v>
      </c>
      <c r="J960" s="93" t="str">
        <f>'PAA Preliminar'!J960</f>
        <v>II  2020</v>
      </c>
    </row>
    <row r="961" spans="1:10" x14ac:dyDescent="0.25">
      <c r="A961" s="91">
        <f>'PAA Preliminar'!A961</f>
        <v>705</v>
      </c>
      <c r="B961" s="92" t="str">
        <f>'PAA Preliminar'!B961</f>
        <v>789-03</v>
      </c>
      <c r="C961" s="29">
        <f>'PAA Preliminar'!C961</f>
        <v>53131622</v>
      </c>
      <c r="D961" s="29">
        <f>'PAA Preliminar'!D961</f>
        <v>29902</v>
      </c>
      <c r="E961" s="3" t="str">
        <f>'PAA Preliminar'!E961</f>
        <v>preservativos</v>
      </c>
      <c r="F961" s="29">
        <f>'PAA Preliminar'!F961</f>
        <v>3332</v>
      </c>
      <c r="G961" s="29" t="str">
        <f>'PAA Preliminar'!G961</f>
        <v>unid</v>
      </c>
      <c r="H961" s="81">
        <f>'PAA Preliminar'!H961</f>
        <v>316540</v>
      </c>
      <c r="I961" s="29" t="str">
        <f>'PAA Preliminar'!I961</f>
        <v>001</v>
      </c>
      <c r="J961" s="93" t="str">
        <f>'PAA Preliminar'!J961</f>
        <v>II  2020</v>
      </c>
    </row>
    <row r="962" spans="1:10" x14ac:dyDescent="0.25">
      <c r="A962" s="91">
        <f>'PAA Preliminar'!A962</f>
        <v>706</v>
      </c>
      <c r="B962" s="92" t="str">
        <f>'PAA Preliminar'!B962</f>
        <v>789-03</v>
      </c>
      <c r="C962" s="29">
        <f>'PAA Preliminar'!C962</f>
        <v>42132102</v>
      </c>
      <c r="D962" s="29">
        <f>'PAA Preliminar'!D962</f>
        <v>29902</v>
      </c>
      <c r="E962" s="3" t="str">
        <f>'PAA Preliminar'!E962</f>
        <v>papel sabana para camilla</v>
      </c>
      <c r="F962" s="29">
        <f>'PAA Preliminar'!F962</f>
        <v>8</v>
      </c>
      <c r="G962" s="29" t="str">
        <f>'PAA Preliminar'!G962</f>
        <v>caja</v>
      </c>
      <c r="H962" s="81">
        <f>'PAA Preliminar'!H962</f>
        <v>52000</v>
      </c>
      <c r="I962" s="29" t="str">
        <f>'PAA Preliminar'!I962</f>
        <v>001</v>
      </c>
      <c r="J962" s="93" t="str">
        <f>'PAA Preliminar'!J962</f>
        <v>II  2020</v>
      </c>
    </row>
    <row r="963" spans="1:10" x14ac:dyDescent="0.25">
      <c r="A963" s="91">
        <f>'PAA Preliminar'!A963</f>
        <v>1129</v>
      </c>
      <c r="B963" s="92" t="str">
        <f>'PAA Preliminar'!B963</f>
        <v>789-03</v>
      </c>
      <c r="C963" s="29">
        <f>'PAA Preliminar'!C963</f>
        <v>42142523</v>
      </c>
      <c r="D963" s="29">
        <f>'PAA Preliminar'!D963</f>
        <v>29902</v>
      </c>
      <c r="E963" s="3" t="str">
        <f>'PAA Preliminar'!E963</f>
        <v>AGUJA DESCARTABLE 100 unids</v>
      </c>
      <c r="F963" s="29">
        <f>'PAA Preliminar'!F963</f>
        <v>1</v>
      </c>
      <c r="G963" s="29" t="str">
        <f>'PAA Preliminar'!G963</f>
        <v>unid</v>
      </c>
      <c r="H963" s="81">
        <f>'PAA Preliminar'!H963</f>
        <v>3500</v>
      </c>
      <c r="I963" s="29" t="str">
        <f>'PAA Preliminar'!I963</f>
        <v>001</v>
      </c>
      <c r="J963" s="93" t="str">
        <f>'PAA Preliminar'!J963</f>
        <v>II  2020</v>
      </c>
    </row>
    <row r="964" spans="1:10" x14ac:dyDescent="0.25">
      <c r="A964" s="91">
        <f>'PAA Preliminar'!A964</f>
        <v>1130</v>
      </c>
      <c r="B964" s="92" t="str">
        <f>'PAA Preliminar'!B964</f>
        <v>789-03</v>
      </c>
      <c r="C964" s="29">
        <f>'PAA Preliminar'!C964</f>
        <v>42142609</v>
      </c>
      <c r="D964" s="29">
        <f>'PAA Preliminar'!D964</f>
        <v>29902</v>
      </c>
      <c r="E964" s="3" t="str">
        <f>'PAA Preliminar'!E964</f>
        <v>Jeringa Descartable 10 Cc</v>
      </c>
      <c r="F964" s="29">
        <f>'PAA Preliminar'!F964</f>
        <v>100</v>
      </c>
      <c r="G964" s="29" t="str">
        <f>'PAA Preliminar'!G964</f>
        <v>unid</v>
      </c>
      <c r="H964" s="81">
        <f>'PAA Preliminar'!H964</f>
        <v>8500</v>
      </c>
      <c r="I964" s="29" t="str">
        <f>'PAA Preliminar'!I964</f>
        <v>001</v>
      </c>
      <c r="J964" s="93" t="str">
        <f>'PAA Preliminar'!J964</f>
        <v>II  2020</v>
      </c>
    </row>
    <row r="965" spans="1:10" ht="30" x14ac:dyDescent="0.25">
      <c r="A965" s="91">
        <f>'PAA Preliminar'!A965</f>
        <v>707</v>
      </c>
      <c r="B965" s="92" t="str">
        <f>'PAA Preliminar'!B965</f>
        <v>789-03</v>
      </c>
      <c r="C965" s="29">
        <f>'PAA Preliminar'!C965</f>
        <v>42152601</v>
      </c>
      <c r="D965" s="29">
        <f>'PAA Preliminar'!D965</f>
        <v>29903</v>
      </c>
      <c r="E965" s="3" t="str">
        <f>'PAA Preliminar'!E965</f>
        <v>papel grado medico. mezcla de cemento dentales</v>
      </c>
      <c r="F965" s="29">
        <f>'PAA Preliminar'!F965</f>
        <v>3</v>
      </c>
      <c r="G965" s="29" t="str">
        <f>'PAA Preliminar'!G965</f>
        <v>caja</v>
      </c>
      <c r="H965" s="81">
        <f>'PAA Preliminar'!H965</f>
        <v>6000</v>
      </c>
      <c r="I965" s="29" t="str">
        <f>'PAA Preliminar'!I965</f>
        <v>001</v>
      </c>
      <c r="J965" s="93" t="str">
        <f>'PAA Preliminar'!J965</f>
        <v>II  2020</v>
      </c>
    </row>
    <row r="966" spans="1:10" ht="30" x14ac:dyDescent="0.25">
      <c r="A966" s="91">
        <f>'PAA Preliminar'!A966</f>
        <v>708</v>
      </c>
      <c r="B966" s="92" t="str">
        <f>'PAA Preliminar'!B966</f>
        <v>789-03</v>
      </c>
      <c r="C966" s="29">
        <f>'PAA Preliminar'!C966</f>
        <v>14121806</v>
      </c>
      <c r="D966" s="29">
        <f>'PAA Preliminar'!D966</f>
        <v>29903</v>
      </c>
      <c r="E966" s="3" t="str">
        <f>'PAA Preliminar'!E966</f>
        <v>Papel de articular forma herradura, presentación en caja de 6 unides.</v>
      </c>
      <c r="F966" s="29">
        <f>'PAA Preliminar'!F966</f>
        <v>3</v>
      </c>
      <c r="G966" s="29" t="str">
        <f>'PAA Preliminar'!G966</f>
        <v>caja</v>
      </c>
      <c r="H966" s="81">
        <f>'PAA Preliminar'!H966</f>
        <v>45000</v>
      </c>
      <c r="I966" s="29" t="str">
        <f>'PAA Preliminar'!I966</f>
        <v>001</v>
      </c>
      <c r="J966" s="93" t="str">
        <f>'PAA Preliminar'!J966</f>
        <v>II  2020</v>
      </c>
    </row>
    <row r="967" spans="1:10" x14ac:dyDescent="0.25">
      <c r="A967" s="91">
        <f>'PAA Preliminar'!A967</f>
        <v>709</v>
      </c>
      <c r="B967" s="92" t="str">
        <f>'PAA Preliminar'!B967</f>
        <v>789-03</v>
      </c>
      <c r="C967" s="29">
        <f>'PAA Preliminar'!C967</f>
        <v>14111703</v>
      </c>
      <c r="D967" s="29">
        <f>'PAA Preliminar'!D967</f>
        <v>29903</v>
      </c>
      <c r="E967" s="3" t="str">
        <f>'PAA Preliminar'!E967</f>
        <v>toalla para manos</v>
      </c>
      <c r="F967" s="29">
        <f>'PAA Preliminar'!F967</f>
        <v>54</v>
      </c>
      <c r="G967" s="29" t="str">
        <f>'PAA Preliminar'!G967</f>
        <v>unid</v>
      </c>
      <c r="H967" s="81">
        <f>'PAA Preliminar'!H967</f>
        <v>385960</v>
      </c>
      <c r="I967" s="29" t="str">
        <f>'PAA Preliminar'!I967</f>
        <v>001</v>
      </c>
      <c r="J967" s="93" t="str">
        <f>'PAA Preliminar'!J967</f>
        <v>II  2020</v>
      </c>
    </row>
    <row r="968" spans="1:10" x14ac:dyDescent="0.25">
      <c r="A968" s="91">
        <f>'PAA Preliminar'!A968</f>
        <v>710</v>
      </c>
      <c r="B968" s="92" t="str">
        <f>'PAA Preliminar'!B968</f>
        <v>789-03</v>
      </c>
      <c r="C968" s="29">
        <f>'PAA Preliminar'!C968</f>
        <v>42181723</v>
      </c>
      <c r="D968" s="29">
        <f>'PAA Preliminar'!D968</f>
        <v>29903</v>
      </c>
      <c r="E968" s="3" t="str">
        <f>'PAA Preliminar'!E968</f>
        <v>papel para electrocardiografo</v>
      </c>
      <c r="F968" s="29">
        <f>'PAA Preliminar'!F968</f>
        <v>16</v>
      </c>
      <c r="G968" s="29" t="str">
        <f>'PAA Preliminar'!G968</f>
        <v>caja</v>
      </c>
      <c r="H968" s="81">
        <f>'PAA Preliminar'!H968</f>
        <v>160000</v>
      </c>
      <c r="I968" s="29" t="str">
        <f>'PAA Preliminar'!I968</f>
        <v>001</v>
      </c>
      <c r="J968" s="93" t="str">
        <f>'PAA Preliminar'!J968</f>
        <v>II  2020</v>
      </c>
    </row>
    <row r="969" spans="1:10" x14ac:dyDescent="0.25">
      <c r="A969" s="91">
        <f>'PAA Preliminar'!A969</f>
        <v>1127</v>
      </c>
      <c r="B969" s="92" t="str">
        <f>'PAA Preliminar'!B969</f>
        <v>789-03</v>
      </c>
      <c r="C969" s="29">
        <f>'PAA Preliminar'!C969</f>
        <v>24121508</v>
      </c>
      <c r="D969" s="29">
        <f>'PAA Preliminar'!D969</f>
        <v>29903</v>
      </c>
      <c r="E969" s="3" t="str">
        <f>'PAA Preliminar'!E969</f>
        <v>Cartón para huevo</v>
      </c>
      <c r="F969" s="29">
        <f>'PAA Preliminar'!F969</f>
        <v>280</v>
      </c>
      <c r="G969" s="29" t="str">
        <f>'PAA Preliminar'!G969</f>
        <v>unid</v>
      </c>
      <c r="H969" s="81">
        <f>'PAA Preliminar'!H969</f>
        <v>19040</v>
      </c>
      <c r="I969" s="29" t="str">
        <f>'PAA Preliminar'!I969</f>
        <v>001</v>
      </c>
      <c r="J969" s="93" t="str">
        <f>'PAA Preliminar'!J969</f>
        <v>II  2020</v>
      </c>
    </row>
    <row r="970" spans="1:10" x14ac:dyDescent="0.25">
      <c r="A970" s="91">
        <f>'PAA Preliminar'!A970</f>
        <v>712</v>
      </c>
      <c r="B970" s="92" t="str">
        <f>'PAA Preliminar'!B970</f>
        <v>789-03</v>
      </c>
      <c r="C970" s="29">
        <f>'PAA Preliminar'!C970</f>
        <v>42182005</v>
      </c>
      <c r="D970" s="29">
        <f>'PAA Preliminar'!D970</f>
        <v>50106</v>
      </c>
      <c r="E970" s="3" t="str">
        <f>'PAA Preliminar'!E970</f>
        <v xml:space="preserve">Equipo de Diagnóstico de pared </v>
      </c>
      <c r="F970" s="29">
        <f>'PAA Preliminar'!F970</f>
        <v>1</v>
      </c>
      <c r="G970" s="29" t="str">
        <f>'PAA Preliminar'!G970</f>
        <v>unid</v>
      </c>
      <c r="H970" s="81">
        <f>'PAA Preliminar'!H970</f>
        <v>535000</v>
      </c>
      <c r="I970" s="29" t="str">
        <f>'PAA Preliminar'!I970</f>
        <v>001</v>
      </c>
      <c r="J970" s="93" t="str">
        <f>'PAA Preliminar'!J970</f>
        <v>II  2020</v>
      </c>
    </row>
    <row r="971" spans="1:10" x14ac:dyDescent="0.25">
      <c r="A971" s="91">
        <f>'PAA Preliminar'!A971</f>
        <v>713</v>
      </c>
      <c r="B971" s="92" t="str">
        <f>'PAA Preliminar'!B971</f>
        <v>789-04</v>
      </c>
      <c r="C971" s="29">
        <f>'PAA Preliminar'!C971</f>
        <v>1</v>
      </c>
      <c r="D971" s="29">
        <f>'PAA Preliminar'!D971</f>
        <v>10201</v>
      </c>
      <c r="E971" s="3" t="str">
        <f>'PAA Preliminar'!E971</f>
        <v>Servicio de Agua y Alcantarillado</v>
      </c>
      <c r="F971" s="29">
        <f>'PAA Preliminar'!F971</f>
        <v>1</v>
      </c>
      <c r="G971" s="29" t="str">
        <f>'PAA Preliminar'!G971</f>
        <v>unid</v>
      </c>
      <c r="H971" s="81">
        <f>'PAA Preliminar'!H971</f>
        <v>36754000</v>
      </c>
      <c r="I971" s="29" t="str">
        <f>'PAA Preliminar'!I971</f>
        <v>001</v>
      </c>
      <c r="J971" s="93" t="str">
        <f>'PAA Preliminar'!J971</f>
        <v>II  2020</v>
      </c>
    </row>
    <row r="972" spans="1:10" x14ac:dyDescent="0.25">
      <c r="A972" s="91">
        <f>'PAA Preliminar'!A972</f>
        <v>714</v>
      </c>
      <c r="B972" s="92" t="str">
        <f>'PAA Preliminar'!B972</f>
        <v>789-04</v>
      </c>
      <c r="C972" s="29">
        <f>'PAA Preliminar'!C972</f>
        <v>1</v>
      </c>
      <c r="D972" s="29">
        <f>'PAA Preliminar'!D972</f>
        <v>10202</v>
      </c>
      <c r="E972" s="3" t="str">
        <f>'PAA Preliminar'!E972</f>
        <v>Servicio de Energía Eléctrica</v>
      </c>
      <c r="F972" s="29">
        <f>'PAA Preliminar'!F972</f>
        <v>1</v>
      </c>
      <c r="G972" s="29" t="str">
        <f>'PAA Preliminar'!G972</f>
        <v>unid</v>
      </c>
      <c r="H972" s="81">
        <f>'PAA Preliminar'!H972</f>
        <v>43500000</v>
      </c>
      <c r="I972" s="29" t="str">
        <f>'PAA Preliminar'!I972</f>
        <v>001</v>
      </c>
      <c r="J972" s="93" t="str">
        <f>'PAA Preliminar'!J972</f>
        <v>II  2020</v>
      </c>
    </row>
    <row r="973" spans="1:10" x14ac:dyDescent="0.25">
      <c r="A973" s="91">
        <f>'PAA Preliminar'!A973</f>
        <v>715</v>
      </c>
      <c r="B973" s="92" t="str">
        <f>'PAA Preliminar'!B973</f>
        <v>789-04</v>
      </c>
      <c r="C973" s="29">
        <f>'PAA Preliminar'!C973</f>
        <v>1</v>
      </c>
      <c r="D973" s="29">
        <f>'PAA Preliminar'!D973</f>
        <v>10204</v>
      </c>
      <c r="E973" s="3" t="str">
        <f>'PAA Preliminar'!E973</f>
        <v>Servicio de Telecomunicaciones</v>
      </c>
      <c r="F973" s="29">
        <f>'PAA Preliminar'!F973</f>
        <v>1</v>
      </c>
      <c r="G973" s="29" t="str">
        <f>'PAA Preliminar'!G973</f>
        <v>unid</v>
      </c>
      <c r="H973" s="81">
        <f>'PAA Preliminar'!H973</f>
        <v>11550000</v>
      </c>
      <c r="I973" s="29" t="str">
        <f>'PAA Preliminar'!I973</f>
        <v>001</v>
      </c>
      <c r="J973" s="93" t="str">
        <f>'PAA Preliminar'!J973</f>
        <v>II  2020</v>
      </c>
    </row>
    <row r="974" spans="1:10" x14ac:dyDescent="0.25">
      <c r="A974" s="91">
        <f>'PAA Preliminar'!A974</f>
        <v>716</v>
      </c>
      <c r="B974" s="92" t="str">
        <f>'PAA Preliminar'!B974</f>
        <v>789-04</v>
      </c>
      <c r="C974" s="29">
        <f>'PAA Preliminar'!C974</f>
        <v>1</v>
      </c>
      <c r="D974" s="29">
        <f>'PAA Preliminar'!D974</f>
        <v>10299</v>
      </c>
      <c r="E974" s="3" t="str">
        <f>'PAA Preliminar'!E974</f>
        <v>Otros Servicios Básicos</v>
      </c>
      <c r="F974" s="29">
        <f>'PAA Preliminar'!F974</f>
        <v>1</v>
      </c>
      <c r="G974" s="29" t="str">
        <f>'PAA Preliminar'!G974</f>
        <v>unid</v>
      </c>
      <c r="H974" s="81">
        <f>'PAA Preliminar'!H974</f>
        <v>1000000</v>
      </c>
      <c r="I974" s="29" t="str">
        <f>'PAA Preliminar'!I974</f>
        <v>001</v>
      </c>
      <c r="J974" s="93" t="str">
        <f>'PAA Preliminar'!J974</f>
        <v>II  2020</v>
      </c>
    </row>
    <row r="975" spans="1:10" x14ac:dyDescent="0.25">
      <c r="A975" s="91">
        <f>'PAA Preliminar'!A975</f>
        <v>717</v>
      </c>
      <c r="B975" s="92" t="str">
        <f>'PAA Preliminar'!B975</f>
        <v>789-04</v>
      </c>
      <c r="C975" s="29">
        <f>'PAA Preliminar'!C975</f>
        <v>1</v>
      </c>
      <c r="D975" s="29">
        <f>'PAA Preliminar'!D975</f>
        <v>10401</v>
      </c>
      <c r="E975" s="3" t="str">
        <f>'PAA Preliminar'!E975</f>
        <v>Servicios Médicos y de Laboratorio</v>
      </c>
      <c r="F975" s="29">
        <f>'PAA Preliminar'!F975</f>
        <v>1</v>
      </c>
      <c r="G975" s="29" t="str">
        <f>'PAA Preliminar'!G975</f>
        <v>unid</v>
      </c>
      <c r="H975" s="81">
        <f>'PAA Preliminar'!H975</f>
        <v>20000</v>
      </c>
      <c r="I975" s="29" t="str">
        <f>'PAA Preliminar'!I975</f>
        <v>001</v>
      </c>
      <c r="J975" s="93" t="str">
        <f>'PAA Preliminar'!J975</f>
        <v>II  2020</v>
      </c>
    </row>
    <row r="976" spans="1:10" ht="30" x14ac:dyDescent="0.25">
      <c r="A976" s="91">
        <f>'PAA Preliminar'!A976</f>
        <v>718</v>
      </c>
      <c r="B976" s="92" t="str">
        <f>'PAA Preliminar'!B976</f>
        <v>789-04</v>
      </c>
      <c r="C976" s="29">
        <f>'PAA Preliminar'!C976</f>
        <v>72101516</v>
      </c>
      <c r="D976" s="29">
        <f>'PAA Preliminar'!D976</f>
        <v>10406</v>
      </c>
      <c r="E976" s="3" t="str">
        <f>'PAA Preliminar'!E976</f>
        <v>Mantenimiento Preventivo y correctivo de extintores</v>
      </c>
      <c r="F976" s="29">
        <f>'PAA Preliminar'!F976</f>
        <v>1</v>
      </c>
      <c r="G976" s="29" t="str">
        <f>'PAA Preliminar'!G976</f>
        <v>unid</v>
      </c>
      <c r="H976" s="81">
        <f>'PAA Preliminar'!H976</f>
        <v>350000</v>
      </c>
      <c r="I976" s="29" t="str">
        <f>'PAA Preliminar'!I976</f>
        <v>001</v>
      </c>
      <c r="J976" s="93" t="str">
        <f>'PAA Preliminar'!J976</f>
        <v>II  2020</v>
      </c>
    </row>
    <row r="977" spans="1:10" x14ac:dyDescent="0.25">
      <c r="A977" s="91">
        <f>'PAA Preliminar'!A977</f>
        <v>719</v>
      </c>
      <c r="B977" s="92" t="str">
        <f>'PAA Preliminar'!B977</f>
        <v>789-04</v>
      </c>
      <c r="C977" s="29" t="str">
        <f>'PAA Preliminar'!C977</f>
        <v xml:space="preserve">		78181591</v>
      </c>
      <c r="D977" s="29">
        <f>'PAA Preliminar'!D977</f>
        <v>10499</v>
      </c>
      <c r="E977" s="3" t="str">
        <f>'PAA Preliminar'!E977</f>
        <v>Otros Servicios de Gestión y Apoyo</v>
      </c>
      <c r="F977" s="29">
        <f>'PAA Preliminar'!F977</f>
        <v>1</v>
      </c>
      <c r="G977" s="29" t="str">
        <f>'PAA Preliminar'!G977</f>
        <v>unid</v>
      </c>
      <c r="H977" s="81">
        <f>'PAA Preliminar'!H977</f>
        <v>40000</v>
      </c>
      <c r="I977" s="29" t="str">
        <f>'PAA Preliminar'!I977</f>
        <v>001</v>
      </c>
      <c r="J977" s="93" t="str">
        <f>'PAA Preliminar'!J977</f>
        <v>II  2020</v>
      </c>
    </row>
    <row r="978" spans="1:10" ht="30" x14ac:dyDescent="0.25">
      <c r="A978" s="91">
        <f>'PAA Preliminar'!A978</f>
        <v>720</v>
      </c>
      <c r="B978" s="92" t="str">
        <f>'PAA Preliminar'!B978</f>
        <v>789-04</v>
      </c>
      <c r="C978" s="29">
        <f>'PAA Preliminar'!C978</f>
        <v>70171704</v>
      </c>
      <c r="D978" s="29">
        <f>'PAA Preliminar'!D978</f>
        <v>10804</v>
      </c>
      <c r="E978" s="3" t="str">
        <f>'PAA Preliminar'!E978</f>
        <v>Mantenimiento y reparación de otros equipos</v>
      </c>
      <c r="F978" s="29">
        <f>'PAA Preliminar'!F978</f>
        <v>1</v>
      </c>
      <c r="G978" s="29" t="str">
        <f>'PAA Preliminar'!G978</f>
        <v>unid</v>
      </c>
      <c r="H978" s="81">
        <f>'PAA Preliminar'!H978</f>
        <v>100000</v>
      </c>
      <c r="I978" s="29" t="str">
        <f>'PAA Preliminar'!I978</f>
        <v>001</v>
      </c>
      <c r="J978" s="93" t="str">
        <f>'PAA Preliminar'!J978</f>
        <v>II  2020</v>
      </c>
    </row>
    <row r="979" spans="1:10" ht="30" x14ac:dyDescent="0.25">
      <c r="A979" s="91">
        <f>'PAA Preliminar'!A979</f>
        <v>721</v>
      </c>
      <c r="B979" s="92" t="str">
        <f>'PAA Preliminar'!B979</f>
        <v>789-04</v>
      </c>
      <c r="C979" s="29">
        <f>'PAA Preliminar'!C979</f>
        <v>46171633</v>
      </c>
      <c r="D979" s="29">
        <f>'PAA Preliminar'!D979</f>
        <v>10899</v>
      </c>
      <c r="E979" s="3" t="str">
        <f>'PAA Preliminar'!E979</f>
        <v>Mantenimiento y reparación de otros equipos</v>
      </c>
      <c r="F979" s="29">
        <f>'PAA Preliminar'!F979</f>
        <v>1</v>
      </c>
      <c r="G979" s="29" t="str">
        <f>'PAA Preliminar'!G979</f>
        <v>unid</v>
      </c>
      <c r="H979" s="81">
        <f>'PAA Preliminar'!H979</f>
        <v>400000</v>
      </c>
      <c r="I979" s="29" t="str">
        <f>'PAA Preliminar'!I979</f>
        <v>001</v>
      </c>
      <c r="J979" s="93" t="str">
        <f>'PAA Preliminar'!J979</f>
        <v>II  2020</v>
      </c>
    </row>
    <row r="980" spans="1:10" x14ac:dyDescent="0.25">
      <c r="A980" s="91">
        <f>'PAA Preliminar'!A980</f>
        <v>722</v>
      </c>
      <c r="B980" s="92" t="str">
        <f>'PAA Preliminar'!B980</f>
        <v>789-04</v>
      </c>
      <c r="C980" s="29" t="str">
        <f>'PAA Preliminar'!C980</f>
        <v>15121501/15101506</v>
      </c>
      <c r="D980" s="29">
        <f>'PAA Preliminar'!D980</f>
        <v>20101</v>
      </c>
      <c r="E980" s="3" t="str">
        <f>'PAA Preliminar'!E980</f>
        <v>Combustibles y Lubricantes</v>
      </c>
      <c r="F980" s="29">
        <f>'PAA Preliminar'!F980</f>
        <v>1</v>
      </c>
      <c r="G980" s="29" t="str">
        <f>'PAA Preliminar'!G980</f>
        <v>unid</v>
      </c>
      <c r="H980" s="81">
        <f>'PAA Preliminar'!H980</f>
        <v>2413000</v>
      </c>
      <c r="I980" s="29" t="str">
        <f>'PAA Preliminar'!I980</f>
        <v>001</v>
      </c>
      <c r="J980" s="93" t="str">
        <f>'PAA Preliminar'!J980</f>
        <v>II  2020</v>
      </c>
    </row>
    <row r="981" spans="1:10" x14ac:dyDescent="0.25">
      <c r="A981" s="91">
        <f>'PAA Preliminar'!A981</f>
        <v>723</v>
      </c>
      <c r="B981" s="92" t="str">
        <f>'PAA Preliminar'!B981</f>
        <v>789-04</v>
      </c>
      <c r="C981" s="29">
        <f>'PAA Preliminar'!C981</f>
        <v>421216</v>
      </c>
      <c r="D981" s="29">
        <f>'PAA Preliminar'!D981</f>
        <v>20103</v>
      </c>
      <c r="E981" s="3" t="str">
        <f>'PAA Preliminar'!E981</f>
        <v>Productos Veterinarios</v>
      </c>
      <c r="F981" s="29">
        <f>'PAA Preliminar'!F981</f>
        <v>1</v>
      </c>
      <c r="G981" s="29" t="str">
        <f>'PAA Preliminar'!G981</f>
        <v>unid</v>
      </c>
      <c r="H981" s="81">
        <f>'PAA Preliminar'!H981</f>
        <v>63287</v>
      </c>
      <c r="I981" s="29" t="str">
        <f>'PAA Preliminar'!I981</f>
        <v>001</v>
      </c>
      <c r="J981" s="93" t="str">
        <f>'PAA Preliminar'!J981</f>
        <v>II  2020</v>
      </c>
    </row>
    <row r="982" spans="1:10" ht="30" x14ac:dyDescent="0.25">
      <c r="A982" s="91">
        <f>'PAA Preliminar'!A982</f>
        <v>724</v>
      </c>
      <c r="B982" s="92" t="str">
        <f>'PAA Preliminar'!B982</f>
        <v>789-04</v>
      </c>
      <c r="C982" s="29">
        <f>'PAA Preliminar'!C982</f>
        <v>10171605</v>
      </c>
      <c r="D982" s="29">
        <f>'PAA Preliminar'!D982</f>
        <v>20199</v>
      </c>
      <c r="E982" s="3" t="str">
        <f>'PAA Preliminar'!E982</f>
        <v xml:space="preserve"> Fertilizante fórmula 15-03-31 (N-P-K), granulado, Present. Saco de 45 kg</v>
      </c>
      <c r="F982" s="29">
        <f>'PAA Preliminar'!F982</f>
        <v>1800</v>
      </c>
      <c r="G982" s="29" t="str">
        <f>'PAA Preliminar'!G982</f>
        <v>kg</v>
      </c>
      <c r="H982" s="81">
        <f>'PAA Preliminar'!H982</f>
        <v>478800</v>
      </c>
      <c r="I982" s="29" t="str">
        <f>'PAA Preliminar'!I982</f>
        <v>001</v>
      </c>
      <c r="J982" s="93" t="str">
        <f>'PAA Preliminar'!J982</f>
        <v>II  2020</v>
      </c>
    </row>
    <row r="983" spans="1:10" ht="45" x14ac:dyDescent="0.25">
      <c r="A983" s="91">
        <f>'PAA Preliminar'!A983</f>
        <v>725</v>
      </c>
      <c r="B983" s="92" t="str">
        <f>'PAA Preliminar'!B983</f>
        <v>789-04</v>
      </c>
      <c r="C983" s="29">
        <f>'PAA Preliminar'!C983</f>
        <v>10171605</v>
      </c>
      <c r="D983" s="29">
        <f>'PAA Preliminar'!D983</f>
        <v>20199</v>
      </c>
      <c r="E983" s="3" t="str">
        <f>'PAA Preliminar'!E983</f>
        <v xml:space="preserve"> Fertilizante foliar a bese de NPK + y conteniendo al menos siete microelementos ), Present.  1 Lt, </v>
      </c>
      <c r="F983" s="29">
        <f>'PAA Preliminar'!F983</f>
        <v>20</v>
      </c>
      <c r="G983" s="29" t="str">
        <f>'PAA Preliminar'!G983</f>
        <v>kg</v>
      </c>
      <c r="H983" s="81">
        <f>'PAA Preliminar'!H983</f>
        <v>96160</v>
      </c>
      <c r="I983" s="29" t="str">
        <f>'PAA Preliminar'!I983</f>
        <v>001</v>
      </c>
      <c r="J983" s="93" t="str">
        <f>'PAA Preliminar'!J983</f>
        <v>II  2020</v>
      </c>
    </row>
    <row r="984" spans="1:10" ht="45" x14ac:dyDescent="0.25">
      <c r="A984" s="91">
        <f>'PAA Preliminar'!A984</f>
        <v>726</v>
      </c>
      <c r="B984" s="92" t="str">
        <f>'PAA Preliminar'!B984</f>
        <v>789-04</v>
      </c>
      <c r="C984" s="29">
        <f>'PAA Preliminar'!C984</f>
        <v>10171605</v>
      </c>
      <c r="D984" s="29">
        <f>'PAA Preliminar'!D984</f>
        <v>20199</v>
      </c>
      <c r="E984" s="3" t="str">
        <f>'PAA Preliminar'!E984</f>
        <v>Fertilizante químico   fórmula 18-05-15-06-02,  (N-P- K-Ca-Mg) Granulado  Present. 45 kgs</v>
      </c>
      <c r="F984" s="29">
        <f>'PAA Preliminar'!F984</f>
        <v>1500</v>
      </c>
      <c r="G984" s="29" t="str">
        <f>'PAA Preliminar'!G984</f>
        <v>kg</v>
      </c>
      <c r="H984" s="81">
        <f>'PAA Preliminar'!H984</f>
        <v>477000</v>
      </c>
      <c r="I984" s="29" t="str">
        <f>'PAA Preliminar'!I984</f>
        <v>001</v>
      </c>
      <c r="J984" s="93" t="str">
        <f>'PAA Preliminar'!J984</f>
        <v>II  2020</v>
      </c>
    </row>
    <row r="985" spans="1:10" ht="30" x14ac:dyDescent="0.25">
      <c r="A985" s="91">
        <f>'PAA Preliminar'!A985</f>
        <v>727</v>
      </c>
      <c r="B985" s="92" t="str">
        <f>'PAA Preliminar'!B985</f>
        <v>789-04</v>
      </c>
      <c r="C985" s="29">
        <f>'PAA Preliminar'!C985</f>
        <v>10171505</v>
      </c>
      <c r="D985" s="29">
        <f>'PAA Preliminar'!D985</f>
        <v>20199</v>
      </c>
      <c r="E985" s="3" t="str">
        <f>'PAA Preliminar'!E985</f>
        <v>metalosatos multiminerales, para uso agrícola, en presentacion de litro,</v>
      </c>
      <c r="F985" s="29">
        <f>'PAA Preliminar'!F985</f>
        <v>5</v>
      </c>
      <c r="G985" s="29" t="str">
        <f>'PAA Preliminar'!G985</f>
        <v>lt</v>
      </c>
      <c r="H985" s="81">
        <f>'PAA Preliminar'!H985</f>
        <v>36240</v>
      </c>
      <c r="I985" s="29" t="str">
        <f>'PAA Preliminar'!I985</f>
        <v>001</v>
      </c>
      <c r="J985" s="93" t="str">
        <f>'PAA Preliminar'!J985</f>
        <v>II  2020</v>
      </c>
    </row>
    <row r="986" spans="1:10" ht="30" x14ac:dyDescent="0.25">
      <c r="A986" s="91">
        <f>'PAA Preliminar'!A986</f>
        <v>728</v>
      </c>
      <c r="B986" s="92" t="str">
        <f>'PAA Preliminar'!B986</f>
        <v>789-04</v>
      </c>
      <c r="C986" s="29">
        <f>'PAA Preliminar'!C986</f>
        <v>10171601</v>
      </c>
      <c r="D986" s="29">
        <f>'PAA Preliminar'!D986</f>
        <v>20199</v>
      </c>
      <c r="E986" s="3" t="str">
        <f>'PAA Preliminar'!E986</f>
        <v xml:space="preserve"> Fertilizante Nitrato de amonio    Present.saco de 45 kg .</v>
      </c>
      <c r="F986" s="29">
        <f>'PAA Preliminar'!F986</f>
        <v>800</v>
      </c>
      <c r="G986" s="29" t="str">
        <f>'PAA Preliminar'!G986</f>
        <v>kg</v>
      </c>
      <c r="H986" s="81">
        <f>'PAA Preliminar'!H986</f>
        <v>187200</v>
      </c>
      <c r="I986" s="29" t="str">
        <f>'PAA Preliminar'!I986</f>
        <v>001</v>
      </c>
      <c r="J986" s="93" t="str">
        <f>'PAA Preliminar'!J986</f>
        <v>II  2020</v>
      </c>
    </row>
    <row r="987" spans="1:10" ht="45" x14ac:dyDescent="0.25">
      <c r="A987" s="91">
        <f>'PAA Preliminar'!A987</f>
        <v>729</v>
      </c>
      <c r="B987" s="92" t="str">
        <f>'PAA Preliminar'!B987</f>
        <v>789-04</v>
      </c>
      <c r="C987" s="29">
        <f>'PAA Preliminar'!C987</f>
        <v>10171698</v>
      </c>
      <c r="D987" s="29">
        <f>'PAA Preliminar'!D987</f>
        <v>20199</v>
      </c>
      <c r="E987" s="3" t="str">
        <f>'PAA Preliminar'!E987</f>
        <v xml:space="preserve"> Fertilizante foliar a base de Boro, concentración al menos 10% de Boro, . Presentación de 0.5 a 1 litro.</v>
      </c>
      <c r="F987" s="29">
        <f>'PAA Preliminar'!F987</f>
        <v>2</v>
      </c>
      <c r="G987" s="29" t="str">
        <f>'PAA Preliminar'!G987</f>
        <v>lt</v>
      </c>
      <c r="H987" s="81">
        <f>'PAA Preliminar'!H987</f>
        <v>5552</v>
      </c>
      <c r="I987" s="29" t="str">
        <f>'PAA Preliminar'!I987</f>
        <v>001</v>
      </c>
      <c r="J987" s="93" t="str">
        <f>'PAA Preliminar'!J987</f>
        <v>II  2020</v>
      </c>
    </row>
    <row r="988" spans="1:10" ht="30" x14ac:dyDescent="0.25">
      <c r="A988" s="91">
        <f>'PAA Preliminar'!A988</f>
        <v>730</v>
      </c>
      <c r="B988" s="92" t="str">
        <f>'PAA Preliminar'!B988</f>
        <v>789-04</v>
      </c>
      <c r="C988" s="29">
        <f>'PAA Preliminar'!C988</f>
        <v>10171505</v>
      </c>
      <c r="D988" s="29">
        <f>'PAA Preliminar'!D988</f>
        <v>20199</v>
      </c>
      <c r="E988" s="3" t="str">
        <f>'PAA Preliminar'!E988</f>
        <v>Fertilizante  Foliar metalosato de zinc. Presentación litro.</v>
      </c>
      <c r="F988" s="29">
        <f>'PAA Preliminar'!F988</f>
        <v>2</v>
      </c>
      <c r="G988" s="29" t="str">
        <f>'PAA Preliminar'!G988</f>
        <v>lt</v>
      </c>
      <c r="H988" s="81">
        <f>'PAA Preliminar'!H988</f>
        <v>5552</v>
      </c>
      <c r="I988" s="29" t="str">
        <f>'PAA Preliminar'!I988</f>
        <v>001</v>
      </c>
      <c r="J988" s="93" t="str">
        <f>'PAA Preliminar'!J988</f>
        <v>II  2020</v>
      </c>
    </row>
    <row r="989" spans="1:10" ht="45" x14ac:dyDescent="0.25">
      <c r="A989" s="91">
        <f>'PAA Preliminar'!A989</f>
        <v>731</v>
      </c>
      <c r="B989" s="92" t="str">
        <f>'PAA Preliminar'!B989</f>
        <v>789-04</v>
      </c>
      <c r="C989" s="29">
        <f>'PAA Preliminar'!C989</f>
        <v>10171607</v>
      </c>
      <c r="D989" s="29">
        <f>'PAA Preliminar'!D989</f>
        <v>20199</v>
      </c>
      <c r="E989" s="3" t="str">
        <f>'PAA Preliminar'!E989</f>
        <v xml:space="preserve"> Fertilizante  Foliar a base de Magnesio , composición mínima 11% Mg. Presentación 0,5 a 1  litro.</v>
      </c>
      <c r="F989" s="29">
        <f>'PAA Preliminar'!F989</f>
        <v>2</v>
      </c>
      <c r="G989" s="29" t="str">
        <f>'PAA Preliminar'!G989</f>
        <v>lt</v>
      </c>
      <c r="H989" s="81">
        <f>'PAA Preliminar'!H989</f>
        <v>11742</v>
      </c>
      <c r="I989" s="29" t="str">
        <f>'PAA Preliminar'!I989</f>
        <v>001</v>
      </c>
      <c r="J989" s="93" t="str">
        <f>'PAA Preliminar'!J989</f>
        <v>II  2020</v>
      </c>
    </row>
    <row r="990" spans="1:10" ht="30" x14ac:dyDescent="0.25">
      <c r="A990" s="91">
        <f>'PAA Preliminar'!A990</f>
        <v>732</v>
      </c>
      <c r="B990" s="92" t="str">
        <f>'PAA Preliminar'!B990</f>
        <v>789-04</v>
      </c>
      <c r="C990" s="29">
        <f>'PAA Preliminar'!C990</f>
        <v>10171505</v>
      </c>
      <c r="D990" s="29">
        <f>'PAA Preliminar'!D990</f>
        <v>20199</v>
      </c>
      <c r="E990" s="3" t="str">
        <f>'PAA Preliminar'!E990</f>
        <v>Fertilizante Foliar formula 12-60-00 (N-P-K), para uso agrícola Present. 1  Kg.</v>
      </c>
      <c r="F990" s="29">
        <f>'PAA Preliminar'!F990</f>
        <v>9</v>
      </c>
      <c r="G990" s="29" t="str">
        <f>'PAA Preliminar'!G990</f>
        <v>lt</v>
      </c>
      <c r="H990" s="81">
        <f>'PAA Preliminar'!H990</f>
        <v>18720</v>
      </c>
      <c r="I990" s="29" t="str">
        <f>'PAA Preliminar'!I990</f>
        <v>001</v>
      </c>
      <c r="J990" s="93" t="str">
        <f>'PAA Preliminar'!J990</f>
        <v>II  2020</v>
      </c>
    </row>
    <row r="991" spans="1:10" ht="45" x14ac:dyDescent="0.25">
      <c r="A991" s="91">
        <f>'PAA Preliminar'!A991</f>
        <v>733</v>
      </c>
      <c r="B991" s="92" t="str">
        <f>'PAA Preliminar'!B991</f>
        <v>789-04</v>
      </c>
      <c r="C991" s="29">
        <f>'PAA Preliminar'!C991</f>
        <v>10171605</v>
      </c>
      <c r="D991" s="29">
        <f>'PAA Preliminar'!D991</f>
        <v>20199</v>
      </c>
      <c r="E991" s="3" t="str">
        <f>'PAA Preliminar'!E991</f>
        <v>Léase correctamente kilos Fertilizante Formula 10-30-10 (N-P-K), granulado,  Present.  45 Kgs</v>
      </c>
      <c r="F991" s="29">
        <f>'PAA Preliminar'!F991</f>
        <v>2200</v>
      </c>
      <c r="G991" s="29" t="str">
        <f>'PAA Preliminar'!G991</f>
        <v>kg</v>
      </c>
      <c r="H991" s="81">
        <f>'PAA Preliminar'!H991</f>
        <v>655600</v>
      </c>
      <c r="I991" s="29" t="str">
        <f>'PAA Preliminar'!I991</f>
        <v>001</v>
      </c>
      <c r="J991" s="93" t="str">
        <f>'PAA Preliminar'!J991</f>
        <v>II  2020</v>
      </c>
    </row>
    <row r="992" spans="1:10" ht="45" x14ac:dyDescent="0.25">
      <c r="A992" s="91">
        <f>'PAA Preliminar'!A992</f>
        <v>734</v>
      </c>
      <c r="B992" s="92" t="str">
        <f>'PAA Preliminar'!B992</f>
        <v>789-04</v>
      </c>
      <c r="C992" s="29">
        <f>'PAA Preliminar'!C992</f>
        <v>10171603</v>
      </c>
      <c r="D992" s="29">
        <f>'PAA Preliminar'!D992</f>
        <v>20199</v>
      </c>
      <c r="E992" s="3" t="str">
        <f>'PAA Preliminar'!E992</f>
        <v xml:space="preserve"> Fertilizante  foliar a base de  fósforo y con aminoacidos , conteniendo 6 a 10% de fósforo. Presentación Litro.</v>
      </c>
      <c r="F992" s="29">
        <f>'PAA Preliminar'!F992</f>
        <v>4</v>
      </c>
      <c r="G992" s="29" t="str">
        <f>'PAA Preliminar'!G992</f>
        <v>lt</v>
      </c>
      <c r="H992" s="81">
        <f>'PAA Preliminar'!H992</f>
        <v>67208</v>
      </c>
      <c r="I992" s="29" t="str">
        <f>'PAA Preliminar'!I992</f>
        <v>001</v>
      </c>
      <c r="J992" s="93" t="str">
        <f>'PAA Preliminar'!J992</f>
        <v>II  2020</v>
      </c>
    </row>
    <row r="993" spans="1:10" ht="45" x14ac:dyDescent="0.25">
      <c r="A993" s="91">
        <f>'PAA Preliminar'!A993</f>
        <v>735</v>
      </c>
      <c r="B993" s="92" t="str">
        <f>'PAA Preliminar'!B993</f>
        <v>789-04</v>
      </c>
      <c r="C993" s="29" t="str">
        <f>'PAA Preliminar'!C993</f>
        <v xml:space="preserve">		10171505</v>
      </c>
      <c r="D993" s="29">
        <f>'PAA Preliminar'!D993</f>
        <v>20199</v>
      </c>
      <c r="E993" s="3" t="str">
        <f>'PAA Preliminar'!E993</f>
        <v xml:space="preserve"> Fertilizante foliar a base de aminoácidos , concentración 25 a 40 % Present. 0,50 a 1 litro.</v>
      </c>
      <c r="F993" s="29">
        <f>'PAA Preliminar'!F993</f>
        <v>5</v>
      </c>
      <c r="G993" s="29" t="str">
        <f>'PAA Preliminar'!G993</f>
        <v>lt</v>
      </c>
      <c r="H993" s="81">
        <f>'PAA Preliminar'!H993</f>
        <v>83065</v>
      </c>
      <c r="I993" s="29" t="str">
        <f>'PAA Preliminar'!I993</f>
        <v>001</v>
      </c>
      <c r="J993" s="93" t="str">
        <f>'PAA Preliminar'!J993</f>
        <v>II  2020</v>
      </c>
    </row>
    <row r="994" spans="1:10" ht="45" x14ac:dyDescent="0.25">
      <c r="A994" s="91">
        <f>'PAA Preliminar'!A994</f>
        <v>736</v>
      </c>
      <c r="B994" s="92" t="str">
        <f>'PAA Preliminar'!B994</f>
        <v>789-04</v>
      </c>
      <c r="C994" s="29">
        <f>'PAA Preliminar'!C994</f>
        <v>10171505</v>
      </c>
      <c r="D994" s="29">
        <f>'PAA Preliminar'!D994</f>
        <v>20199</v>
      </c>
      <c r="E994" s="3" t="str">
        <f>'PAA Preliminar'!E994</f>
        <v xml:space="preserve"> Fertilizante foliar agrícola a base de aminoácidos y al menos 6% de potasio. Envase de 0,5 a 1 L.</v>
      </c>
      <c r="F994" s="29">
        <f>'PAA Preliminar'!F994</f>
        <v>5</v>
      </c>
      <c r="G994" s="29" t="str">
        <f>'PAA Preliminar'!G994</f>
        <v>lt</v>
      </c>
      <c r="H994" s="81">
        <f>'PAA Preliminar'!H994</f>
        <v>99545</v>
      </c>
      <c r="I994" s="29" t="str">
        <f>'PAA Preliminar'!I994</f>
        <v>001</v>
      </c>
      <c r="J994" s="93" t="str">
        <f>'PAA Preliminar'!J994</f>
        <v>II  2020</v>
      </c>
    </row>
    <row r="995" spans="1:10" x14ac:dyDescent="0.25">
      <c r="A995" s="91">
        <f>'PAA Preliminar'!A995</f>
        <v>737</v>
      </c>
      <c r="B995" s="92" t="str">
        <f>'PAA Preliminar'!B995</f>
        <v>789-04</v>
      </c>
      <c r="C995" s="29">
        <f>'PAA Preliminar'!C995</f>
        <v>10171701</v>
      </c>
      <c r="D995" s="29">
        <f>'PAA Preliminar'!D995</f>
        <v>20199</v>
      </c>
      <c r="E995" s="3" t="str">
        <f>'PAA Preliminar'!E995</f>
        <v>Herbicida glifosato  35,6 SL , present. lts</v>
      </c>
      <c r="F995" s="29">
        <f>'PAA Preliminar'!F995</f>
        <v>11</v>
      </c>
      <c r="G995" s="29" t="str">
        <f>'PAA Preliminar'!G995</f>
        <v>lt</v>
      </c>
      <c r="H995" s="81">
        <f>'PAA Preliminar'!H995</f>
        <v>24013</v>
      </c>
      <c r="I995" s="29" t="str">
        <f>'PAA Preliminar'!I995</f>
        <v>001</v>
      </c>
      <c r="J995" s="93" t="str">
        <f>'PAA Preliminar'!J995</f>
        <v>II  2020</v>
      </c>
    </row>
    <row r="996" spans="1:10" x14ac:dyDescent="0.25">
      <c r="A996" s="91">
        <f>'PAA Preliminar'!A996</f>
        <v>738</v>
      </c>
      <c r="B996" s="92" t="str">
        <f>'PAA Preliminar'!B996</f>
        <v>789-04</v>
      </c>
      <c r="C996" s="29">
        <f>'PAA Preliminar'!C996</f>
        <v>10171701</v>
      </c>
      <c r="D996" s="29">
        <f>'PAA Preliminar'!D996</f>
        <v>20199</v>
      </c>
      <c r="E996" s="3" t="str">
        <f>'PAA Preliminar'!E996</f>
        <v>Herbicida paracuat</v>
      </c>
      <c r="F996" s="29">
        <f>'PAA Preliminar'!F996</f>
        <v>15</v>
      </c>
      <c r="G996" s="29" t="str">
        <f>'PAA Preliminar'!G996</f>
        <v>lt</v>
      </c>
      <c r="H996" s="81">
        <f>'PAA Preliminar'!H996</f>
        <v>37695</v>
      </c>
      <c r="I996" s="29" t="str">
        <f>'PAA Preliminar'!I996</f>
        <v>001</v>
      </c>
      <c r="J996" s="93" t="str">
        <f>'PAA Preliminar'!J996</f>
        <v>II  2020</v>
      </c>
    </row>
    <row r="997" spans="1:10" x14ac:dyDescent="0.25">
      <c r="A997" s="91">
        <f>'PAA Preliminar'!A997</f>
        <v>739</v>
      </c>
      <c r="B997" s="92" t="str">
        <f>'PAA Preliminar'!B997</f>
        <v>789-04</v>
      </c>
      <c r="C997" s="29" t="str">
        <f>'PAA Preliminar'!C997</f>
        <v xml:space="preserve">	10171701</v>
      </c>
      <c r="D997" s="29">
        <f>'PAA Preliminar'!D997</f>
        <v>20199</v>
      </c>
      <c r="E997" s="3" t="str">
        <f>'PAA Preliminar'!E997</f>
        <v>Herbicida Fluoazifof butil</v>
      </c>
      <c r="F997" s="29">
        <f>'PAA Preliminar'!F997</f>
        <v>4</v>
      </c>
      <c r="G997" s="29" t="str">
        <f>'PAA Preliminar'!G997</f>
        <v>lt</v>
      </c>
      <c r="H997" s="81">
        <f>'PAA Preliminar'!H997</f>
        <v>54276</v>
      </c>
      <c r="I997" s="29" t="str">
        <f>'PAA Preliminar'!I997</f>
        <v>001</v>
      </c>
      <c r="J997" s="93" t="str">
        <f>'PAA Preliminar'!J997</f>
        <v>II  2020</v>
      </c>
    </row>
    <row r="998" spans="1:10" x14ac:dyDescent="0.25">
      <c r="A998" s="91">
        <f>'PAA Preliminar'!A998</f>
        <v>740</v>
      </c>
      <c r="B998" s="92" t="str">
        <f>'PAA Preliminar'!B998</f>
        <v>789-04</v>
      </c>
      <c r="C998" s="29" t="str">
        <f>'PAA Preliminar'!C998</f>
        <v xml:space="preserve">	10171701</v>
      </c>
      <c r="D998" s="29">
        <f>'PAA Preliminar'!D998</f>
        <v>20199</v>
      </c>
      <c r="E998" s="3" t="str">
        <f>'PAA Preliminar'!E998</f>
        <v>Herbicida (Linurón)</v>
      </c>
      <c r="F998" s="29">
        <f>'PAA Preliminar'!F998</f>
        <v>5</v>
      </c>
      <c r="G998" s="29" t="str">
        <f>'PAA Preliminar'!G998</f>
        <v>lt</v>
      </c>
      <c r="H998" s="81">
        <f>'PAA Preliminar'!H998</f>
        <v>57615</v>
      </c>
      <c r="I998" s="29" t="str">
        <f>'PAA Preliminar'!I998</f>
        <v>001</v>
      </c>
      <c r="J998" s="93" t="str">
        <f>'PAA Preliminar'!J998</f>
        <v>II  2020</v>
      </c>
    </row>
    <row r="999" spans="1:10" ht="45" x14ac:dyDescent="0.25">
      <c r="A999" s="91">
        <f>'PAA Preliminar'!A999</f>
        <v>741</v>
      </c>
      <c r="B999" s="92" t="str">
        <f>'PAA Preliminar'!B999</f>
        <v>789-04</v>
      </c>
      <c r="C999" s="29" t="str">
        <f>'PAA Preliminar'!C999</f>
        <v xml:space="preserve">		10171702</v>
      </c>
      <c r="D999" s="29">
        <f>'PAA Preliminar'!D999</f>
        <v>20199</v>
      </c>
      <c r="E999" s="3" t="str">
        <f>'PAA Preliminar'!E999</f>
        <v>Fungicida azufrado, de acción contacto y protector, concentración al menos 80 WP. Present 1 kg</v>
      </c>
      <c r="F999" s="29">
        <f>'PAA Preliminar'!F999</f>
        <v>1</v>
      </c>
      <c r="G999" s="29" t="str">
        <f>'PAA Preliminar'!G999</f>
        <v>Kg</v>
      </c>
      <c r="H999" s="81">
        <f>'PAA Preliminar'!H999</f>
        <v>4635</v>
      </c>
      <c r="I999" s="29" t="str">
        <f>'PAA Preliminar'!I999</f>
        <v>001</v>
      </c>
      <c r="J999" s="93" t="str">
        <f>'PAA Preliminar'!J999</f>
        <v>II  2020</v>
      </c>
    </row>
    <row r="1000" spans="1:10" ht="45" x14ac:dyDescent="0.25">
      <c r="A1000" s="91">
        <f>'PAA Preliminar'!A1000</f>
        <v>742</v>
      </c>
      <c r="B1000" s="92" t="str">
        <f>'PAA Preliminar'!B1000</f>
        <v>789-04</v>
      </c>
      <c r="C1000" s="29" t="str">
        <f>'PAA Preliminar'!C1000</f>
        <v xml:space="preserve">		10171702</v>
      </c>
      <c r="D1000" s="29">
        <f>'PAA Preliminar'!D1000</f>
        <v>20199</v>
      </c>
      <c r="E1000" s="3" t="str">
        <f>'PAA Preliminar'!E1000</f>
        <v>Fungicida Fosetil-all 80 WP, sistémico de acción protector y curativo. Present. 0,5 a 1 kg</v>
      </c>
      <c r="F1000" s="29">
        <f>'PAA Preliminar'!F1000</f>
        <v>4</v>
      </c>
      <c r="G1000" s="29" t="str">
        <f>'PAA Preliminar'!G1000</f>
        <v>Kg</v>
      </c>
      <c r="H1000" s="81">
        <f>'PAA Preliminar'!H1000</f>
        <v>23164</v>
      </c>
      <c r="I1000" s="29" t="str">
        <f>'PAA Preliminar'!I1000</f>
        <v>001</v>
      </c>
      <c r="J1000" s="93" t="str">
        <f>'PAA Preliminar'!J1000</f>
        <v>II  2020</v>
      </c>
    </row>
    <row r="1001" spans="1:10" ht="45" x14ac:dyDescent="0.25">
      <c r="A1001" s="91">
        <f>'PAA Preliminar'!A1001</f>
        <v>743</v>
      </c>
      <c r="B1001" s="92" t="str">
        <f>'PAA Preliminar'!B1001</f>
        <v>789-04</v>
      </c>
      <c r="C1001" s="29" t="str">
        <f>'PAA Preliminar'!C1001</f>
        <v xml:space="preserve">		10171702</v>
      </c>
      <c r="D1001" s="29">
        <f>'PAA Preliminar'!D1001</f>
        <v>20199</v>
      </c>
      <c r="E1001" s="3" t="str">
        <f>'PAA Preliminar'!E1001</f>
        <v xml:space="preserve"> Fungicida Metalaxil 24 EC, sistémico de acción protectora y curativa. Present. 0,5 a 1 kg</v>
      </c>
      <c r="F1001" s="29">
        <f>'PAA Preliminar'!F1001</f>
        <v>2</v>
      </c>
      <c r="G1001" s="29" t="str">
        <f>'PAA Preliminar'!G1001</f>
        <v>Kg</v>
      </c>
      <c r="H1001" s="81">
        <f>'PAA Preliminar'!H1001</f>
        <v>7060</v>
      </c>
      <c r="I1001" s="29" t="str">
        <f>'PAA Preliminar'!I1001</f>
        <v>001</v>
      </c>
      <c r="J1001" s="93" t="str">
        <f>'PAA Preliminar'!J1001</f>
        <v>II  2020</v>
      </c>
    </row>
    <row r="1002" spans="1:10" ht="45" x14ac:dyDescent="0.25">
      <c r="A1002" s="91">
        <f>'PAA Preliminar'!A1002</f>
        <v>744</v>
      </c>
      <c r="B1002" s="92" t="str">
        <f>'PAA Preliminar'!B1002</f>
        <v>789-04</v>
      </c>
      <c r="C1002" s="29" t="str">
        <f>'PAA Preliminar'!C1002</f>
        <v xml:space="preserve">		10171702</v>
      </c>
      <c r="D1002" s="29">
        <f>'PAA Preliminar'!D1002</f>
        <v>20199</v>
      </c>
      <c r="E1002" s="3" t="str">
        <f>'PAA Preliminar'!E1002</f>
        <v xml:space="preserve">  Fungicida Bactericida agrícola  Estreptomicina-Oxitertraciclina Presentación de 0,5 a 1  Kg.</v>
      </c>
      <c r="F1002" s="29">
        <f>'PAA Preliminar'!F1002</f>
        <v>2</v>
      </c>
      <c r="G1002" s="29" t="str">
        <f>'PAA Preliminar'!G1002</f>
        <v>Kg</v>
      </c>
      <c r="H1002" s="81">
        <f>'PAA Preliminar'!H1002</f>
        <v>51984</v>
      </c>
      <c r="I1002" s="29" t="str">
        <f>'PAA Preliminar'!I1002</f>
        <v>001</v>
      </c>
      <c r="J1002" s="93" t="str">
        <f>'PAA Preliminar'!J1002</f>
        <v>II  2020</v>
      </c>
    </row>
    <row r="1003" spans="1:10" ht="45" x14ac:dyDescent="0.25">
      <c r="A1003" s="91">
        <f>'PAA Preliminar'!A1003</f>
        <v>745</v>
      </c>
      <c r="B1003" s="92" t="str">
        <f>'PAA Preliminar'!B1003</f>
        <v>789-04</v>
      </c>
      <c r="C1003" s="29">
        <f>'PAA Preliminar'!C1003</f>
        <v>10171702</v>
      </c>
      <c r="D1003" s="29">
        <f>'PAA Preliminar'!D1003</f>
        <v>20199</v>
      </c>
      <c r="E1003" s="3" t="str">
        <f>'PAA Preliminar'!E1003</f>
        <v xml:space="preserve"> FUNGICIDA Propineb 70 WP , de contacto y acción protectora Presentación de 0,50 a  1 kilogramo.</v>
      </c>
      <c r="F1003" s="29">
        <f>'PAA Preliminar'!F1003</f>
        <v>2</v>
      </c>
      <c r="G1003" s="29" t="str">
        <f>'PAA Preliminar'!G1003</f>
        <v>Kg</v>
      </c>
      <c r="H1003" s="81">
        <f>'PAA Preliminar'!H1003</f>
        <v>15478</v>
      </c>
      <c r="I1003" s="29" t="str">
        <f>'PAA Preliminar'!I1003</f>
        <v>001</v>
      </c>
      <c r="J1003" s="93" t="str">
        <f>'PAA Preliminar'!J1003</f>
        <v>II  2020</v>
      </c>
    </row>
    <row r="1004" spans="1:10" ht="60" x14ac:dyDescent="0.25">
      <c r="A1004" s="91">
        <f>'PAA Preliminar'!A1004</f>
        <v>746</v>
      </c>
      <c r="B1004" s="92" t="str">
        <f>'PAA Preliminar'!B1004</f>
        <v>789-04</v>
      </c>
      <c r="C1004" s="29">
        <f>'PAA Preliminar'!C1004</f>
        <v>10171702</v>
      </c>
      <c r="D1004" s="29">
        <f>'PAA Preliminar'!D1004</f>
        <v>20199</v>
      </c>
      <c r="E1004" s="3" t="str">
        <f>'PAA Preliminar'!E1004</f>
        <v>Lease correctamente kilos de  Fungicida agrícola azosistrovina 25 SC. Producto sistémico de acción protectora y erradicante. Present 0,50 a 1 Kg.</v>
      </c>
      <c r="F1004" s="29">
        <f>'PAA Preliminar'!F1004</f>
        <v>3</v>
      </c>
      <c r="G1004" s="29" t="str">
        <f>'PAA Preliminar'!G1004</f>
        <v>Kg</v>
      </c>
      <c r="H1004" s="81">
        <f>'PAA Preliminar'!H1004</f>
        <v>116148</v>
      </c>
      <c r="I1004" s="29" t="str">
        <f>'PAA Preliminar'!I1004</f>
        <v>001</v>
      </c>
      <c r="J1004" s="93" t="str">
        <f>'PAA Preliminar'!J1004</f>
        <v>II  2020</v>
      </c>
    </row>
    <row r="1005" spans="1:10" ht="30" x14ac:dyDescent="0.25">
      <c r="A1005" s="91">
        <f>'PAA Preliminar'!A1005</f>
        <v>747</v>
      </c>
      <c r="B1005" s="92" t="str">
        <f>'PAA Preliminar'!B1005</f>
        <v>789-04</v>
      </c>
      <c r="C1005" s="29">
        <f>'PAA Preliminar'!C1005</f>
        <v>10171702</v>
      </c>
      <c r="D1005" s="29">
        <f>'PAA Preliminar'!D1005</f>
        <v>20199</v>
      </c>
      <c r="E1005" s="3" t="str">
        <f>'PAA Preliminar'!E1005</f>
        <v>Fungicida Benomil uso agrícolaL,  present.  1 kg</v>
      </c>
      <c r="F1005" s="29">
        <f>'PAA Preliminar'!F1005</f>
        <v>2</v>
      </c>
      <c r="G1005" s="29" t="str">
        <f>'PAA Preliminar'!G1005</f>
        <v>Kg</v>
      </c>
      <c r="H1005" s="81">
        <f>'PAA Preliminar'!H1005</f>
        <v>13792</v>
      </c>
      <c r="I1005" s="29" t="str">
        <f>'PAA Preliminar'!I1005</f>
        <v>001</v>
      </c>
      <c r="J1005" s="93" t="str">
        <f>'PAA Preliminar'!J1005</f>
        <v>II  2020</v>
      </c>
    </row>
    <row r="1006" spans="1:10" ht="60" x14ac:dyDescent="0.25">
      <c r="A1006" s="91">
        <f>'PAA Preliminar'!A1006</f>
        <v>748</v>
      </c>
      <c r="B1006" s="92" t="str">
        <f>'PAA Preliminar'!B1006</f>
        <v>789-04</v>
      </c>
      <c r="C1006" s="29">
        <f>'PAA Preliminar'!C1006</f>
        <v>10171702</v>
      </c>
      <c r="D1006" s="29">
        <f>'PAA Preliminar'!D1006</f>
        <v>20199</v>
      </c>
      <c r="E1006" s="3" t="str">
        <f>'PAA Preliminar'!E1006</f>
        <v>Léase correctamente kilos fungicida captan  50 WP, acción por contaco protector y erradicante.  Presentación de 0,5 a 1 Kg.</v>
      </c>
      <c r="F1006" s="29">
        <f>'PAA Preliminar'!F1006</f>
        <v>8</v>
      </c>
      <c r="G1006" s="29" t="str">
        <f>'PAA Preliminar'!G1006</f>
        <v>Kg</v>
      </c>
      <c r="H1006" s="81">
        <f>'PAA Preliminar'!H1006</f>
        <v>47336</v>
      </c>
      <c r="I1006" s="29" t="str">
        <f>'PAA Preliminar'!I1006</f>
        <v>001</v>
      </c>
      <c r="J1006" s="93" t="str">
        <f>'PAA Preliminar'!J1006</f>
        <v>II  2020</v>
      </c>
    </row>
    <row r="1007" spans="1:10" ht="45" x14ac:dyDescent="0.25">
      <c r="A1007" s="91">
        <f>'PAA Preliminar'!A1007</f>
        <v>749</v>
      </c>
      <c r="B1007" s="92" t="str">
        <f>'PAA Preliminar'!B1007</f>
        <v>789-04</v>
      </c>
      <c r="C1007" s="29" t="str">
        <f>'PAA Preliminar'!C1007</f>
        <v xml:space="preserve"> Procloraz</v>
      </c>
      <c r="D1007" s="29">
        <f>'PAA Preliminar'!D1007</f>
        <v>20199</v>
      </c>
      <c r="E1007" s="3" t="str">
        <f>'PAA Preliminar'!E1007</f>
        <v>Fungicida  foliar Procloraz   50 WP, acción por contaco protector y erradicante. Presentación de 0,5 a 1 kg.</v>
      </c>
      <c r="F1007" s="29">
        <f>'PAA Preliminar'!F1007</f>
        <v>5</v>
      </c>
      <c r="G1007" s="29" t="str">
        <f>'PAA Preliminar'!G1007</f>
        <v>lt</v>
      </c>
      <c r="H1007" s="81">
        <f>'PAA Preliminar'!H1007</f>
        <v>108180</v>
      </c>
      <c r="I1007" s="29" t="str">
        <f>'PAA Preliminar'!I1007</f>
        <v>001</v>
      </c>
      <c r="J1007" s="93" t="str">
        <f>'PAA Preliminar'!J1007</f>
        <v>II  2020</v>
      </c>
    </row>
    <row r="1008" spans="1:10" ht="45" x14ac:dyDescent="0.25">
      <c r="A1008" s="91">
        <f>'PAA Preliminar'!A1008</f>
        <v>750</v>
      </c>
      <c r="B1008" s="92" t="str">
        <f>'PAA Preliminar'!B1008</f>
        <v>789-04</v>
      </c>
      <c r="C1008" s="29">
        <f>'PAA Preliminar'!C1008</f>
        <v>0</v>
      </c>
      <c r="D1008" s="29">
        <f>'PAA Preliminar'!D1008</f>
        <v>20199</v>
      </c>
      <c r="E1008" s="3" t="str">
        <f>'PAA Preliminar'!E1008</f>
        <v xml:space="preserve"> Fungicida Cymoxamil Mancozeb 72 WP. Acción protector y curativo, Presentación de 0,5 a 1 Kilogramo.</v>
      </c>
      <c r="F1008" s="29">
        <f>'PAA Preliminar'!F1008</f>
        <v>4</v>
      </c>
      <c r="G1008" s="29" t="str">
        <f>'PAA Preliminar'!G1008</f>
        <v>Kg</v>
      </c>
      <c r="H1008" s="81">
        <f>'PAA Preliminar'!H1008</f>
        <v>23456</v>
      </c>
      <c r="I1008" s="29" t="str">
        <f>'PAA Preliminar'!I1008</f>
        <v>001</v>
      </c>
      <c r="J1008" s="93" t="str">
        <f>'PAA Preliminar'!J1008</f>
        <v>II  2020</v>
      </c>
    </row>
    <row r="1009" spans="1:10" ht="45" x14ac:dyDescent="0.25">
      <c r="A1009" s="91">
        <f>'PAA Preliminar'!A1009</f>
        <v>751</v>
      </c>
      <c r="B1009" s="92" t="str">
        <f>'PAA Preliminar'!B1009</f>
        <v>789-04</v>
      </c>
      <c r="C1009" s="29">
        <f>'PAA Preliminar'!C1009</f>
        <v>0</v>
      </c>
      <c r="D1009" s="29">
        <f>'PAA Preliminar'!D1009</f>
        <v>20199</v>
      </c>
      <c r="E1009" s="3" t="str">
        <f>'PAA Preliminar'!E1009</f>
        <v>Fungicida Dimetomorf Mancozeb 69 WP. Acción protectora, Presentación de 0,50 a 1  Kilo.</v>
      </c>
      <c r="F1009" s="29">
        <f>'PAA Preliminar'!F1009</f>
        <v>3</v>
      </c>
      <c r="G1009" s="29" t="str">
        <f>'PAA Preliminar'!G1009</f>
        <v>Kg</v>
      </c>
      <c r="H1009" s="81">
        <f>'PAA Preliminar'!H1009</f>
        <v>73857</v>
      </c>
      <c r="I1009" s="29" t="str">
        <f>'PAA Preliminar'!I1009</f>
        <v>001</v>
      </c>
      <c r="J1009" s="93" t="str">
        <f>'PAA Preliminar'!J1009</f>
        <v>II  2020</v>
      </c>
    </row>
    <row r="1010" spans="1:10" ht="30" x14ac:dyDescent="0.25">
      <c r="A1010" s="91">
        <f>'PAA Preliminar'!A1010</f>
        <v>752</v>
      </c>
      <c r="B1010" s="92" t="str">
        <f>'PAA Preliminar'!B1010</f>
        <v>789-04</v>
      </c>
      <c r="C1010" s="29">
        <f>'PAA Preliminar'!C1010</f>
        <v>0</v>
      </c>
      <c r="D1010" s="29">
        <f>'PAA Preliminar'!D1010</f>
        <v>20199</v>
      </c>
      <c r="E1010" s="3" t="str">
        <f>'PAA Preliminar'!E1010</f>
        <v xml:space="preserve"> Insecticida Nematicida  forato 10 G  Presentación de 15 kg.</v>
      </c>
      <c r="F1010" s="29">
        <f>'PAA Preliminar'!F1010</f>
        <v>8</v>
      </c>
      <c r="G1010" s="29" t="str">
        <f>'PAA Preliminar'!G1010</f>
        <v>Kg</v>
      </c>
      <c r="H1010" s="81">
        <f>'PAA Preliminar'!H1010</f>
        <v>22488</v>
      </c>
      <c r="I1010" s="29" t="str">
        <f>'PAA Preliminar'!I1010</f>
        <v>001</v>
      </c>
      <c r="J1010" s="93" t="str">
        <f>'PAA Preliminar'!J1010</f>
        <v>II  2020</v>
      </c>
    </row>
    <row r="1011" spans="1:10" ht="45" x14ac:dyDescent="0.25">
      <c r="A1011" s="91">
        <f>'PAA Preliminar'!A1011</f>
        <v>753</v>
      </c>
      <c r="B1011" s="92" t="str">
        <f>'PAA Preliminar'!B1011</f>
        <v>789-04</v>
      </c>
      <c r="C1011" s="29">
        <f>'PAA Preliminar'!C1011</f>
        <v>0</v>
      </c>
      <c r="D1011" s="29">
        <f>'PAA Preliminar'!D1011</f>
        <v>20199</v>
      </c>
      <c r="E1011" s="3" t="str">
        <f>'PAA Preliminar'!E1011</f>
        <v xml:space="preserve"> Insecticida Oxamil 24 SL,  Insecticida, nematicida y acaricida de acción sistémica. Presentación  1 Lt</v>
      </c>
      <c r="F1011" s="29">
        <f>'PAA Preliminar'!F1011</f>
        <v>5</v>
      </c>
      <c r="G1011" s="29" t="str">
        <f>'PAA Preliminar'!G1011</f>
        <v>Lt</v>
      </c>
      <c r="H1011" s="81">
        <f>'PAA Preliminar'!H1011</f>
        <v>41005</v>
      </c>
      <c r="I1011" s="29" t="str">
        <f>'PAA Preliminar'!I1011</f>
        <v>001</v>
      </c>
      <c r="J1011" s="93" t="str">
        <f>'PAA Preliminar'!J1011</f>
        <v>II  2020</v>
      </c>
    </row>
    <row r="1012" spans="1:10" ht="30" x14ac:dyDescent="0.25">
      <c r="A1012" s="91">
        <f>'PAA Preliminar'!A1012</f>
        <v>754</v>
      </c>
      <c r="B1012" s="92" t="str">
        <f>'PAA Preliminar'!B1012</f>
        <v>789-04</v>
      </c>
      <c r="C1012" s="29">
        <f>'PAA Preliminar'!C1012</f>
        <v>0</v>
      </c>
      <c r="D1012" s="29">
        <f>'PAA Preliminar'!D1012</f>
        <v>20199</v>
      </c>
      <c r="E1012" s="3" t="str">
        <f>'PAA Preliminar'!E1012</f>
        <v xml:space="preserve"> Insecticida Fipronil 20 SC, acción de contacto. Presentación 1 Lt</v>
      </c>
      <c r="F1012" s="29">
        <f>'PAA Preliminar'!F1012</f>
        <v>2</v>
      </c>
      <c r="G1012" s="29" t="str">
        <f>'PAA Preliminar'!G1012</f>
        <v>Lt</v>
      </c>
      <c r="H1012" s="81">
        <f>'PAA Preliminar'!H1012</f>
        <v>225834</v>
      </c>
      <c r="I1012" s="29" t="str">
        <f>'PAA Preliminar'!I1012</f>
        <v>001</v>
      </c>
      <c r="J1012" s="93" t="str">
        <f>'PAA Preliminar'!J1012</f>
        <v>II  2020</v>
      </c>
    </row>
    <row r="1013" spans="1:10" ht="45" x14ac:dyDescent="0.25">
      <c r="A1013" s="91">
        <f>'PAA Preliminar'!A1013</f>
        <v>755</v>
      </c>
      <c r="B1013" s="92" t="str">
        <f>'PAA Preliminar'!B1013</f>
        <v>789-04</v>
      </c>
      <c r="C1013" s="29">
        <f>'PAA Preliminar'!C1013</f>
        <v>0</v>
      </c>
      <c r="D1013" s="29">
        <f>'PAA Preliminar'!D1013</f>
        <v>20199</v>
      </c>
      <c r="E1013" s="3" t="str">
        <f>'PAA Preliminar'!E1013</f>
        <v xml:space="preserve"> Insecticida Agrícola Deltametrina 2,5 EC . Piretroide sintético con acción contacto y estomacal. Presentación de 1 litro.</v>
      </c>
      <c r="F1013" s="29">
        <f>'PAA Preliminar'!F1013</f>
        <v>6</v>
      </c>
      <c r="G1013" s="29" t="str">
        <f>'PAA Preliminar'!G1013</f>
        <v>Lt</v>
      </c>
      <c r="H1013" s="81">
        <f>'PAA Preliminar'!H1013</f>
        <v>194370</v>
      </c>
      <c r="I1013" s="29" t="str">
        <f>'PAA Preliminar'!I1013</f>
        <v>001</v>
      </c>
      <c r="J1013" s="93" t="str">
        <f>'PAA Preliminar'!J1013</f>
        <v>II  2020</v>
      </c>
    </row>
    <row r="1014" spans="1:10" ht="45" x14ac:dyDescent="0.25">
      <c r="A1014" s="91">
        <f>'PAA Preliminar'!A1014</f>
        <v>756</v>
      </c>
      <c r="B1014" s="92" t="str">
        <f>'PAA Preliminar'!B1014</f>
        <v>789-04</v>
      </c>
      <c r="C1014" s="29">
        <f>'PAA Preliminar'!C1014</f>
        <v>0</v>
      </c>
      <c r="D1014" s="29">
        <f>'PAA Preliminar'!D1014</f>
        <v>20199</v>
      </c>
      <c r="E1014" s="3" t="str">
        <f>'PAA Preliminar'!E1014</f>
        <v xml:space="preserve"> Insecticida metamidofos 60 SL,  con efecto insecticida acaricida, acccontacto e ingestión.ión Presentación de  0,5 a 1 L</v>
      </c>
      <c r="F1014" s="29">
        <f>'PAA Preliminar'!F1014</f>
        <v>6</v>
      </c>
      <c r="G1014" s="29" t="str">
        <f>'PAA Preliminar'!G1014</f>
        <v>Lt</v>
      </c>
      <c r="H1014" s="81">
        <f>'PAA Preliminar'!H1014</f>
        <v>70380</v>
      </c>
      <c r="I1014" s="29" t="str">
        <f>'PAA Preliminar'!I1014</f>
        <v>001</v>
      </c>
      <c r="J1014" s="93" t="str">
        <f>'PAA Preliminar'!J1014</f>
        <v>II  2020</v>
      </c>
    </row>
    <row r="1015" spans="1:10" ht="60" x14ac:dyDescent="0.25">
      <c r="A1015" s="91">
        <f>'PAA Preliminar'!A1015</f>
        <v>757</v>
      </c>
      <c r="B1015" s="92" t="str">
        <f>'PAA Preliminar'!B1015</f>
        <v>789-04</v>
      </c>
      <c r="C1015" s="29">
        <f>'PAA Preliminar'!C1015</f>
        <v>0</v>
      </c>
      <c r="D1015" s="29">
        <f>'PAA Preliminar'!D1015</f>
        <v>20199</v>
      </c>
      <c r="E1015" s="3" t="str">
        <f>'PAA Preliminar'!E1015</f>
        <v xml:space="preserve"> Insecticida  agrícola Benfurocarb 20% EC, acción insecticida nematicida con acción contacto y estomacal.  Presentación de 0,50 a 1 L.</v>
      </c>
      <c r="F1015" s="29">
        <f>'PAA Preliminar'!F1015</f>
        <v>6</v>
      </c>
      <c r="G1015" s="29" t="str">
        <f>'PAA Preliminar'!G1015</f>
        <v>Lt</v>
      </c>
      <c r="H1015" s="81">
        <f>'PAA Preliminar'!H1015</f>
        <v>60576</v>
      </c>
      <c r="I1015" s="29" t="str">
        <f>'PAA Preliminar'!I1015</f>
        <v>001</v>
      </c>
      <c r="J1015" s="93" t="str">
        <f>'PAA Preliminar'!J1015</f>
        <v>II  2020</v>
      </c>
    </row>
    <row r="1016" spans="1:10" ht="45" x14ac:dyDescent="0.25">
      <c r="A1016" s="91">
        <f>'PAA Preliminar'!A1016</f>
        <v>758</v>
      </c>
      <c r="B1016" s="92" t="str">
        <f>'PAA Preliminar'!B1016</f>
        <v>789-04</v>
      </c>
      <c r="C1016" s="29">
        <f>'PAA Preliminar'!C1016</f>
        <v>0</v>
      </c>
      <c r="D1016" s="29">
        <f>'PAA Preliminar'!D1016</f>
        <v>20199</v>
      </c>
      <c r="E1016" s="3" t="str">
        <f>'PAA Preliminar'!E1016</f>
        <v xml:space="preserve"> Insecticida Spiromesifen 24 SC, con acción insecticida y acaricida. Presentación de 0,5 a  1  L</v>
      </c>
      <c r="F1016" s="29">
        <f>'PAA Preliminar'!F1016</f>
        <v>2</v>
      </c>
      <c r="G1016" s="29" t="str">
        <f>'PAA Preliminar'!G1016</f>
        <v>Lt</v>
      </c>
      <c r="H1016" s="81">
        <f>'PAA Preliminar'!H1016</f>
        <v>185706</v>
      </c>
      <c r="I1016" s="29" t="str">
        <f>'PAA Preliminar'!I1016</f>
        <v>001</v>
      </c>
      <c r="J1016" s="93" t="str">
        <f>'PAA Preliminar'!J1016</f>
        <v>II  2020</v>
      </c>
    </row>
    <row r="1017" spans="1:10" ht="45" x14ac:dyDescent="0.25">
      <c r="A1017" s="91">
        <f>'PAA Preliminar'!A1017</f>
        <v>759</v>
      </c>
      <c r="B1017" s="92" t="str">
        <f>'PAA Preliminar'!B1017</f>
        <v>789-04</v>
      </c>
      <c r="C1017" s="29">
        <f>'PAA Preliminar'!C1017</f>
        <v>0</v>
      </c>
      <c r="D1017" s="29">
        <f>'PAA Preliminar'!D1017</f>
        <v>20199</v>
      </c>
      <c r="E1017" s="3" t="str">
        <f>'PAA Preliminar'!E1017</f>
        <v xml:space="preserve"> Insecticida  Agrícola SPINOSAD  12 SC, efecto de contacto y estomacal. Presentación 0,5 a 1 L.</v>
      </c>
      <c r="F1017" s="29">
        <f>'PAA Preliminar'!F1017</f>
        <v>2</v>
      </c>
      <c r="G1017" s="29" t="str">
        <f>'PAA Preliminar'!G1017</f>
        <v>Lt</v>
      </c>
      <c r="H1017" s="81">
        <f>'PAA Preliminar'!H1017</f>
        <v>160128</v>
      </c>
      <c r="I1017" s="29" t="str">
        <f>'PAA Preliminar'!I1017</f>
        <v>001</v>
      </c>
      <c r="J1017" s="93" t="str">
        <f>'PAA Preliminar'!J1017</f>
        <v>II  2020</v>
      </c>
    </row>
    <row r="1018" spans="1:10" ht="30" x14ac:dyDescent="0.25">
      <c r="A1018" s="91">
        <f>'PAA Preliminar'!A1018</f>
        <v>760</v>
      </c>
      <c r="B1018" s="92" t="str">
        <f>'PAA Preliminar'!B1018</f>
        <v>789-04</v>
      </c>
      <c r="C1018" s="29">
        <f>'PAA Preliminar'!C1018</f>
        <v>0</v>
      </c>
      <c r="D1018" s="29">
        <f>'PAA Preliminar'!D1018</f>
        <v>20199</v>
      </c>
      <c r="E1018" s="3" t="str">
        <f>'PAA Preliminar'!E1018</f>
        <v xml:space="preserve"> Insecticida cypermetrina 25 Ec, uso agrícola</v>
      </c>
      <c r="F1018" s="29">
        <f>'PAA Preliminar'!F1018</f>
        <v>2</v>
      </c>
      <c r="G1018" s="29" t="str">
        <f>'PAA Preliminar'!G1018</f>
        <v>Lt</v>
      </c>
      <c r="H1018" s="81">
        <f>'PAA Preliminar'!H1018</f>
        <v>16000</v>
      </c>
      <c r="I1018" s="29" t="str">
        <f>'PAA Preliminar'!I1018</f>
        <v>001</v>
      </c>
      <c r="J1018" s="93" t="str">
        <f>'PAA Preliminar'!J1018</f>
        <v>II  2020</v>
      </c>
    </row>
    <row r="1019" spans="1:10" ht="30" x14ac:dyDescent="0.25">
      <c r="A1019" s="91">
        <f>'PAA Preliminar'!A1019</f>
        <v>761</v>
      </c>
      <c r="B1019" s="92" t="str">
        <f>'PAA Preliminar'!B1019</f>
        <v>789-04</v>
      </c>
      <c r="C1019" s="29">
        <f>'PAA Preliminar'!C1019</f>
        <v>0</v>
      </c>
      <c r="D1019" s="29">
        <f>'PAA Preliminar'!D1019</f>
        <v>20199</v>
      </c>
      <c r="E1019" s="3" t="str">
        <f>'PAA Preliminar'!E1019</f>
        <v xml:space="preserve">  Insecticida  Lorsban uso agrícola presentación de litro . (clorpirifos 48 EC)</v>
      </c>
      <c r="F1019" s="29">
        <f>'PAA Preliminar'!F1019</f>
        <v>2</v>
      </c>
      <c r="G1019" s="29" t="str">
        <f>'PAA Preliminar'!G1019</f>
        <v>Lt</v>
      </c>
      <c r="H1019" s="81">
        <f>'PAA Preliminar'!H1019</f>
        <v>14492</v>
      </c>
      <c r="I1019" s="29" t="str">
        <f>'PAA Preliminar'!I1019</f>
        <v>001</v>
      </c>
      <c r="J1019" s="93" t="str">
        <f>'PAA Preliminar'!J1019</f>
        <v>II  2020</v>
      </c>
    </row>
    <row r="1020" spans="1:10" ht="30" x14ac:dyDescent="0.25">
      <c r="A1020" s="91">
        <f>'PAA Preliminar'!A1020</f>
        <v>762</v>
      </c>
      <c r="B1020" s="92" t="str">
        <f>'PAA Preliminar'!B1020</f>
        <v>789-04</v>
      </c>
      <c r="C1020" s="29">
        <f>'PAA Preliminar'!C1020</f>
        <v>0</v>
      </c>
      <c r="D1020" s="29">
        <f>'PAA Preliminar'!D1020</f>
        <v>20199</v>
      </c>
      <c r="E1020" s="3" t="str">
        <f>'PAA Preliminar'!E1020</f>
        <v>insecticida clorpirifos en polvo, formulación 50 wp, uso agrícola, </v>
      </c>
      <c r="F1020" s="29">
        <f>'PAA Preliminar'!F1020</f>
        <v>6</v>
      </c>
      <c r="G1020" s="29" t="str">
        <f>'PAA Preliminar'!G1020</f>
        <v>Kg</v>
      </c>
      <c r="H1020" s="81">
        <f>'PAA Preliminar'!H1020</f>
        <v>41250</v>
      </c>
      <c r="I1020" s="29" t="str">
        <f>'PAA Preliminar'!I1020</f>
        <v>001</v>
      </c>
      <c r="J1020" s="93" t="str">
        <f>'PAA Preliminar'!J1020</f>
        <v>II  2020</v>
      </c>
    </row>
    <row r="1021" spans="1:10" ht="60" x14ac:dyDescent="0.25">
      <c r="A1021" s="91">
        <f>'PAA Preliminar'!A1021</f>
        <v>763</v>
      </c>
      <c r="B1021" s="92" t="str">
        <f>'PAA Preliminar'!B1021</f>
        <v>789-04</v>
      </c>
      <c r="C1021" s="29">
        <f>'PAA Preliminar'!C1021</f>
        <v>0</v>
      </c>
      <c r="D1021" s="29">
        <f>'PAA Preliminar'!D1021</f>
        <v>20199</v>
      </c>
      <c r="E1021" s="3" t="str">
        <f>'PAA Preliminar'!E1021</f>
        <v xml:space="preserve"> Insecticida  agrícola Abamectina 1,8 EC. Con efecto insecticida y acaricida, acción de contacto y estomacal.   Presentación de 0,50 a 1 litro.</v>
      </c>
      <c r="F1021" s="29">
        <f>'PAA Preliminar'!F1021</f>
        <v>3</v>
      </c>
      <c r="G1021" s="29" t="str">
        <f>'PAA Preliminar'!G1021</f>
        <v>Lt</v>
      </c>
      <c r="H1021" s="81">
        <f>'PAA Preliminar'!H1021</f>
        <v>37485</v>
      </c>
      <c r="I1021" s="29" t="str">
        <f>'PAA Preliminar'!I1021</f>
        <v>001</v>
      </c>
      <c r="J1021" s="93" t="str">
        <f>'PAA Preliminar'!J1021</f>
        <v>II  2020</v>
      </c>
    </row>
    <row r="1022" spans="1:10" ht="45" x14ac:dyDescent="0.25">
      <c r="A1022" s="91">
        <f>'PAA Preliminar'!A1022</f>
        <v>764</v>
      </c>
      <c r="B1022" s="92" t="str">
        <f>'PAA Preliminar'!B1022</f>
        <v>789-04</v>
      </c>
      <c r="C1022" s="29">
        <f>'PAA Preliminar'!C1022</f>
        <v>0</v>
      </c>
      <c r="D1022" s="29">
        <f>'PAA Preliminar'!D1022</f>
        <v>20199</v>
      </c>
      <c r="E1022" s="3" t="str">
        <f>'PAA Preliminar'!E1022</f>
        <v>insecticida diazinon 40 wp, formulación wp, polvo mojable con un 40% concentración, presentacion de 1 kg</v>
      </c>
      <c r="F1022" s="29">
        <f>'PAA Preliminar'!F1022</f>
        <v>1</v>
      </c>
      <c r="G1022" s="29" t="str">
        <f>'PAA Preliminar'!G1022</f>
        <v>lt</v>
      </c>
      <c r="H1022" s="81">
        <f>'PAA Preliminar'!H1022</f>
        <v>6200</v>
      </c>
      <c r="I1022" s="29" t="str">
        <f>'PAA Preliminar'!I1022</f>
        <v>001</v>
      </c>
      <c r="J1022" s="93" t="str">
        <f>'PAA Preliminar'!J1022</f>
        <v>II  2020</v>
      </c>
    </row>
    <row r="1023" spans="1:10" ht="60" x14ac:dyDescent="0.25">
      <c r="A1023" s="91">
        <f>'PAA Preliminar'!A1023</f>
        <v>765</v>
      </c>
      <c r="B1023" s="92" t="str">
        <f>'PAA Preliminar'!B1023</f>
        <v>789-04</v>
      </c>
      <c r="C1023" s="29">
        <f>'PAA Preliminar'!C1023</f>
        <v>0</v>
      </c>
      <c r="D1023" s="29">
        <f>'PAA Preliminar'!D1023</f>
        <v>20199</v>
      </c>
      <c r="E1023" s="3" t="str">
        <f>'PAA Preliminar'!E1023</f>
        <v xml:space="preserve"> Insecticida  nematicida  ethoprofos 10 a 15 G, de aplicación al suelo, acción contacto e ingestión, Presentación 1 4,5 a 15 kg</v>
      </c>
      <c r="F1023" s="29">
        <f>'PAA Preliminar'!F1023</f>
        <v>20</v>
      </c>
      <c r="G1023" s="29" t="str">
        <f>'PAA Preliminar'!G1023</f>
        <v>Kg</v>
      </c>
      <c r="H1023" s="81">
        <f>'PAA Preliminar'!H1023</f>
        <v>53860</v>
      </c>
      <c r="I1023" s="29" t="str">
        <f>'PAA Preliminar'!I1023</f>
        <v>001</v>
      </c>
      <c r="J1023" s="93" t="str">
        <f>'PAA Preliminar'!J1023</f>
        <v>II  2020</v>
      </c>
    </row>
    <row r="1024" spans="1:10" x14ac:dyDescent="0.25">
      <c r="A1024" s="91">
        <f>'PAA Preliminar'!A1024</f>
        <v>766</v>
      </c>
      <c r="B1024" s="92" t="str">
        <f>'PAA Preliminar'!B1024</f>
        <v>789-04</v>
      </c>
      <c r="C1024" s="29">
        <f>'PAA Preliminar'!C1024</f>
        <v>0</v>
      </c>
      <c r="D1024" s="29">
        <f>'PAA Preliminar'!D1024</f>
        <v>20199</v>
      </c>
      <c r="E1024" s="3" t="str">
        <f>'PAA Preliminar'!E1024</f>
        <v>Coadyuvante NP7, presentación 1 L.</v>
      </c>
      <c r="F1024" s="29">
        <f>'PAA Preliminar'!F1024</f>
        <v>7</v>
      </c>
      <c r="G1024" s="29" t="str">
        <f>'PAA Preliminar'!G1024</f>
        <v>lt</v>
      </c>
      <c r="H1024" s="81">
        <f>'PAA Preliminar'!H1024</f>
        <v>17143</v>
      </c>
      <c r="I1024" s="29" t="str">
        <f>'PAA Preliminar'!I1024</f>
        <v>001</v>
      </c>
      <c r="J1024" s="93" t="str">
        <f>'PAA Preliminar'!J1024</f>
        <v>II  2020</v>
      </c>
    </row>
    <row r="1025" spans="1:10" x14ac:dyDescent="0.25">
      <c r="A1025" s="91">
        <f>'PAA Preliminar'!A1025</f>
        <v>767</v>
      </c>
      <c r="B1025" s="92" t="str">
        <f>'PAA Preliminar'!B1025</f>
        <v>789-04</v>
      </c>
      <c r="C1025" s="29">
        <f>'PAA Preliminar'!C1025</f>
        <v>0</v>
      </c>
      <c r="D1025" s="29">
        <f>'PAA Preliminar'!D1025</f>
        <v>20199</v>
      </c>
      <c r="E1025" s="3" t="str">
        <f>'PAA Preliminar'!E1025</f>
        <v>Carbonato de calcio</v>
      </c>
      <c r="F1025" s="29">
        <f>'PAA Preliminar'!F1025</f>
        <v>1800</v>
      </c>
      <c r="G1025" s="29" t="str">
        <f>'PAA Preliminar'!G1025</f>
        <v>Kg</v>
      </c>
      <c r="H1025" s="81">
        <f>'PAA Preliminar'!H1025</f>
        <v>97200</v>
      </c>
      <c r="I1025" s="29" t="str">
        <f>'PAA Preliminar'!I1025</f>
        <v>001</v>
      </c>
      <c r="J1025" s="93" t="str">
        <f>'PAA Preliminar'!J1025</f>
        <v>II  2020</v>
      </c>
    </row>
    <row r="1026" spans="1:10" x14ac:dyDescent="0.25">
      <c r="A1026" s="91">
        <f>'PAA Preliminar'!A1026</f>
        <v>768</v>
      </c>
      <c r="B1026" s="92" t="str">
        <f>'PAA Preliminar'!B1026</f>
        <v>789-04</v>
      </c>
      <c r="C1026" s="29">
        <f>'PAA Preliminar'!C1026</f>
        <v>0</v>
      </c>
      <c r="D1026" s="29">
        <f>'PAA Preliminar'!D1026</f>
        <v>20199</v>
      </c>
      <c r="E1026" s="3" t="str">
        <f>'PAA Preliminar'!E1026</f>
        <v>Cascarilla de arroz en estado seco</v>
      </c>
      <c r="F1026" s="29">
        <f>'PAA Preliminar'!F1026</f>
        <v>1</v>
      </c>
      <c r="G1026" s="29" t="str">
        <f>'PAA Preliminar'!G1026</f>
        <v>m3</v>
      </c>
      <c r="H1026" s="81">
        <f>'PAA Preliminar'!H1026</f>
        <v>10179</v>
      </c>
      <c r="I1026" s="29" t="str">
        <f>'PAA Preliminar'!I1026</f>
        <v>001</v>
      </c>
      <c r="J1026" s="93" t="str">
        <f>'PAA Preliminar'!J1026</f>
        <v>II  2020</v>
      </c>
    </row>
    <row r="1027" spans="1:10" ht="45" x14ac:dyDescent="0.25">
      <c r="A1027" s="91">
        <f>'PAA Preliminar'!A1027</f>
        <v>769</v>
      </c>
      <c r="B1027" s="92" t="str">
        <f>'PAA Preliminar'!B1027</f>
        <v>789-04</v>
      </c>
      <c r="C1027" s="29">
        <f>'PAA Preliminar'!C1027</f>
        <v>0</v>
      </c>
      <c r="D1027" s="29">
        <f>'PAA Preliminar'!D1027</f>
        <v>20199</v>
      </c>
      <c r="E1027" s="3" t="str">
        <f>'PAA Preliminar'!E1027</f>
        <v>formaldehido (formalina), concentracion 37 a 50%, presentacion en envases de l, para uso veterinario</v>
      </c>
      <c r="F1027" s="29">
        <f>'PAA Preliminar'!F1027</f>
        <v>2</v>
      </c>
      <c r="G1027" s="29" t="str">
        <f>'PAA Preliminar'!G1027</f>
        <v>lt</v>
      </c>
      <c r="H1027" s="81">
        <f>'PAA Preliminar'!H1027</f>
        <v>8912</v>
      </c>
      <c r="I1027" s="29" t="str">
        <f>'PAA Preliminar'!I1027</f>
        <v>001</v>
      </c>
      <c r="J1027" s="93" t="str">
        <f>'PAA Preliminar'!J1027</f>
        <v>II  2020</v>
      </c>
    </row>
    <row r="1028" spans="1:10" x14ac:dyDescent="0.25">
      <c r="A1028" s="91">
        <f>'PAA Preliminar'!A1028</f>
        <v>770</v>
      </c>
      <c r="B1028" s="92" t="str">
        <f>'PAA Preliminar'!B1028</f>
        <v>789-04</v>
      </c>
      <c r="C1028" s="29">
        <f>'PAA Preliminar'!C1028</f>
        <v>0</v>
      </c>
      <c r="D1028" s="29">
        <f>'PAA Preliminar'!D1028</f>
        <v>20202</v>
      </c>
      <c r="E1028" s="3" t="str">
        <f>'PAA Preliminar'!E1028</f>
        <v>Semilla de cebolla</v>
      </c>
      <c r="F1028" s="29">
        <f>'PAA Preliminar'!F1028</f>
        <v>5</v>
      </c>
      <c r="G1028" s="29" t="str">
        <f>'PAA Preliminar'!G1028</f>
        <v>kg</v>
      </c>
      <c r="H1028" s="81">
        <f>'PAA Preliminar'!H1028</f>
        <v>764260</v>
      </c>
      <c r="I1028" s="29" t="str">
        <f>'PAA Preliminar'!I1028</f>
        <v>001</v>
      </c>
      <c r="J1028" s="93" t="str">
        <f>'PAA Preliminar'!J1028</f>
        <v>II  2020</v>
      </c>
    </row>
    <row r="1029" spans="1:10" x14ac:dyDescent="0.25">
      <c r="A1029" s="91">
        <f>'PAA Preliminar'!A1029</f>
        <v>771</v>
      </c>
      <c r="B1029" s="92" t="str">
        <f>'PAA Preliminar'!B1029</f>
        <v>789-04</v>
      </c>
      <c r="C1029" s="29">
        <f>'PAA Preliminar'!C1029</f>
        <v>0</v>
      </c>
      <c r="D1029" s="29">
        <f>'PAA Preliminar'!D1029</f>
        <v>20202</v>
      </c>
      <c r="E1029" s="3" t="str">
        <f>'PAA Preliminar'!E1029</f>
        <v>Semilla de repollo</v>
      </c>
      <c r="F1029" s="29">
        <f>'PAA Preliminar'!F1029</f>
        <v>50000</v>
      </c>
      <c r="G1029" s="29" t="str">
        <f>'PAA Preliminar'!G1029</f>
        <v>kg</v>
      </c>
      <c r="H1029" s="81">
        <f>'PAA Preliminar'!H1029</f>
        <v>350000</v>
      </c>
      <c r="I1029" s="29" t="str">
        <f>'PAA Preliminar'!I1029</f>
        <v>001</v>
      </c>
      <c r="J1029" s="93" t="str">
        <f>'PAA Preliminar'!J1029</f>
        <v>II  2020</v>
      </c>
    </row>
    <row r="1030" spans="1:10" x14ac:dyDescent="0.25">
      <c r="A1030" s="91">
        <f>'PAA Preliminar'!A1030</f>
        <v>772</v>
      </c>
      <c r="B1030" s="92" t="str">
        <f>'PAA Preliminar'!B1030</f>
        <v>789-04</v>
      </c>
      <c r="C1030" s="29">
        <f>'PAA Preliminar'!C1030</f>
        <v>0</v>
      </c>
      <c r="D1030" s="29">
        <f>'PAA Preliminar'!D1030</f>
        <v>20202</v>
      </c>
      <c r="E1030" s="3" t="str">
        <f>'PAA Preliminar'!E1030</f>
        <v>Semilla de vainica</v>
      </c>
      <c r="F1030" s="29">
        <f>'PAA Preliminar'!F1030</f>
        <v>40</v>
      </c>
      <c r="G1030" s="29" t="str">
        <f>'PAA Preliminar'!G1030</f>
        <v>kg</v>
      </c>
      <c r="H1030" s="81">
        <f>'PAA Preliminar'!H1030</f>
        <v>236920</v>
      </c>
      <c r="I1030" s="29" t="str">
        <f>'PAA Preliminar'!I1030</f>
        <v>001</v>
      </c>
      <c r="J1030" s="93" t="str">
        <f>'PAA Preliminar'!J1030</f>
        <v>II  2020</v>
      </c>
    </row>
    <row r="1031" spans="1:10" x14ac:dyDescent="0.25">
      <c r="A1031" s="91">
        <f>'PAA Preliminar'!A1031</f>
        <v>773</v>
      </c>
      <c r="B1031" s="92" t="str">
        <f>'PAA Preliminar'!B1031</f>
        <v>789-04</v>
      </c>
      <c r="C1031" s="29">
        <f>'PAA Preliminar'!C1031</f>
        <v>0</v>
      </c>
      <c r="D1031" s="29">
        <f>'PAA Preliminar'!D1031</f>
        <v>20202</v>
      </c>
      <c r="E1031" s="3" t="str">
        <f>'PAA Preliminar'!E1031</f>
        <v>Semilla de culantro</v>
      </c>
      <c r="F1031" s="29">
        <f>'PAA Preliminar'!F1031</f>
        <v>50</v>
      </c>
      <c r="G1031" s="29" t="str">
        <f>'PAA Preliminar'!G1031</f>
        <v>kg</v>
      </c>
      <c r="H1031" s="81">
        <f>'PAA Preliminar'!H1031</f>
        <v>437750</v>
      </c>
      <c r="I1031" s="29" t="str">
        <f>'PAA Preliminar'!I1031</f>
        <v>001</v>
      </c>
      <c r="J1031" s="93" t="str">
        <f>'PAA Preliminar'!J1031</f>
        <v>II  2020</v>
      </c>
    </row>
    <row r="1032" spans="1:10" x14ac:dyDescent="0.25">
      <c r="A1032" s="91">
        <f>'PAA Preliminar'!A1032</f>
        <v>774</v>
      </c>
      <c r="B1032" s="92" t="str">
        <f>'PAA Preliminar'!B1032</f>
        <v>789-04</v>
      </c>
      <c r="C1032" s="29">
        <f>'PAA Preliminar'!C1032</f>
        <v>0</v>
      </c>
      <c r="D1032" s="29">
        <f>'PAA Preliminar'!D1032</f>
        <v>20202</v>
      </c>
      <c r="E1032" s="3" t="str">
        <f>'PAA Preliminar'!E1032</f>
        <v>Semilla de zanahoria</v>
      </c>
      <c r="F1032" s="29">
        <f>'PAA Preliminar'!F1032</f>
        <v>3</v>
      </c>
      <c r="G1032" s="29" t="str">
        <f>'PAA Preliminar'!G1032</f>
        <v>kg</v>
      </c>
      <c r="H1032" s="81">
        <f>'PAA Preliminar'!H1032</f>
        <v>157590</v>
      </c>
      <c r="I1032" s="29" t="str">
        <f>'PAA Preliminar'!I1032</f>
        <v>001</v>
      </c>
      <c r="J1032" s="93" t="str">
        <f>'PAA Preliminar'!J1032</f>
        <v>II  2020</v>
      </c>
    </row>
    <row r="1033" spans="1:10" x14ac:dyDescent="0.25">
      <c r="A1033" s="91">
        <f>'PAA Preliminar'!A1033</f>
        <v>775</v>
      </c>
      <c r="B1033" s="92" t="str">
        <f>'PAA Preliminar'!B1033</f>
        <v>789-04</v>
      </c>
      <c r="C1033" s="29">
        <f>'PAA Preliminar'!C1033</f>
        <v>0</v>
      </c>
      <c r="D1033" s="29">
        <f>'PAA Preliminar'!D1033</f>
        <v>20202</v>
      </c>
      <c r="E1033" s="3" t="str">
        <f>'PAA Preliminar'!E1033</f>
        <v>Semilla de ayote, El Naranjo</v>
      </c>
      <c r="F1033" s="29">
        <f>'PAA Preliminar'!F1033</f>
        <v>1000</v>
      </c>
      <c r="G1033" s="29" t="str">
        <f>'PAA Preliminar'!G1033</f>
        <v>kg</v>
      </c>
      <c r="H1033" s="81">
        <f>'PAA Preliminar'!H1033</f>
        <v>42000</v>
      </c>
      <c r="I1033" s="29" t="str">
        <f>'PAA Preliminar'!I1033</f>
        <v>001</v>
      </c>
      <c r="J1033" s="93" t="str">
        <f>'PAA Preliminar'!J1033</f>
        <v>II  2020</v>
      </c>
    </row>
    <row r="1034" spans="1:10" x14ac:dyDescent="0.25">
      <c r="A1034" s="91">
        <f>'PAA Preliminar'!A1034</f>
        <v>776</v>
      </c>
      <c r="B1034" s="92" t="str">
        <f>'PAA Preliminar'!B1034</f>
        <v>789-04</v>
      </c>
      <c r="C1034" s="29">
        <f>'PAA Preliminar'!C1034</f>
        <v>0</v>
      </c>
      <c r="D1034" s="29">
        <f>'PAA Preliminar'!D1034</f>
        <v>20203</v>
      </c>
      <c r="E1034" s="3" t="str">
        <f>'PAA Preliminar'!E1034</f>
        <v>Alimentos y Bebidas</v>
      </c>
      <c r="F1034" s="29">
        <f>'PAA Preliminar'!F1034</f>
        <v>1</v>
      </c>
      <c r="G1034" s="29" t="str">
        <f>'PAA Preliminar'!G1034</f>
        <v>unid</v>
      </c>
      <c r="H1034" s="81">
        <f>'PAA Preliminar'!H1034</f>
        <v>278273098</v>
      </c>
      <c r="I1034" s="29" t="str">
        <f>'PAA Preliminar'!I1034</f>
        <v>001</v>
      </c>
      <c r="J1034" s="93" t="str">
        <f>'PAA Preliminar'!J1034</f>
        <v>II  2020</v>
      </c>
    </row>
    <row r="1035" spans="1:10" x14ac:dyDescent="0.25">
      <c r="A1035" s="91">
        <f>'PAA Preliminar'!A1035</f>
        <v>777</v>
      </c>
      <c r="B1035" s="92" t="str">
        <f>'PAA Preliminar'!B1035</f>
        <v>789-04</v>
      </c>
      <c r="C1035" s="29">
        <f>'PAA Preliminar'!C1035</f>
        <v>0</v>
      </c>
      <c r="D1035" s="29">
        <f>'PAA Preliminar'!D1035</f>
        <v>20204</v>
      </c>
      <c r="E1035" s="3" t="str">
        <f>'PAA Preliminar'!E1035</f>
        <v>Alimento para gallina ponedora</v>
      </c>
      <c r="F1035" s="29">
        <f>'PAA Preliminar'!F1035</f>
        <v>1207</v>
      </c>
      <c r="G1035" s="29" t="str">
        <f>'PAA Preliminar'!G1035</f>
        <v>kg</v>
      </c>
      <c r="H1035" s="81">
        <f>'PAA Preliminar'!H1035</f>
        <v>333132</v>
      </c>
      <c r="I1035" s="29" t="str">
        <f>'PAA Preliminar'!I1035</f>
        <v>001</v>
      </c>
      <c r="J1035" s="93" t="str">
        <f>'PAA Preliminar'!J1035</f>
        <v>II  2020</v>
      </c>
    </row>
    <row r="1036" spans="1:10" x14ac:dyDescent="0.25">
      <c r="A1036" s="91">
        <f>'PAA Preliminar'!A1036</f>
        <v>778</v>
      </c>
      <c r="B1036" s="92" t="str">
        <f>'PAA Preliminar'!B1036</f>
        <v>789-04</v>
      </c>
      <c r="C1036" s="29">
        <f>'PAA Preliminar'!C1036</f>
        <v>0</v>
      </c>
      <c r="D1036" s="29">
        <f>'PAA Preliminar'!D1036</f>
        <v>20204</v>
      </c>
      <c r="E1036" s="3" t="str">
        <f>'PAA Preliminar'!E1036</f>
        <v>Alimento desarrollo de pollitas</v>
      </c>
      <c r="F1036" s="29">
        <f>'PAA Preliminar'!F1036</f>
        <v>306</v>
      </c>
      <c r="G1036" s="29" t="str">
        <f>'PAA Preliminar'!G1036</f>
        <v>kg</v>
      </c>
      <c r="H1036" s="81">
        <f>'PAA Preliminar'!H1036</f>
        <v>87516</v>
      </c>
      <c r="I1036" s="29" t="str">
        <f>'PAA Preliminar'!I1036</f>
        <v>001</v>
      </c>
      <c r="J1036" s="93" t="str">
        <f>'PAA Preliminar'!J1036</f>
        <v>II  2020</v>
      </c>
    </row>
    <row r="1037" spans="1:10" x14ac:dyDescent="0.25">
      <c r="A1037" s="91">
        <f>'PAA Preliminar'!A1037</f>
        <v>779</v>
      </c>
      <c r="B1037" s="92" t="str">
        <f>'PAA Preliminar'!B1037</f>
        <v>789-04</v>
      </c>
      <c r="C1037" s="29">
        <f>'PAA Preliminar'!C1037</f>
        <v>0</v>
      </c>
      <c r="D1037" s="29">
        <f>'PAA Preliminar'!D1037</f>
        <v>20204</v>
      </c>
      <c r="E1037" s="3" t="str">
        <f>'PAA Preliminar'!E1037</f>
        <v>Alimento de inicio para gallina</v>
      </c>
      <c r="F1037" s="29">
        <f>'PAA Preliminar'!F1037</f>
        <v>90</v>
      </c>
      <c r="G1037" s="29" t="str">
        <f>'PAA Preliminar'!G1037</f>
        <v>kg</v>
      </c>
      <c r="H1037" s="81">
        <f>'PAA Preliminar'!H1037</f>
        <v>27720</v>
      </c>
      <c r="I1037" s="29" t="str">
        <f>'PAA Preliminar'!I1037</f>
        <v>001</v>
      </c>
      <c r="J1037" s="93" t="str">
        <f>'PAA Preliminar'!J1037</f>
        <v>II  2020</v>
      </c>
    </row>
    <row r="1038" spans="1:10" ht="30" x14ac:dyDescent="0.25">
      <c r="A1038" s="91">
        <f>'PAA Preliminar'!A1038</f>
        <v>780</v>
      </c>
      <c r="B1038" s="92" t="str">
        <f>'PAA Preliminar'!B1038</f>
        <v>789-04</v>
      </c>
      <c r="C1038" s="29">
        <f>'PAA Preliminar'!C1038</f>
        <v>0</v>
      </c>
      <c r="D1038" s="29">
        <f>'PAA Preliminar'!D1038</f>
        <v>20301</v>
      </c>
      <c r="E1038" s="3" t="str">
        <f>'PAA Preliminar'!E1038</f>
        <v>Alambre de acero puas (p/cerca) en rollos de 335 mts</v>
      </c>
      <c r="F1038" s="29">
        <f>'PAA Preliminar'!F1038</f>
        <v>8</v>
      </c>
      <c r="G1038" s="29" t="str">
        <f>'PAA Preliminar'!G1038</f>
        <v>unid</v>
      </c>
      <c r="H1038" s="81">
        <f>'PAA Preliminar'!H1038</f>
        <v>152744</v>
      </c>
      <c r="I1038" s="29" t="str">
        <f>'PAA Preliminar'!I1038</f>
        <v>001</v>
      </c>
      <c r="J1038" s="93" t="str">
        <f>'PAA Preliminar'!J1038</f>
        <v>II  2020</v>
      </c>
    </row>
    <row r="1039" spans="1:10" x14ac:dyDescent="0.25">
      <c r="A1039" s="91">
        <f>'PAA Preliminar'!A1039</f>
        <v>781</v>
      </c>
      <c r="B1039" s="92" t="str">
        <f>'PAA Preliminar'!B1039</f>
        <v>789-04</v>
      </c>
      <c r="C1039" s="29">
        <f>'PAA Preliminar'!C1039</f>
        <v>0</v>
      </c>
      <c r="D1039" s="29">
        <f>'PAA Preliminar'!D1039</f>
        <v>20301</v>
      </c>
      <c r="E1039" s="3" t="str">
        <f>'PAA Preliminar'!E1039</f>
        <v>Alambre galbanizado calibre 16</v>
      </c>
      <c r="F1039" s="29">
        <f>'PAA Preliminar'!F1039</f>
        <v>48</v>
      </c>
      <c r="G1039" s="29" t="str">
        <f>'PAA Preliminar'!G1039</f>
        <v>kg</v>
      </c>
      <c r="H1039" s="81">
        <f>'PAA Preliminar'!H1039</f>
        <v>45840</v>
      </c>
      <c r="I1039" s="29" t="str">
        <f>'PAA Preliminar'!I1039</f>
        <v>001</v>
      </c>
      <c r="J1039" s="93" t="str">
        <f>'PAA Preliminar'!J1039</f>
        <v>II  2020</v>
      </c>
    </row>
    <row r="1040" spans="1:10" ht="45" x14ac:dyDescent="0.25">
      <c r="A1040" s="91">
        <f>'PAA Preliminar'!A1040</f>
        <v>782</v>
      </c>
      <c r="B1040" s="92" t="str">
        <f>'PAA Preliminar'!B1040</f>
        <v>789-04</v>
      </c>
      <c r="C1040" s="29">
        <f>'PAA Preliminar'!C1040</f>
        <v>0</v>
      </c>
      <c r="D1040" s="29">
        <f>'PAA Preliminar'!D1040</f>
        <v>20301</v>
      </c>
      <c r="E1040" s="3" t="str">
        <f>'PAA Preliminar'!E1040</f>
        <v xml:space="preserve"> Alambre acero Galvanizado, calibre  No 12, en un hilo. Presentación en  rollo continuo mínimo de 30 kgs. </v>
      </c>
      <c r="F1040" s="29">
        <f>'PAA Preliminar'!F1040</f>
        <v>100</v>
      </c>
      <c r="G1040" s="29" t="str">
        <f>'PAA Preliminar'!G1040</f>
        <v>kg</v>
      </c>
      <c r="H1040" s="81">
        <f>'PAA Preliminar'!H1040</f>
        <v>144400</v>
      </c>
      <c r="I1040" s="29" t="str">
        <f>'PAA Preliminar'!I1040</f>
        <v>001</v>
      </c>
      <c r="J1040" s="93" t="str">
        <f>'PAA Preliminar'!J1040</f>
        <v>II  2020</v>
      </c>
    </row>
    <row r="1041" spans="1:10" x14ac:dyDescent="0.25">
      <c r="A1041" s="91">
        <f>'PAA Preliminar'!A1041</f>
        <v>783</v>
      </c>
      <c r="B1041" s="92" t="str">
        <f>'PAA Preliminar'!B1041</f>
        <v>789-04</v>
      </c>
      <c r="C1041" s="29">
        <f>'PAA Preliminar'!C1041</f>
        <v>0</v>
      </c>
      <c r="D1041" s="29">
        <f>'PAA Preliminar'!D1041</f>
        <v>20301</v>
      </c>
      <c r="E1041" s="3" t="str">
        <f>'PAA Preliminar'!E1041</f>
        <v>Arandelas</v>
      </c>
      <c r="F1041" s="29">
        <f>'PAA Preliminar'!F1041</f>
        <v>18000</v>
      </c>
      <c r="G1041" s="29" t="str">
        <f>'PAA Preliminar'!G1041</f>
        <v>unid</v>
      </c>
      <c r="H1041" s="81">
        <f>'PAA Preliminar'!H1041</f>
        <v>180000</v>
      </c>
      <c r="I1041" s="29" t="str">
        <f>'PAA Preliminar'!I1041</f>
        <v>001</v>
      </c>
      <c r="J1041" s="93" t="str">
        <f>'PAA Preliminar'!J1041</f>
        <v>II  2020</v>
      </c>
    </row>
    <row r="1042" spans="1:10" x14ac:dyDescent="0.25">
      <c r="A1042" s="91">
        <f>'PAA Preliminar'!A1042</f>
        <v>784</v>
      </c>
      <c r="B1042" s="92" t="str">
        <f>'PAA Preliminar'!B1042</f>
        <v>789-04</v>
      </c>
      <c r="C1042" s="29">
        <f>'PAA Preliminar'!C1042</f>
        <v>0</v>
      </c>
      <c r="D1042" s="29">
        <f>'PAA Preliminar'!D1042</f>
        <v>20301</v>
      </c>
      <c r="E1042" s="3" t="str">
        <f>'PAA Preliminar'!E1042</f>
        <v>Cedazo malla no. 12, 18 mm EN 0,90 M</v>
      </c>
      <c r="F1042" s="29">
        <f>'PAA Preliminar'!F1042</f>
        <v>80</v>
      </c>
      <c r="G1042" s="29" t="str">
        <f>'PAA Preliminar'!G1042</f>
        <v>kg</v>
      </c>
      <c r="H1042" s="81">
        <f>'PAA Preliminar'!H1042</f>
        <v>144000</v>
      </c>
      <c r="I1042" s="29" t="str">
        <f>'PAA Preliminar'!I1042</f>
        <v>001</v>
      </c>
      <c r="J1042" s="93" t="str">
        <f>'PAA Preliminar'!J1042</f>
        <v>II  2020</v>
      </c>
    </row>
    <row r="1043" spans="1:10" x14ac:dyDescent="0.25">
      <c r="A1043" s="91">
        <f>'PAA Preliminar'!A1043</f>
        <v>785</v>
      </c>
      <c r="B1043" s="92" t="str">
        <f>'PAA Preliminar'!B1043</f>
        <v>789-04</v>
      </c>
      <c r="C1043" s="29">
        <f>'PAA Preliminar'!C1043</f>
        <v>0</v>
      </c>
      <c r="D1043" s="29">
        <f>'PAA Preliminar'!D1043</f>
        <v>20301</v>
      </c>
      <c r="E1043" s="3" t="str">
        <f>'PAA Preliminar'!E1043</f>
        <v>Clavo de hierro con cabeza</v>
      </c>
      <c r="F1043" s="29">
        <f>'PAA Preliminar'!F1043</f>
        <v>15</v>
      </c>
      <c r="G1043" s="29" t="str">
        <f>'PAA Preliminar'!G1043</f>
        <v>kg</v>
      </c>
      <c r="H1043" s="81">
        <f>'PAA Preliminar'!H1043</f>
        <v>12735</v>
      </c>
      <c r="I1043" s="29" t="str">
        <f>'PAA Preliminar'!I1043</f>
        <v>001</v>
      </c>
      <c r="J1043" s="93" t="str">
        <f>'PAA Preliminar'!J1043</f>
        <v>II  2020</v>
      </c>
    </row>
    <row r="1044" spans="1:10" x14ac:dyDescent="0.25">
      <c r="A1044" s="91">
        <f>'PAA Preliminar'!A1044</f>
        <v>786</v>
      </c>
      <c r="B1044" s="92" t="str">
        <f>'PAA Preliminar'!B1044</f>
        <v>789-04</v>
      </c>
      <c r="C1044" s="29">
        <f>'PAA Preliminar'!C1044</f>
        <v>0</v>
      </c>
      <c r="D1044" s="29">
        <f>'PAA Preliminar'!D1044</f>
        <v>20301</v>
      </c>
      <c r="E1044" s="3" t="str">
        <f>'PAA Preliminar'!E1044</f>
        <v>Lámina hierro galbanizado # 26 lisa</v>
      </c>
      <c r="F1044" s="29">
        <f>'PAA Preliminar'!F1044</f>
        <v>4</v>
      </c>
      <c r="G1044" s="29" t="str">
        <f>'PAA Preliminar'!G1044</f>
        <v>unid</v>
      </c>
      <c r="H1044" s="81">
        <f>'PAA Preliminar'!H1044</f>
        <v>26964</v>
      </c>
      <c r="I1044" s="29" t="str">
        <f>'PAA Preliminar'!I1044</f>
        <v>001</v>
      </c>
      <c r="J1044" s="93" t="str">
        <f>'PAA Preliminar'!J1044</f>
        <v>II  2020</v>
      </c>
    </row>
    <row r="1045" spans="1:10" x14ac:dyDescent="0.25">
      <c r="A1045" s="91">
        <f>'PAA Preliminar'!A1045</f>
        <v>787</v>
      </c>
      <c r="B1045" s="92" t="str">
        <f>'PAA Preliminar'!B1045</f>
        <v>789-04</v>
      </c>
      <c r="C1045" s="29">
        <f>'PAA Preliminar'!C1045</f>
        <v>0</v>
      </c>
      <c r="D1045" s="29">
        <f>'PAA Preliminar'!D1045</f>
        <v>20301</v>
      </c>
      <c r="E1045" s="3" t="str">
        <f>'PAA Preliminar'!E1045</f>
        <v>Candado de seguridad 38 mm</v>
      </c>
      <c r="F1045" s="29">
        <f>'PAA Preliminar'!F1045</f>
        <v>2</v>
      </c>
      <c r="G1045" s="29" t="str">
        <f>'PAA Preliminar'!G1045</f>
        <v>unid</v>
      </c>
      <c r="H1045" s="81">
        <f>'PAA Preliminar'!H1045</f>
        <v>11192</v>
      </c>
      <c r="I1045" s="29" t="str">
        <f>'PAA Preliminar'!I1045</f>
        <v>001</v>
      </c>
      <c r="J1045" s="93" t="str">
        <f>'PAA Preliminar'!J1045</f>
        <v>II  2020</v>
      </c>
    </row>
    <row r="1046" spans="1:10" ht="45" x14ac:dyDescent="0.25">
      <c r="A1046" s="91">
        <f>'PAA Preliminar'!A1046</f>
        <v>788</v>
      </c>
      <c r="B1046" s="92" t="str">
        <f>'PAA Preliminar'!B1046</f>
        <v>789-04</v>
      </c>
      <c r="C1046" s="29">
        <f>'PAA Preliminar'!C1046</f>
        <v>0</v>
      </c>
      <c r="D1046" s="29">
        <f>'PAA Preliminar'!D1046</f>
        <v>20301</v>
      </c>
      <c r="E1046" s="3" t="str">
        <f>'PAA Preliminar'!E1046</f>
        <v xml:space="preserve"> Grapa de  acero galbanizada,  tamaño 31 ,75 mm  en 3,7 mm de calibre. Para cerca. Present 1  Kg..</v>
      </c>
      <c r="F1046" s="29">
        <f>'PAA Preliminar'!F1046</f>
        <v>10</v>
      </c>
      <c r="G1046" s="29" t="str">
        <f>'PAA Preliminar'!G1046</f>
        <v>kg</v>
      </c>
      <c r="H1046" s="81">
        <f>'PAA Preliminar'!H1046</f>
        <v>18790</v>
      </c>
      <c r="I1046" s="29" t="str">
        <f>'PAA Preliminar'!I1046</f>
        <v>001</v>
      </c>
      <c r="J1046" s="93" t="str">
        <f>'PAA Preliminar'!J1046</f>
        <v>II  2020</v>
      </c>
    </row>
    <row r="1047" spans="1:10" x14ac:dyDescent="0.25">
      <c r="A1047" s="91">
        <f>'PAA Preliminar'!A1047</f>
        <v>789</v>
      </c>
      <c r="B1047" s="92" t="str">
        <f>'PAA Preliminar'!B1047</f>
        <v>789-04</v>
      </c>
      <c r="C1047" s="29">
        <f>'PAA Preliminar'!C1047</f>
        <v>0</v>
      </c>
      <c r="D1047" s="29">
        <f>'PAA Preliminar'!D1047</f>
        <v>20301</v>
      </c>
      <c r="E1047" s="3" t="str">
        <f>'PAA Preliminar'!E1047</f>
        <v>Tornillo todo tipo</v>
      </c>
      <c r="F1047" s="29">
        <f>'PAA Preliminar'!F1047</f>
        <v>20000</v>
      </c>
      <c r="G1047" s="29" t="str">
        <f>'PAA Preliminar'!G1047</f>
        <v>unid</v>
      </c>
      <c r="H1047" s="81">
        <f>'PAA Preliminar'!H1047</f>
        <v>2000000</v>
      </c>
      <c r="I1047" s="29" t="str">
        <f>'PAA Preliminar'!I1047</f>
        <v>001</v>
      </c>
      <c r="J1047" s="93" t="str">
        <f>'PAA Preliminar'!J1047</f>
        <v>II  2020</v>
      </c>
    </row>
    <row r="1048" spans="1:10" x14ac:dyDescent="0.25">
      <c r="A1048" s="91">
        <f>'PAA Preliminar'!A1048</f>
        <v>790</v>
      </c>
      <c r="B1048" s="92" t="str">
        <f>'PAA Preliminar'!B1048</f>
        <v>789-04</v>
      </c>
      <c r="C1048" s="29">
        <f>'PAA Preliminar'!C1048</f>
        <v>0</v>
      </c>
      <c r="D1048" s="29">
        <f>'PAA Preliminar'!D1048</f>
        <v>20301</v>
      </c>
      <c r="E1048" s="3" t="str">
        <f>'PAA Preliminar'!E1048</f>
        <v>Soldadura E-6013 en 2,38 mm (3/32")</v>
      </c>
      <c r="F1048" s="29">
        <f>'PAA Preliminar'!F1048</f>
        <v>40</v>
      </c>
      <c r="G1048" s="29" t="str">
        <f>'PAA Preliminar'!G1048</f>
        <v>kg</v>
      </c>
      <c r="H1048" s="81">
        <f>'PAA Preliminar'!H1048</f>
        <v>168000</v>
      </c>
      <c r="I1048" s="29" t="str">
        <f>'PAA Preliminar'!I1048</f>
        <v>001</v>
      </c>
      <c r="J1048" s="93" t="str">
        <f>'PAA Preliminar'!J1048</f>
        <v>II  2020</v>
      </c>
    </row>
    <row r="1049" spans="1:10" x14ac:dyDescent="0.25">
      <c r="A1049" s="91">
        <f>'PAA Preliminar'!A1049</f>
        <v>791</v>
      </c>
      <c r="B1049" s="92" t="str">
        <f>'PAA Preliminar'!B1049</f>
        <v>789-04</v>
      </c>
      <c r="C1049" s="29">
        <f>'PAA Preliminar'!C1049</f>
        <v>0</v>
      </c>
      <c r="D1049" s="29">
        <f>'PAA Preliminar'!D1049</f>
        <v>20301</v>
      </c>
      <c r="E1049" s="3" t="str">
        <f>'PAA Preliminar'!E1049</f>
        <v>Soldadura  60/13 punto rojo</v>
      </c>
      <c r="F1049" s="29">
        <f>'PAA Preliminar'!F1049</f>
        <v>20</v>
      </c>
      <c r="G1049" s="29" t="str">
        <f>'PAA Preliminar'!G1049</f>
        <v>kg</v>
      </c>
      <c r="H1049" s="81">
        <f>'PAA Preliminar'!H1049</f>
        <v>55160</v>
      </c>
      <c r="I1049" s="29" t="str">
        <f>'PAA Preliminar'!I1049</f>
        <v>001</v>
      </c>
      <c r="J1049" s="93" t="str">
        <f>'PAA Preliminar'!J1049</f>
        <v>II  2020</v>
      </c>
    </row>
    <row r="1050" spans="1:10" x14ac:dyDescent="0.25">
      <c r="A1050" s="91">
        <f>'PAA Preliminar'!A1050</f>
        <v>792</v>
      </c>
      <c r="B1050" s="92" t="str">
        <f>'PAA Preliminar'!B1050</f>
        <v>789-04</v>
      </c>
      <c r="C1050" s="29">
        <f>'PAA Preliminar'!C1050</f>
        <v>0</v>
      </c>
      <c r="D1050" s="29">
        <f>'PAA Preliminar'!D1050</f>
        <v>20304</v>
      </c>
      <c r="E1050" s="3" t="str">
        <f>'PAA Preliminar'!E1050</f>
        <v>Apagador de placa</v>
      </c>
      <c r="F1050" s="29">
        <f>'PAA Preliminar'!F1050</f>
        <v>5</v>
      </c>
      <c r="G1050" s="29" t="str">
        <f>'PAA Preliminar'!G1050</f>
        <v>unid</v>
      </c>
      <c r="H1050" s="81">
        <f>'PAA Preliminar'!H1050</f>
        <v>50000</v>
      </c>
      <c r="I1050" s="29" t="str">
        <f>'PAA Preliminar'!I1050</f>
        <v>001</v>
      </c>
      <c r="J1050" s="93" t="str">
        <f>'PAA Preliminar'!J1050</f>
        <v>II  2020</v>
      </c>
    </row>
    <row r="1051" spans="1:10" x14ac:dyDescent="0.25">
      <c r="A1051" s="91">
        <f>'PAA Preliminar'!A1051</f>
        <v>793</v>
      </c>
      <c r="B1051" s="92" t="str">
        <f>'PAA Preliminar'!B1051</f>
        <v>789-04</v>
      </c>
      <c r="C1051" s="29">
        <f>'PAA Preliminar'!C1051</f>
        <v>0</v>
      </c>
      <c r="D1051" s="29">
        <f>'PAA Preliminar'!D1051</f>
        <v>20304</v>
      </c>
      <c r="E1051" s="3" t="str">
        <f>'PAA Preliminar'!E1051</f>
        <v>Arrancadores magnéticos</v>
      </c>
      <c r="F1051" s="29">
        <f>'PAA Preliminar'!F1051</f>
        <v>1</v>
      </c>
      <c r="G1051" s="29" t="str">
        <f>'PAA Preliminar'!G1051</f>
        <v>unid</v>
      </c>
      <c r="H1051" s="81">
        <f>'PAA Preliminar'!H1051</f>
        <v>45000</v>
      </c>
      <c r="I1051" s="29" t="str">
        <f>'PAA Preliminar'!I1051</f>
        <v>001</v>
      </c>
      <c r="J1051" s="93" t="str">
        <f>'PAA Preliminar'!J1051</f>
        <v>II  2020</v>
      </c>
    </row>
    <row r="1052" spans="1:10" x14ac:dyDescent="0.25">
      <c r="A1052" s="91">
        <f>'PAA Preliminar'!A1052</f>
        <v>794</v>
      </c>
      <c r="B1052" s="92" t="str">
        <f>'PAA Preliminar'!B1052</f>
        <v>789-04</v>
      </c>
      <c r="C1052" s="29">
        <f>'PAA Preliminar'!C1052</f>
        <v>0</v>
      </c>
      <c r="D1052" s="29">
        <f>'PAA Preliminar'!D1052</f>
        <v>20304</v>
      </c>
      <c r="E1052" s="3" t="str">
        <f>'PAA Preliminar'!E1052</f>
        <v>Interruptores</v>
      </c>
      <c r="F1052" s="29">
        <f>'PAA Preliminar'!F1052</f>
        <v>5</v>
      </c>
      <c r="G1052" s="29" t="str">
        <f>'PAA Preliminar'!G1052</f>
        <v>unid</v>
      </c>
      <c r="H1052" s="81">
        <f>'PAA Preliminar'!H1052</f>
        <v>75000</v>
      </c>
      <c r="I1052" s="29" t="str">
        <f>'PAA Preliminar'!I1052</f>
        <v>001</v>
      </c>
      <c r="J1052" s="93" t="str">
        <f>'PAA Preliminar'!J1052</f>
        <v>II  2020</v>
      </c>
    </row>
    <row r="1053" spans="1:10" x14ac:dyDescent="0.25">
      <c r="A1053" s="91">
        <f>'PAA Preliminar'!A1053</f>
        <v>795</v>
      </c>
      <c r="B1053" s="92" t="str">
        <f>'PAA Preliminar'!B1053</f>
        <v>789-04</v>
      </c>
      <c r="C1053" s="29">
        <f>'PAA Preliminar'!C1053</f>
        <v>0</v>
      </c>
      <c r="D1053" s="29">
        <f>'PAA Preliminar'!D1053</f>
        <v>20304</v>
      </c>
      <c r="E1053" s="3" t="str">
        <f>'PAA Preliminar'!E1053</f>
        <v>Switches</v>
      </c>
      <c r="F1053" s="29">
        <f>'PAA Preliminar'!F1053</f>
        <v>5</v>
      </c>
      <c r="G1053" s="29" t="str">
        <f>'PAA Preliminar'!G1053</f>
        <v>unid</v>
      </c>
      <c r="H1053" s="81">
        <f>'PAA Preliminar'!H1053</f>
        <v>50000</v>
      </c>
      <c r="I1053" s="29" t="str">
        <f>'PAA Preliminar'!I1053</f>
        <v>001</v>
      </c>
      <c r="J1053" s="93" t="str">
        <f>'PAA Preliminar'!J1053</f>
        <v>II  2020</v>
      </c>
    </row>
    <row r="1054" spans="1:10" x14ac:dyDescent="0.25">
      <c r="A1054" s="91">
        <f>'PAA Preliminar'!A1054</f>
        <v>796</v>
      </c>
      <c r="B1054" s="92" t="str">
        <f>'PAA Preliminar'!B1054</f>
        <v>789-04</v>
      </c>
      <c r="C1054" s="29">
        <f>'PAA Preliminar'!C1054</f>
        <v>0</v>
      </c>
      <c r="D1054" s="29">
        <f>'PAA Preliminar'!D1054</f>
        <v>20304</v>
      </c>
      <c r="E1054" s="3" t="str">
        <f>'PAA Preliminar'!E1054</f>
        <v>Cable porta electrodo -welding- no. 2</v>
      </c>
      <c r="F1054" s="29">
        <f>'PAA Preliminar'!F1054</f>
        <v>2</v>
      </c>
      <c r="G1054" s="29" t="str">
        <f>'PAA Preliminar'!G1054</f>
        <v>unid</v>
      </c>
      <c r="H1054" s="81">
        <f>'PAA Preliminar'!H1054</f>
        <v>30000</v>
      </c>
      <c r="I1054" s="29" t="str">
        <f>'PAA Preliminar'!I1054</f>
        <v>001</v>
      </c>
      <c r="J1054" s="93" t="str">
        <f>'PAA Preliminar'!J1054</f>
        <v>II  2020</v>
      </c>
    </row>
    <row r="1055" spans="1:10" x14ac:dyDescent="0.25">
      <c r="A1055" s="91">
        <f>'PAA Preliminar'!A1055</f>
        <v>797</v>
      </c>
      <c r="B1055" s="92" t="str">
        <f>'PAA Preliminar'!B1055</f>
        <v>789-04</v>
      </c>
      <c r="C1055" s="29">
        <f>'PAA Preliminar'!C1055</f>
        <v>0</v>
      </c>
      <c r="D1055" s="29">
        <f>'PAA Preliminar'!D1055</f>
        <v>20304</v>
      </c>
      <c r="E1055" s="3" t="str">
        <f>'PAA Preliminar'!E1055</f>
        <v>Cable TSJ DE 3 lineas</v>
      </c>
      <c r="F1055" s="29">
        <f>'PAA Preliminar'!F1055</f>
        <v>50</v>
      </c>
      <c r="G1055" s="29" t="str">
        <f>'PAA Preliminar'!G1055</f>
        <v>unid</v>
      </c>
      <c r="H1055" s="81">
        <f>'PAA Preliminar'!H1055</f>
        <v>125000</v>
      </c>
      <c r="I1055" s="29" t="str">
        <f>'PAA Preliminar'!I1055</f>
        <v>001</v>
      </c>
      <c r="J1055" s="93" t="str">
        <f>'PAA Preliminar'!J1055</f>
        <v>II  2020</v>
      </c>
    </row>
    <row r="1056" spans="1:10" x14ac:dyDescent="0.25">
      <c r="A1056" s="91">
        <f>'PAA Preliminar'!A1056</f>
        <v>798</v>
      </c>
      <c r="B1056" s="92" t="str">
        <f>'PAA Preliminar'!B1056</f>
        <v>789-04</v>
      </c>
      <c r="C1056" s="29">
        <f>'PAA Preliminar'!C1056</f>
        <v>0</v>
      </c>
      <c r="D1056" s="29">
        <f>'PAA Preliminar'!D1056</f>
        <v>20304</v>
      </c>
      <c r="E1056" s="3" t="str">
        <f>'PAA Preliminar'!E1056</f>
        <v>Enchufe de hule polarizado</v>
      </c>
      <c r="F1056" s="29">
        <f>'PAA Preliminar'!F1056</f>
        <v>10</v>
      </c>
      <c r="G1056" s="29" t="str">
        <f>'PAA Preliminar'!G1056</f>
        <v>unid</v>
      </c>
      <c r="H1056" s="81">
        <f>'PAA Preliminar'!H1056</f>
        <v>50000</v>
      </c>
      <c r="I1056" s="29" t="str">
        <f>'PAA Preliminar'!I1056</f>
        <v>001</v>
      </c>
      <c r="J1056" s="93" t="str">
        <f>'PAA Preliminar'!J1056</f>
        <v>II  2020</v>
      </c>
    </row>
    <row r="1057" spans="1:10" x14ac:dyDescent="0.25">
      <c r="A1057" s="91">
        <f>'PAA Preliminar'!A1057</f>
        <v>799</v>
      </c>
      <c r="B1057" s="92" t="str">
        <f>'PAA Preliminar'!B1057</f>
        <v>789-04</v>
      </c>
      <c r="C1057" s="29">
        <f>'PAA Preliminar'!C1057</f>
        <v>0</v>
      </c>
      <c r="D1057" s="29">
        <f>'PAA Preliminar'!D1057</f>
        <v>20304</v>
      </c>
      <c r="E1057" s="3" t="str">
        <f>'PAA Preliminar'!E1057</f>
        <v>Extensiones eléctricas</v>
      </c>
      <c r="F1057" s="29">
        <f>'PAA Preliminar'!F1057</f>
        <v>10</v>
      </c>
      <c r="G1057" s="29" t="str">
        <f>'PAA Preliminar'!G1057</f>
        <v>unid</v>
      </c>
      <c r="H1057" s="81">
        <f>'PAA Preliminar'!H1057</f>
        <v>350000</v>
      </c>
      <c r="I1057" s="29" t="str">
        <f>'PAA Preliminar'!I1057</f>
        <v>001</v>
      </c>
      <c r="J1057" s="93" t="str">
        <f>'PAA Preliminar'!J1057</f>
        <v>II  2020</v>
      </c>
    </row>
    <row r="1058" spans="1:10" x14ac:dyDescent="0.25">
      <c r="A1058" s="91">
        <f>'PAA Preliminar'!A1058</f>
        <v>800</v>
      </c>
      <c r="B1058" s="92" t="str">
        <f>'PAA Preliminar'!B1058</f>
        <v>789-04</v>
      </c>
      <c r="C1058" s="29">
        <f>'PAA Preliminar'!C1058</f>
        <v>0</v>
      </c>
      <c r="D1058" s="29">
        <f>'PAA Preliminar'!D1058</f>
        <v>20304</v>
      </c>
      <c r="E1058" s="3" t="str">
        <f>'PAA Preliminar'!E1058</f>
        <v>Plafon</v>
      </c>
      <c r="F1058" s="29">
        <f>'PAA Preliminar'!F1058</f>
        <v>5</v>
      </c>
      <c r="G1058" s="29" t="str">
        <f>'PAA Preliminar'!G1058</f>
        <v>unid</v>
      </c>
      <c r="H1058" s="81">
        <f>'PAA Preliminar'!H1058</f>
        <v>15000</v>
      </c>
      <c r="I1058" s="29" t="str">
        <f>'PAA Preliminar'!I1058</f>
        <v>001</v>
      </c>
      <c r="J1058" s="93" t="str">
        <f>'PAA Preliminar'!J1058</f>
        <v>II  2020</v>
      </c>
    </row>
    <row r="1059" spans="1:10" x14ac:dyDescent="0.25">
      <c r="A1059" s="91">
        <f>'PAA Preliminar'!A1059</f>
        <v>801</v>
      </c>
      <c r="B1059" s="92" t="str">
        <f>'PAA Preliminar'!B1059</f>
        <v>789-04</v>
      </c>
      <c r="C1059" s="29">
        <f>'PAA Preliminar'!C1059</f>
        <v>0</v>
      </c>
      <c r="D1059" s="29">
        <f>'PAA Preliminar'!D1059</f>
        <v>20304</v>
      </c>
      <c r="E1059" s="3" t="str">
        <f>'PAA Preliminar'!E1059</f>
        <v>Breaker 15 AMP</v>
      </c>
      <c r="F1059" s="29">
        <f>'PAA Preliminar'!F1059</f>
        <v>2</v>
      </c>
      <c r="G1059" s="29" t="str">
        <f>'PAA Preliminar'!G1059</f>
        <v>unid</v>
      </c>
      <c r="H1059" s="81">
        <f>'PAA Preliminar'!H1059</f>
        <v>40000</v>
      </c>
      <c r="I1059" s="29" t="str">
        <f>'PAA Preliminar'!I1059</f>
        <v>001</v>
      </c>
      <c r="J1059" s="93" t="str">
        <f>'PAA Preliminar'!J1059</f>
        <v>II  2020</v>
      </c>
    </row>
    <row r="1060" spans="1:10" x14ac:dyDescent="0.25">
      <c r="A1060" s="91">
        <f>'PAA Preliminar'!A1060</f>
        <v>802</v>
      </c>
      <c r="B1060" s="92" t="str">
        <f>'PAA Preliminar'!B1060</f>
        <v>789-04</v>
      </c>
      <c r="C1060" s="29">
        <f>'PAA Preliminar'!C1060</f>
        <v>0</v>
      </c>
      <c r="D1060" s="29">
        <f>'PAA Preliminar'!D1060</f>
        <v>20304</v>
      </c>
      <c r="E1060" s="3" t="str">
        <f>'PAA Preliminar'!E1060</f>
        <v>Breaker 20 AMP</v>
      </c>
      <c r="F1060" s="29">
        <f>'PAA Preliminar'!F1060</f>
        <v>2</v>
      </c>
      <c r="G1060" s="29" t="str">
        <f>'PAA Preliminar'!G1060</f>
        <v>unid</v>
      </c>
      <c r="H1060" s="81">
        <f>'PAA Preliminar'!H1060</f>
        <v>50000</v>
      </c>
      <c r="I1060" s="29" t="str">
        <f>'PAA Preliminar'!I1060</f>
        <v>001</v>
      </c>
      <c r="J1060" s="93" t="str">
        <f>'PAA Preliminar'!J1060</f>
        <v>II  2020</v>
      </c>
    </row>
    <row r="1061" spans="1:10" x14ac:dyDescent="0.25">
      <c r="A1061" s="91">
        <f>'PAA Preliminar'!A1061</f>
        <v>803</v>
      </c>
      <c r="B1061" s="92" t="str">
        <f>'PAA Preliminar'!B1061</f>
        <v>789-04</v>
      </c>
      <c r="C1061" s="29">
        <f>'PAA Preliminar'!C1061</f>
        <v>0</v>
      </c>
      <c r="D1061" s="29">
        <f>'PAA Preliminar'!D1061</f>
        <v>20304</v>
      </c>
      <c r="E1061" s="3" t="str">
        <f>'PAA Preliminar'!E1061</f>
        <v>Breaker DE 30 AMP</v>
      </c>
      <c r="F1061" s="29">
        <f>'PAA Preliminar'!F1061</f>
        <v>2</v>
      </c>
      <c r="G1061" s="29" t="str">
        <f>'PAA Preliminar'!G1061</f>
        <v>unid</v>
      </c>
      <c r="H1061" s="81">
        <f>'PAA Preliminar'!H1061</f>
        <v>60000</v>
      </c>
      <c r="I1061" s="29" t="str">
        <f>'PAA Preliminar'!I1061</f>
        <v>001</v>
      </c>
      <c r="J1061" s="93" t="str">
        <f>'PAA Preliminar'!J1061</f>
        <v>II  2020</v>
      </c>
    </row>
    <row r="1062" spans="1:10" x14ac:dyDescent="0.25">
      <c r="A1062" s="91">
        <f>'PAA Preliminar'!A1062</f>
        <v>804</v>
      </c>
      <c r="B1062" s="92" t="str">
        <f>'PAA Preliminar'!B1062</f>
        <v>789-04</v>
      </c>
      <c r="C1062" s="29">
        <f>'PAA Preliminar'!C1062</f>
        <v>0</v>
      </c>
      <c r="D1062" s="29">
        <f>'PAA Preliminar'!D1062</f>
        <v>20304</v>
      </c>
      <c r="E1062" s="3" t="str">
        <f>'PAA Preliminar'!E1062</f>
        <v>Breaker DE 40 AMP</v>
      </c>
      <c r="F1062" s="29">
        <f>'PAA Preliminar'!F1062</f>
        <v>2</v>
      </c>
      <c r="G1062" s="29" t="str">
        <f>'PAA Preliminar'!G1062</f>
        <v>unid</v>
      </c>
      <c r="H1062" s="81">
        <f>'PAA Preliminar'!H1062</f>
        <v>70000</v>
      </c>
      <c r="I1062" s="29" t="str">
        <f>'PAA Preliminar'!I1062</f>
        <v>001</v>
      </c>
      <c r="J1062" s="93" t="str">
        <f>'PAA Preliminar'!J1062</f>
        <v>II  2020</v>
      </c>
    </row>
    <row r="1063" spans="1:10" x14ac:dyDescent="0.25">
      <c r="A1063" s="91">
        <f>'PAA Preliminar'!A1063</f>
        <v>805</v>
      </c>
      <c r="B1063" s="92" t="str">
        <f>'PAA Preliminar'!B1063</f>
        <v>789-04</v>
      </c>
      <c r="C1063" s="29">
        <f>'PAA Preliminar'!C1063</f>
        <v>0</v>
      </c>
      <c r="D1063" s="29">
        <f>'PAA Preliminar'!D1063</f>
        <v>20304</v>
      </c>
      <c r="E1063" s="3" t="str">
        <f>'PAA Preliminar'!E1063</f>
        <v>Breaker DE 50 AMP</v>
      </c>
      <c r="F1063" s="29">
        <f>'PAA Preliminar'!F1063</f>
        <v>2</v>
      </c>
      <c r="G1063" s="29" t="str">
        <f>'PAA Preliminar'!G1063</f>
        <v>unid</v>
      </c>
      <c r="H1063" s="81">
        <f>'PAA Preliminar'!H1063</f>
        <v>80000</v>
      </c>
      <c r="I1063" s="29" t="str">
        <f>'PAA Preliminar'!I1063</f>
        <v>001</v>
      </c>
      <c r="J1063" s="93" t="str">
        <f>'PAA Preliminar'!J1063</f>
        <v>II  2020</v>
      </c>
    </row>
    <row r="1064" spans="1:10" x14ac:dyDescent="0.25">
      <c r="A1064" s="91">
        <f>'PAA Preliminar'!A1064</f>
        <v>806</v>
      </c>
      <c r="B1064" s="92" t="str">
        <f>'PAA Preliminar'!B1064</f>
        <v>789-04</v>
      </c>
      <c r="C1064" s="29">
        <f>'PAA Preliminar'!C1064</f>
        <v>0</v>
      </c>
      <c r="D1064" s="29">
        <f>'PAA Preliminar'!D1064</f>
        <v>20304</v>
      </c>
      <c r="E1064" s="3" t="str">
        <f>'PAA Preliminar'!E1064</f>
        <v>Contactores</v>
      </c>
      <c r="F1064" s="29">
        <f>'PAA Preliminar'!F1064</f>
        <v>1</v>
      </c>
      <c r="G1064" s="29" t="str">
        <f>'PAA Preliminar'!G1064</f>
        <v>unid</v>
      </c>
      <c r="H1064" s="81">
        <f>'PAA Preliminar'!H1064</f>
        <v>35000</v>
      </c>
      <c r="I1064" s="29" t="str">
        <f>'PAA Preliminar'!I1064</f>
        <v>001</v>
      </c>
      <c r="J1064" s="93" t="str">
        <f>'PAA Preliminar'!J1064</f>
        <v>II  2020</v>
      </c>
    </row>
    <row r="1065" spans="1:10" x14ac:dyDescent="0.25">
      <c r="A1065" s="91">
        <f>'PAA Preliminar'!A1065</f>
        <v>807</v>
      </c>
      <c r="B1065" s="92" t="str">
        <f>'PAA Preliminar'!B1065</f>
        <v>789-04</v>
      </c>
      <c r="C1065" s="29">
        <f>'PAA Preliminar'!C1065</f>
        <v>0</v>
      </c>
      <c r="D1065" s="29">
        <f>'PAA Preliminar'!D1065</f>
        <v>20304</v>
      </c>
      <c r="E1065" s="3" t="str">
        <f>'PAA Preliminar'!E1065</f>
        <v>Tomacorriente polarizado</v>
      </c>
      <c r="F1065" s="29">
        <f>'PAA Preliminar'!F1065</f>
        <v>10</v>
      </c>
      <c r="G1065" s="29" t="str">
        <f>'PAA Preliminar'!G1065</f>
        <v>unid</v>
      </c>
      <c r="H1065" s="81">
        <f>'PAA Preliminar'!H1065</f>
        <v>50000</v>
      </c>
      <c r="I1065" s="29" t="str">
        <f>'PAA Preliminar'!I1065</f>
        <v>001</v>
      </c>
      <c r="J1065" s="93" t="str">
        <f>'PAA Preliminar'!J1065</f>
        <v>II  2020</v>
      </c>
    </row>
    <row r="1066" spans="1:10" x14ac:dyDescent="0.25">
      <c r="A1066" s="91">
        <f>'PAA Preliminar'!A1066</f>
        <v>808</v>
      </c>
      <c r="B1066" s="92" t="str">
        <f>'PAA Preliminar'!B1066</f>
        <v>789-04</v>
      </c>
      <c r="C1066" s="29">
        <f>'PAA Preliminar'!C1066</f>
        <v>0</v>
      </c>
      <c r="D1066" s="29">
        <f>'PAA Preliminar'!D1066</f>
        <v>20304</v>
      </c>
      <c r="E1066" s="3" t="str">
        <f>'PAA Preliminar'!E1066</f>
        <v>Tomacorriente trifásico</v>
      </c>
      <c r="F1066" s="29">
        <f>'PAA Preliminar'!F1066</f>
        <v>10</v>
      </c>
      <c r="G1066" s="29" t="str">
        <f>'PAA Preliminar'!G1066</f>
        <v>unid</v>
      </c>
      <c r="H1066" s="81">
        <f>'PAA Preliminar'!H1066</f>
        <v>50000</v>
      </c>
      <c r="I1066" s="29" t="str">
        <f>'PAA Preliminar'!I1066</f>
        <v>001</v>
      </c>
      <c r="J1066" s="93" t="str">
        <f>'PAA Preliminar'!J1066</f>
        <v>II  2020</v>
      </c>
    </row>
    <row r="1067" spans="1:10" x14ac:dyDescent="0.25">
      <c r="A1067" s="91">
        <f>'PAA Preliminar'!A1067</f>
        <v>809</v>
      </c>
      <c r="B1067" s="92" t="str">
        <f>'PAA Preliminar'!B1067</f>
        <v>789-04</v>
      </c>
      <c r="C1067" s="29">
        <f>'PAA Preliminar'!C1067</f>
        <v>0</v>
      </c>
      <c r="D1067" s="29">
        <f>'PAA Preliminar'!D1067</f>
        <v>20304</v>
      </c>
      <c r="E1067" s="3" t="str">
        <f>'PAA Preliminar'!E1067</f>
        <v>Porta electrodos 500 amp.</v>
      </c>
      <c r="F1067" s="29">
        <f>'PAA Preliminar'!F1067</f>
        <v>2</v>
      </c>
      <c r="G1067" s="29" t="str">
        <f>'PAA Preliminar'!G1067</f>
        <v>unid</v>
      </c>
      <c r="H1067" s="81">
        <f>'PAA Preliminar'!H1067</f>
        <v>30000</v>
      </c>
      <c r="I1067" s="29" t="str">
        <f>'PAA Preliminar'!I1067</f>
        <v>001</v>
      </c>
      <c r="J1067" s="93" t="str">
        <f>'PAA Preliminar'!J1067</f>
        <v>II  2020</v>
      </c>
    </row>
    <row r="1068" spans="1:10" x14ac:dyDescent="0.25">
      <c r="A1068" s="91">
        <f>'PAA Preliminar'!A1068</f>
        <v>810</v>
      </c>
      <c r="B1068" s="92" t="str">
        <f>'PAA Preliminar'!B1068</f>
        <v>789-04</v>
      </c>
      <c r="C1068" s="29">
        <f>'PAA Preliminar'!C1068</f>
        <v>0</v>
      </c>
      <c r="D1068" s="29">
        <f>'PAA Preliminar'!D1068</f>
        <v>20304</v>
      </c>
      <c r="E1068" s="3" t="str">
        <f>'PAA Preliminar'!E1068</f>
        <v>Botoneras</v>
      </c>
      <c r="F1068" s="29">
        <f>'PAA Preliminar'!F1068</f>
        <v>2</v>
      </c>
      <c r="G1068" s="29" t="str">
        <f>'PAA Preliminar'!G1068</f>
        <v>unid</v>
      </c>
      <c r="H1068" s="81">
        <f>'PAA Preliminar'!H1068</f>
        <v>20000</v>
      </c>
      <c r="I1068" s="29" t="str">
        <f>'PAA Preliminar'!I1068</f>
        <v>001</v>
      </c>
      <c r="J1068" s="93" t="str">
        <f>'PAA Preliminar'!J1068</f>
        <v>II  2020</v>
      </c>
    </row>
    <row r="1069" spans="1:10" x14ac:dyDescent="0.25">
      <c r="A1069" s="91">
        <f>'PAA Preliminar'!A1069</f>
        <v>811</v>
      </c>
      <c r="B1069" s="92" t="str">
        <f>'PAA Preliminar'!B1069</f>
        <v>789-04</v>
      </c>
      <c r="C1069" s="29">
        <f>'PAA Preliminar'!C1069</f>
        <v>0</v>
      </c>
      <c r="D1069" s="29">
        <f>'PAA Preliminar'!D1069</f>
        <v>20304</v>
      </c>
      <c r="E1069" s="3" t="str">
        <f>'PAA Preliminar'!E1069</f>
        <v>Carrucha de teflón</v>
      </c>
      <c r="F1069" s="29">
        <f>'PAA Preliminar'!F1069</f>
        <v>10</v>
      </c>
      <c r="G1069" s="29" t="str">
        <f>'PAA Preliminar'!G1069</f>
        <v>unid</v>
      </c>
      <c r="H1069" s="81">
        <f>'PAA Preliminar'!H1069</f>
        <v>15000</v>
      </c>
      <c r="I1069" s="29" t="str">
        <f>'PAA Preliminar'!I1069</f>
        <v>001</v>
      </c>
      <c r="J1069" s="93" t="str">
        <f>'PAA Preliminar'!J1069</f>
        <v>II  2020</v>
      </c>
    </row>
    <row r="1070" spans="1:10" x14ac:dyDescent="0.25">
      <c r="A1070" s="91">
        <f>'PAA Preliminar'!A1070</f>
        <v>812</v>
      </c>
      <c r="B1070" s="92" t="str">
        <f>'PAA Preliminar'!B1070</f>
        <v>789-04</v>
      </c>
      <c r="C1070" s="29">
        <f>'PAA Preliminar'!C1070</f>
        <v>0</v>
      </c>
      <c r="D1070" s="29">
        <f>'PAA Preliminar'!D1070</f>
        <v>20304</v>
      </c>
      <c r="E1070" s="3" t="str">
        <f>'PAA Preliminar'!E1070</f>
        <v>Prensa para tierra (máquina de soldar)</v>
      </c>
      <c r="F1070" s="29">
        <f>'PAA Preliminar'!F1070</f>
        <v>5</v>
      </c>
      <c r="G1070" s="29" t="str">
        <f>'PAA Preliminar'!G1070</f>
        <v>unid</v>
      </c>
      <c r="H1070" s="81">
        <f>'PAA Preliminar'!H1070</f>
        <v>32500</v>
      </c>
      <c r="I1070" s="29" t="str">
        <f>'PAA Preliminar'!I1070</f>
        <v>001</v>
      </c>
      <c r="J1070" s="93" t="str">
        <f>'PAA Preliminar'!J1070</f>
        <v>II  2020</v>
      </c>
    </row>
    <row r="1071" spans="1:10" x14ac:dyDescent="0.25">
      <c r="A1071" s="91">
        <f>'PAA Preliminar'!A1071</f>
        <v>813</v>
      </c>
      <c r="B1071" s="92" t="str">
        <f>'PAA Preliminar'!B1071</f>
        <v>789-04</v>
      </c>
      <c r="C1071" s="29">
        <f>'PAA Preliminar'!C1071</f>
        <v>0</v>
      </c>
      <c r="D1071" s="29">
        <f>'PAA Preliminar'!D1071</f>
        <v>20305</v>
      </c>
      <c r="E1071" s="3" t="str">
        <f>'PAA Preliminar'!E1071</f>
        <v>Otros materiales específicos-Vidrio</v>
      </c>
      <c r="F1071" s="29">
        <f>'PAA Preliminar'!F1071</f>
        <v>100</v>
      </c>
      <c r="G1071" s="29" t="str">
        <f>'PAA Preliminar'!G1071</f>
        <v>unid</v>
      </c>
      <c r="H1071" s="81">
        <f>'PAA Preliminar'!H1071</f>
        <v>110000</v>
      </c>
      <c r="I1071" s="29" t="str">
        <f>'PAA Preliminar'!I1071</f>
        <v>001</v>
      </c>
      <c r="J1071" s="93" t="str">
        <f>'PAA Preliminar'!J1071</f>
        <v>II  2020</v>
      </c>
    </row>
    <row r="1072" spans="1:10" ht="30" x14ac:dyDescent="0.25">
      <c r="A1072" s="91">
        <f>'PAA Preliminar'!A1072</f>
        <v>814</v>
      </c>
      <c r="B1072" s="92" t="str">
        <f>'PAA Preliminar'!B1072</f>
        <v>789-04</v>
      </c>
      <c r="C1072" s="29">
        <f>'PAA Preliminar'!C1072</f>
        <v>0</v>
      </c>
      <c r="D1072" s="29">
        <f>'PAA Preliminar'!D1072</f>
        <v>20305</v>
      </c>
      <c r="E1072" s="3" t="str">
        <f>'PAA Preliminar'!E1072</f>
        <v>Vidrio transparante rectangular para màscara de soldar</v>
      </c>
      <c r="F1072" s="29">
        <f>'PAA Preliminar'!F1072</f>
        <v>100</v>
      </c>
      <c r="G1072" s="29" t="str">
        <f>'PAA Preliminar'!G1072</f>
        <v>unid</v>
      </c>
      <c r="H1072" s="81">
        <f>'PAA Preliminar'!H1072</f>
        <v>10000</v>
      </c>
      <c r="I1072" s="29" t="str">
        <f>'PAA Preliminar'!I1072</f>
        <v>001</v>
      </c>
      <c r="J1072" s="93" t="str">
        <f>'PAA Preliminar'!J1072</f>
        <v>II  2020</v>
      </c>
    </row>
    <row r="1073" spans="1:10" ht="30" x14ac:dyDescent="0.25">
      <c r="A1073" s="91">
        <f>'PAA Preliminar'!A1073</f>
        <v>815</v>
      </c>
      <c r="B1073" s="92" t="str">
        <f>'PAA Preliminar'!B1073</f>
        <v>789-04</v>
      </c>
      <c r="C1073" s="29">
        <f>'PAA Preliminar'!C1073</f>
        <v>0</v>
      </c>
      <c r="D1073" s="29">
        <f>'PAA Preliminar'!D1073</f>
        <v>20305</v>
      </c>
      <c r="E1073" s="3" t="str">
        <f>'PAA Preliminar'!E1073</f>
        <v>Vidrio oscuro rectangular para màscara de soldar</v>
      </c>
      <c r="F1073" s="29">
        <f>'PAA Preliminar'!F1073</f>
        <v>100</v>
      </c>
      <c r="G1073" s="29" t="str">
        <f>'PAA Preliminar'!G1073</f>
        <v>unid</v>
      </c>
      <c r="H1073" s="81">
        <f>'PAA Preliminar'!H1073</f>
        <v>100000</v>
      </c>
      <c r="I1073" s="29" t="str">
        <f>'PAA Preliminar'!I1073</f>
        <v>001</v>
      </c>
      <c r="J1073" s="93" t="str">
        <f>'PAA Preliminar'!J1073</f>
        <v>II  2020</v>
      </c>
    </row>
    <row r="1074" spans="1:10" x14ac:dyDescent="0.25">
      <c r="A1074" s="91">
        <f>'PAA Preliminar'!A1074</f>
        <v>816</v>
      </c>
      <c r="B1074" s="92" t="str">
        <f>'PAA Preliminar'!B1074</f>
        <v>789-04</v>
      </c>
      <c r="C1074" s="29">
        <f>'PAA Preliminar'!C1074</f>
        <v>0</v>
      </c>
      <c r="D1074" s="29">
        <f>'PAA Preliminar'!D1074</f>
        <v>20306</v>
      </c>
      <c r="E1074" s="3" t="str">
        <f>'PAA Preliminar'!E1074</f>
        <v>Tubo pvc cañería 12,7 mm</v>
      </c>
      <c r="F1074" s="29">
        <f>'PAA Preliminar'!F1074</f>
        <v>12</v>
      </c>
      <c r="G1074" s="29" t="str">
        <f>'PAA Preliminar'!G1074</f>
        <v>unid</v>
      </c>
      <c r="H1074" s="81">
        <f>'PAA Preliminar'!H1074</f>
        <v>31800</v>
      </c>
      <c r="I1074" s="29" t="str">
        <f>'PAA Preliminar'!I1074</f>
        <v>001</v>
      </c>
      <c r="J1074" s="93" t="str">
        <f>'PAA Preliminar'!J1074</f>
        <v>II  2020</v>
      </c>
    </row>
    <row r="1075" spans="1:10" x14ac:dyDescent="0.25">
      <c r="A1075" s="91">
        <f>'PAA Preliminar'!A1075</f>
        <v>817</v>
      </c>
      <c r="B1075" s="92" t="str">
        <f>'PAA Preliminar'!B1075</f>
        <v>789-04</v>
      </c>
      <c r="C1075" s="29">
        <f>'PAA Preliminar'!C1075</f>
        <v>0</v>
      </c>
      <c r="D1075" s="29">
        <f>'PAA Preliminar'!D1075</f>
        <v>20306</v>
      </c>
      <c r="E1075" s="3" t="str">
        <f>'PAA Preliminar'!E1075</f>
        <v>Tubo p/agua en una pulgada</v>
      </c>
      <c r="F1075" s="29">
        <f>'PAA Preliminar'!F1075</f>
        <v>10</v>
      </c>
      <c r="G1075" s="29" t="str">
        <f>'PAA Preliminar'!G1075</f>
        <v>unid</v>
      </c>
      <c r="H1075" s="81">
        <f>'PAA Preliminar'!H1075</f>
        <v>46680</v>
      </c>
      <c r="I1075" s="29" t="str">
        <f>'PAA Preliminar'!I1075</f>
        <v>001</v>
      </c>
      <c r="J1075" s="93" t="str">
        <f>'PAA Preliminar'!J1075</f>
        <v>II  2020</v>
      </c>
    </row>
    <row r="1076" spans="1:10" x14ac:dyDescent="0.25">
      <c r="A1076" s="91">
        <f>'PAA Preliminar'!A1076</f>
        <v>818</v>
      </c>
      <c r="B1076" s="92" t="str">
        <f>'PAA Preliminar'!B1076</f>
        <v>789-04</v>
      </c>
      <c r="C1076" s="29">
        <f>'PAA Preliminar'!C1076</f>
        <v>0</v>
      </c>
      <c r="D1076" s="29">
        <f>'PAA Preliminar'!D1076</f>
        <v>20306</v>
      </c>
      <c r="E1076" s="3" t="str">
        <f>'PAA Preliminar'!E1076</f>
        <v>tubo pvc cañería de 50,8 mm</v>
      </c>
      <c r="F1076" s="29">
        <f>'PAA Preliminar'!F1076</f>
        <v>10</v>
      </c>
      <c r="G1076" s="29" t="str">
        <f>'PAA Preliminar'!G1076</f>
        <v>unid</v>
      </c>
      <c r="H1076" s="81">
        <f>'PAA Preliminar'!H1076</f>
        <v>80000</v>
      </c>
      <c r="I1076" s="29" t="str">
        <f>'PAA Preliminar'!I1076</f>
        <v>001</v>
      </c>
      <c r="J1076" s="93" t="str">
        <f>'PAA Preliminar'!J1076</f>
        <v>II  2020</v>
      </c>
    </row>
    <row r="1077" spans="1:10" x14ac:dyDescent="0.25">
      <c r="A1077" s="91">
        <f>'PAA Preliminar'!A1077</f>
        <v>819</v>
      </c>
      <c r="B1077" s="92" t="str">
        <f>'PAA Preliminar'!B1077</f>
        <v>789-04</v>
      </c>
      <c r="C1077" s="29">
        <f>'PAA Preliminar'!C1077</f>
        <v>0</v>
      </c>
      <c r="D1077" s="29">
        <f>'PAA Preliminar'!D1077</f>
        <v>20306</v>
      </c>
      <c r="E1077" s="3" t="str">
        <f>'PAA Preliminar'!E1077</f>
        <v>Unión pvc, conector de cinta de riego</v>
      </c>
      <c r="F1077" s="29">
        <f>'PAA Preliminar'!F1077</f>
        <v>200</v>
      </c>
      <c r="G1077" s="29" t="str">
        <f>'PAA Preliminar'!G1077</f>
        <v>unid</v>
      </c>
      <c r="H1077" s="81">
        <f>'PAA Preliminar'!H1077</f>
        <v>40000</v>
      </c>
      <c r="I1077" s="29" t="str">
        <f>'PAA Preliminar'!I1077</f>
        <v>001</v>
      </c>
      <c r="J1077" s="93" t="str">
        <f>'PAA Preliminar'!J1077</f>
        <v>II  2020</v>
      </c>
    </row>
    <row r="1078" spans="1:10" ht="75" x14ac:dyDescent="0.25">
      <c r="A1078" s="91">
        <f>'PAA Preliminar'!A1078</f>
        <v>820</v>
      </c>
      <c r="B1078" s="92" t="str">
        <f>'PAA Preliminar'!B1078</f>
        <v>789-04</v>
      </c>
      <c r="C1078" s="29">
        <f>'PAA Preliminar'!C1078</f>
        <v>0</v>
      </c>
      <c r="D1078" s="29">
        <f>'PAA Preliminar'!D1078</f>
        <v>20306</v>
      </c>
      <c r="E1078" s="3" t="str">
        <f>'PAA Preliminar'!E1078</f>
        <v xml:space="preserve"> Léase correctamente kilogramos de Plástico Transparente para techo de invernadero (Calibre 2 mm, de 4 a 6  mts ancho). Presentación rollo continuo mínimo de 25 kg </v>
      </c>
      <c r="F1078" s="29">
        <f>'PAA Preliminar'!F1078</f>
        <v>20</v>
      </c>
      <c r="G1078" s="29" t="str">
        <f>'PAA Preliminar'!G1078</f>
        <v>Kg</v>
      </c>
      <c r="H1078" s="81">
        <f>'PAA Preliminar'!H1078</f>
        <v>47100</v>
      </c>
      <c r="I1078" s="29" t="str">
        <f>'PAA Preliminar'!I1078</f>
        <v>001</v>
      </c>
      <c r="J1078" s="93" t="str">
        <f>'PAA Preliminar'!J1078</f>
        <v>II  2020</v>
      </c>
    </row>
    <row r="1079" spans="1:10" x14ac:dyDescent="0.25">
      <c r="A1079" s="91">
        <f>'PAA Preliminar'!A1079</f>
        <v>821</v>
      </c>
      <c r="B1079" s="92" t="str">
        <f>'PAA Preliminar'!B1079</f>
        <v>789-04</v>
      </c>
      <c r="C1079" s="29">
        <f>'PAA Preliminar'!C1079</f>
        <v>0</v>
      </c>
      <c r="D1079" s="29">
        <f>'PAA Preliminar'!D1079</f>
        <v>20306</v>
      </c>
      <c r="E1079" s="3" t="str">
        <f>'PAA Preliminar'!E1079</f>
        <v>Plástico uso agrícola tipo agritela</v>
      </c>
      <c r="F1079" s="29">
        <f>'PAA Preliminar'!F1079</f>
        <v>400</v>
      </c>
      <c r="G1079" s="29" t="str">
        <f>'PAA Preliminar'!G1079</f>
        <v>unid</v>
      </c>
      <c r="H1079" s="81">
        <f>'PAA Preliminar'!H1079</f>
        <v>380000</v>
      </c>
      <c r="I1079" s="29" t="str">
        <f>'PAA Preliminar'!I1079</f>
        <v>001</v>
      </c>
      <c r="J1079" s="93" t="str">
        <f>'PAA Preliminar'!J1079</f>
        <v>II  2020</v>
      </c>
    </row>
    <row r="1080" spans="1:10" ht="45" x14ac:dyDescent="0.25">
      <c r="A1080" s="91">
        <f>'PAA Preliminar'!A1080</f>
        <v>822</v>
      </c>
      <c r="B1080" s="92" t="str">
        <f>'PAA Preliminar'!B1080</f>
        <v>789-04</v>
      </c>
      <c r="C1080" s="29">
        <f>'PAA Preliminar'!C1080</f>
        <v>0</v>
      </c>
      <c r="D1080" s="29">
        <f>'PAA Preliminar'!D1080</f>
        <v>20306</v>
      </c>
      <c r="E1080" s="3" t="str">
        <f>'PAA Preliminar'!E1080</f>
        <v>Manguera de caucho reforzafda de 12,7 mm, para jardín. , (Present.  de 12 mts con sus respectivos acoples).</v>
      </c>
      <c r="F1080" s="29">
        <f>'PAA Preliminar'!F1080</f>
        <v>15</v>
      </c>
      <c r="G1080" s="29" t="str">
        <f>'PAA Preliminar'!G1080</f>
        <v>Unid</v>
      </c>
      <c r="H1080" s="81">
        <f>'PAA Preliminar'!H1080</f>
        <v>11475</v>
      </c>
      <c r="I1080" s="29" t="str">
        <f>'PAA Preliminar'!I1080</f>
        <v>001</v>
      </c>
      <c r="J1080" s="93" t="str">
        <f>'PAA Preliminar'!J1080</f>
        <v>II  2020</v>
      </c>
    </row>
    <row r="1081" spans="1:10" ht="60" x14ac:dyDescent="0.25">
      <c r="A1081" s="91">
        <f>'PAA Preliminar'!A1081</f>
        <v>823</v>
      </c>
      <c r="B1081" s="92" t="str">
        <f>'PAA Preliminar'!B1081</f>
        <v>789-04</v>
      </c>
      <c r="C1081" s="29">
        <f>'PAA Preliminar'!C1081</f>
        <v>0</v>
      </c>
      <c r="D1081" s="29">
        <f>'PAA Preliminar'!D1081</f>
        <v>20306</v>
      </c>
      <c r="E1081" s="3" t="str">
        <f>'PAA Preliminar'!E1081</f>
        <v xml:space="preserve"> Manguera poliducto de 12,7 mm  de diámtero. (Presentación rollo de 90 mts, presión mínima 14 kg/cm2, calibre 2 mm)</v>
      </c>
      <c r="F1081" s="29">
        <f>'PAA Preliminar'!F1081</f>
        <v>180</v>
      </c>
      <c r="G1081" s="29" t="str">
        <f>'PAA Preliminar'!G1081</f>
        <v>unid</v>
      </c>
      <c r="H1081" s="81">
        <f>'PAA Preliminar'!H1081</f>
        <v>28620</v>
      </c>
      <c r="I1081" s="29" t="str">
        <f>'PAA Preliminar'!I1081</f>
        <v>001</v>
      </c>
      <c r="J1081" s="93" t="str">
        <f>'PAA Preliminar'!J1081</f>
        <v>II  2020</v>
      </c>
    </row>
    <row r="1082" spans="1:10" x14ac:dyDescent="0.25">
      <c r="A1082" s="91">
        <f>'PAA Preliminar'!A1082</f>
        <v>824</v>
      </c>
      <c r="B1082" s="92" t="str">
        <f>'PAA Preliminar'!B1082</f>
        <v>789-04</v>
      </c>
      <c r="C1082" s="29">
        <f>'PAA Preliminar'!C1082</f>
        <v>0</v>
      </c>
      <c r="D1082" s="29">
        <f>'PAA Preliminar'!D1082</f>
        <v>20306</v>
      </c>
      <c r="E1082" s="3" t="str">
        <f>'PAA Preliminar'!E1082</f>
        <v>Manguera poliducto 25 mm</v>
      </c>
      <c r="F1082" s="29">
        <f>'PAA Preliminar'!F1082</f>
        <v>540</v>
      </c>
      <c r="G1082" s="29" t="str">
        <f>'PAA Preliminar'!G1082</f>
        <v>unid</v>
      </c>
      <c r="H1082" s="81">
        <f>'PAA Preliminar'!H1082</f>
        <v>228960</v>
      </c>
      <c r="I1082" s="29" t="str">
        <f>'PAA Preliminar'!I1082</f>
        <v>001</v>
      </c>
      <c r="J1082" s="93" t="str">
        <f>'PAA Preliminar'!J1082</f>
        <v>II  2020</v>
      </c>
    </row>
    <row r="1083" spans="1:10" ht="45" x14ac:dyDescent="0.25">
      <c r="A1083" s="91">
        <f>'PAA Preliminar'!A1083</f>
        <v>825</v>
      </c>
      <c r="B1083" s="92" t="str">
        <f>'PAA Preliminar'!B1083</f>
        <v>789-04</v>
      </c>
      <c r="C1083" s="29">
        <f>'PAA Preliminar'!C1083</f>
        <v>0</v>
      </c>
      <c r="D1083" s="29">
        <f>'PAA Preliminar'!D1083</f>
        <v>20306</v>
      </c>
      <c r="E1083" s="3" t="str">
        <f>'PAA Preliminar'!E1083</f>
        <v xml:space="preserve"> Léase correctamente metros de Manguera poliducto de 50,8 mm de diámetro. (Rollo continuo de 45 o 90 m)</v>
      </c>
      <c r="F1083" s="29">
        <f>'PAA Preliminar'!F1083</f>
        <v>630</v>
      </c>
      <c r="G1083" s="29" t="str">
        <f>'PAA Preliminar'!G1083</f>
        <v>mts</v>
      </c>
      <c r="H1083" s="81">
        <f>'PAA Preliminar'!H1083</f>
        <v>534870</v>
      </c>
      <c r="I1083" s="29" t="str">
        <f>'PAA Preliminar'!I1083</f>
        <v>001</v>
      </c>
      <c r="J1083" s="93" t="str">
        <f>'PAA Preliminar'!J1083</f>
        <v>II  2020</v>
      </c>
    </row>
    <row r="1084" spans="1:10" x14ac:dyDescent="0.25">
      <c r="A1084" s="91">
        <f>'PAA Preliminar'!A1084</f>
        <v>826</v>
      </c>
      <c r="B1084" s="92" t="str">
        <f>'PAA Preliminar'!B1084</f>
        <v>789-04</v>
      </c>
      <c r="C1084" s="29">
        <f>'PAA Preliminar'!C1084</f>
        <v>0</v>
      </c>
      <c r="D1084" s="29">
        <f>'PAA Preliminar'!D1084</f>
        <v>20306</v>
      </c>
      <c r="E1084" s="3" t="str">
        <f>'PAA Preliminar'!E1084</f>
        <v>Cinta goteo 16 mm, para riego agrícola</v>
      </c>
      <c r="F1084" s="29">
        <f>'PAA Preliminar'!F1084</f>
        <v>1000</v>
      </c>
      <c r="G1084" s="29" t="str">
        <f>'PAA Preliminar'!G1084</f>
        <v>Unid</v>
      </c>
      <c r="H1084" s="81">
        <f>'PAA Preliminar'!H1084</f>
        <v>58000</v>
      </c>
      <c r="I1084" s="29" t="str">
        <f>'PAA Preliminar'!I1084</f>
        <v>001</v>
      </c>
      <c r="J1084" s="93" t="str">
        <f>'PAA Preliminar'!J1084</f>
        <v>II  2020</v>
      </c>
    </row>
    <row r="1085" spans="1:10" ht="60" x14ac:dyDescent="0.25">
      <c r="A1085" s="91">
        <f>'PAA Preliminar'!A1085</f>
        <v>827</v>
      </c>
      <c r="B1085" s="92" t="str">
        <f>'PAA Preliminar'!B1085</f>
        <v>789-04</v>
      </c>
      <c r="C1085" s="29">
        <f>'PAA Preliminar'!C1085</f>
        <v>0</v>
      </c>
      <c r="D1085" s="29">
        <f>'PAA Preliminar'!D1085</f>
        <v>20306</v>
      </c>
      <c r="E1085" s="3" t="str">
        <f>'PAA Preliminar'!E1085</f>
        <v xml:space="preserve">Bandeja para germinación de semillas , plástica, color negro  (Tamaño  32 x 48 cm) . Con 96 espacios de 40x40x40 mm. Apilable,  </v>
      </c>
      <c r="F1085" s="29">
        <f>'PAA Preliminar'!F1085</f>
        <v>50</v>
      </c>
      <c r="G1085" s="29" t="str">
        <f>'PAA Preliminar'!G1085</f>
        <v>Unid</v>
      </c>
      <c r="H1085" s="81">
        <f>'PAA Preliminar'!H1085</f>
        <v>45000</v>
      </c>
      <c r="I1085" s="29" t="str">
        <f>'PAA Preliminar'!I1085</f>
        <v>001</v>
      </c>
      <c r="J1085" s="93" t="str">
        <f>'PAA Preliminar'!J1085</f>
        <v>II  2020</v>
      </c>
    </row>
    <row r="1086" spans="1:10" ht="60" x14ac:dyDescent="0.25">
      <c r="A1086" s="91">
        <f>'PAA Preliminar'!A1086</f>
        <v>828</v>
      </c>
      <c r="B1086" s="92" t="str">
        <f>'PAA Preliminar'!B1086</f>
        <v>789-04</v>
      </c>
      <c r="C1086" s="29">
        <f>'PAA Preliminar'!C1086</f>
        <v>0</v>
      </c>
      <c r="D1086" s="29">
        <f>'PAA Preliminar'!D1086</f>
        <v>20399</v>
      </c>
      <c r="E1086" s="3" t="str">
        <f>'PAA Preliminar'!E1086</f>
        <v>Microaspersor para riego hortícola. Con estaca, capacidad  30 Lts (+- 5) por hora. Radio de mojado 2,5 a 3 mts. Aspersión giro de 360 grados.</v>
      </c>
      <c r="F1086" s="29">
        <f>'PAA Preliminar'!F1086</f>
        <v>8</v>
      </c>
      <c r="G1086" s="29" t="str">
        <f>'PAA Preliminar'!G1086</f>
        <v>Unid</v>
      </c>
      <c r="H1086" s="81">
        <f>'PAA Preliminar'!H1086</f>
        <v>304000</v>
      </c>
      <c r="I1086" s="29" t="str">
        <f>'PAA Preliminar'!I1086</f>
        <v>001</v>
      </c>
      <c r="J1086" s="93" t="str">
        <f>'PAA Preliminar'!J1086</f>
        <v>II  2020</v>
      </c>
    </row>
    <row r="1087" spans="1:10" x14ac:dyDescent="0.25">
      <c r="A1087" s="91">
        <f>'PAA Preliminar'!A1087</f>
        <v>829</v>
      </c>
      <c r="B1087" s="92" t="str">
        <f>'PAA Preliminar'!B1087</f>
        <v>789-04</v>
      </c>
      <c r="C1087" s="29">
        <f>'PAA Preliminar'!C1087</f>
        <v>0</v>
      </c>
      <c r="D1087" s="29">
        <f>'PAA Preliminar'!D1087</f>
        <v>20399</v>
      </c>
      <c r="E1087" s="3" t="str">
        <f>'PAA Preliminar'!E1087</f>
        <v>Lija para madera no 220</v>
      </c>
      <c r="F1087" s="29">
        <f>'PAA Preliminar'!F1087</f>
        <v>1800</v>
      </c>
      <c r="G1087" s="29" t="str">
        <f>'PAA Preliminar'!G1087</f>
        <v>Unid</v>
      </c>
      <c r="H1087" s="81">
        <f>'PAA Preliminar'!H1087</f>
        <v>450000</v>
      </c>
      <c r="I1087" s="29" t="str">
        <f>'PAA Preliminar'!I1087</f>
        <v>001</v>
      </c>
      <c r="J1087" s="93" t="str">
        <f>'PAA Preliminar'!J1087</f>
        <v>II  2020</v>
      </c>
    </row>
    <row r="1088" spans="1:10" ht="30" x14ac:dyDescent="0.25">
      <c r="A1088" s="91">
        <f>'PAA Preliminar'!A1088</f>
        <v>830</v>
      </c>
      <c r="B1088" s="92" t="str">
        <f>'PAA Preliminar'!B1088</f>
        <v>789-04</v>
      </c>
      <c r="C1088" s="29">
        <f>'PAA Preliminar'!C1088</f>
        <v>0</v>
      </c>
      <c r="D1088" s="29">
        <f>'PAA Preliminar'!D1088</f>
        <v>20399</v>
      </c>
      <c r="E1088" s="3" t="str">
        <f>'PAA Preliminar'!E1088</f>
        <v>Lija para madera no 80 en 36 " ancho respaldo en tela.</v>
      </c>
      <c r="F1088" s="29">
        <f>'PAA Preliminar'!F1088</f>
        <v>150</v>
      </c>
      <c r="G1088" s="29" t="str">
        <f>'PAA Preliminar'!G1088</f>
        <v>mts</v>
      </c>
      <c r="H1088" s="81">
        <f>'PAA Preliminar'!H1088</f>
        <v>1200000</v>
      </c>
      <c r="I1088" s="29" t="str">
        <f>'PAA Preliminar'!I1088</f>
        <v>001</v>
      </c>
      <c r="J1088" s="93" t="str">
        <f>'PAA Preliminar'!J1088</f>
        <v>II  2020</v>
      </c>
    </row>
    <row r="1089" spans="1:10" x14ac:dyDescent="0.25">
      <c r="A1089" s="91">
        <f>'PAA Preliminar'!A1089</f>
        <v>831</v>
      </c>
      <c r="B1089" s="92" t="str">
        <f>'PAA Preliminar'!B1089</f>
        <v>789-04</v>
      </c>
      <c r="C1089" s="29">
        <f>'PAA Preliminar'!C1089</f>
        <v>0</v>
      </c>
      <c r="D1089" s="29">
        <f>'PAA Preliminar'!D1089</f>
        <v>20399</v>
      </c>
      <c r="E1089" s="3" t="str">
        <f>'PAA Preliminar'!E1089</f>
        <v>Remache galvanizado</v>
      </c>
      <c r="F1089" s="29">
        <f>'PAA Preliminar'!F1089</f>
        <v>1000</v>
      </c>
      <c r="G1089" s="29" t="str">
        <f>'PAA Preliminar'!G1089</f>
        <v>Unid</v>
      </c>
      <c r="H1089" s="81">
        <f>'PAA Preliminar'!H1089</f>
        <v>100000</v>
      </c>
      <c r="I1089" s="29" t="str">
        <f>'PAA Preliminar'!I1089</f>
        <v>001</v>
      </c>
      <c r="J1089" s="93" t="str">
        <f>'PAA Preliminar'!J1089</f>
        <v>II  2020</v>
      </c>
    </row>
    <row r="1090" spans="1:10" x14ac:dyDescent="0.25">
      <c r="A1090" s="91">
        <f>'PAA Preliminar'!A1090</f>
        <v>832</v>
      </c>
      <c r="B1090" s="92" t="str">
        <f>'PAA Preliminar'!B1090</f>
        <v>789-04</v>
      </c>
      <c r="C1090" s="29">
        <f>'PAA Preliminar'!C1090</f>
        <v>0</v>
      </c>
      <c r="D1090" s="29">
        <f>'PAA Preliminar'!D1090</f>
        <v>20399</v>
      </c>
      <c r="E1090" s="3" t="str">
        <f>'PAA Preliminar'!E1090</f>
        <v>Llave de paso 12 mm</v>
      </c>
      <c r="F1090" s="29">
        <f>'PAA Preliminar'!F1090</f>
        <v>2</v>
      </c>
      <c r="G1090" s="29" t="str">
        <f>'PAA Preliminar'!G1090</f>
        <v>Unid</v>
      </c>
      <c r="H1090" s="81">
        <f>'PAA Preliminar'!H1090</f>
        <v>5026</v>
      </c>
      <c r="I1090" s="29" t="str">
        <f>'PAA Preliminar'!I1090</f>
        <v>001</v>
      </c>
      <c r="J1090" s="93" t="str">
        <f>'PAA Preliminar'!J1090</f>
        <v>II  2020</v>
      </c>
    </row>
    <row r="1091" spans="1:10" x14ac:dyDescent="0.25">
      <c r="A1091" s="91">
        <f>'PAA Preliminar'!A1091</f>
        <v>833</v>
      </c>
      <c r="B1091" s="92" t="str">
        <f>'PAA Preliminar'!B1091</f>
        <v>789-04</v>
      </c>
      <c r="C1091" s="29">
        <f>'PAA Preliminar'!C1091</f>
        <v>0</v>
      </c>
      <c r="D1091" s="29">
        <f>'PAA Preliminar'!D1091</f>
        <v>20399</v>
      </c>
      <c r="E1091" s="3" t="str">
        <f>'PAA Preliminar'!E1091</f>
        <v>Llave de paso 25 mm pvc</v>
      </c>
      <c r="F1091" s="29">
        <f>'PAA Preliminar'!F1091</f>
        <v>2</v>
      </c>
      <c r="G1091" s="29" t="str">
        <f>'PAA Preliminar'!G1091</f>
        <v>Unid</v>
      </c>
      <c r="H1091" s="81">
        <f>'PAA Preliminar'!H1091</f>
        <v>9000</v>
      </c>
      <c r="I1091" s="29" t="str">
        <f>'PAA Preliminar'!I1091</f>
        <v>001</v>
      </c>
      <c r="J1091" s="93" t="str">
        <f>'PAA Preliminar'!J1091</f>
        <v>II  2020</v>
      </c>
    </row>
    <row r="1092" spans="1:10" x14ac:dyDescent="0.25">
      <c r="A1092" s="91">
        <f>'PAA Preliminar'!A1092</f>
        <v>834</v>
      </c>
      <c r="B1092" s="92" t="str">
        <f>'PAA Preliminar'!B1092</f>
        <v>789-04</v>
      </c>
      <c r="C1092" s="29">
        <f>'PAA Preliminar'!C1092</f>
        <v>0</v>
      </c>
      <c r="D1092" s="29">
        <f>'PAA Preliminar'!D1092</f>
        <v>20399</v>
      </c>
      <c r="E1092" s="3" t="str">
        <f>'PAA Preliminar'!E1092</f>
        <v>Llave paso 2" PVC</v>
      </c>
      <c r="F1092" s="29">
        <f>'PAA Preliminar'!F1092</f>
        <v>2</v>
      </c>
      <c r="G1092" s="29" t="str">
        <f>'PAA Preliminar'!G1092</f>
        <v>Unid</v>
      </c>
      <c r="H1092" s="81">
        <f>'PAA Preliminar'!H1092</f>
        <v>14206</v>
      </c>
      <c r="I1092" s="29" t="str">
        <f>'PAA Preliminar'!I1092</f>
        <v>001</v>
      </c>
      <c r="J1092" s="93" t="str">
        <f>'PAA Preliminar'!J1092</f>
        <v>II  2020</v>
      </c>
    </row>
    <row r="1093" spans="1:10" x14ac:dyDescent="0.25">
      <c r="A1093" s="91">
        <f>'PAA Preliminar'!A1093</f>
        <v>835</v>
      </c>
      <c r="B1093" s="92" t="str">
        <f>'PAA Preliminar'!B1093</f>
        <v>789-04</v>
      </c>
      <c r="C1093" s="29">
        <f>'PAA Preliminar'!C1093</f>
        <v>0</v>
      </c>
      <c r="D1093" s="29">
        <f>'PAA Preliminar'!D1093</f>
        <v>20401</v>
      </c>
      <c r="E1093" s="3" t="str">
        <f>'PAA Preliminar'!E1093</f>
        <v>Broca de 6,35 MM</v>
      </c>
      <c r="F1093" s="29">
        <f>'PAA Preliminar'!F1093</f>
        <v>5</v>
      </c>
      <c r="G1093" s="29" t="str">
        <f>'PAA Preliminar'!G1093</f>
        <v>unid</v>
      </c>
      <c r="H1093" s="81">
        <f>'PAA Preliminar'!H1093</f>
        <v>2625</v>
      </c>
      <c r="I1093" s="29" t="str">
        <f>'PAA Preliminar'!I1093</f>
        <v>001</v>
      </c>
      <c r="J1093" s="93" t="str">
        <f>'PAA Preliminar'!J1093</f>
        <v>II  2020</v>
      </c>
    </row>
    <row r="1094" spans="1:10" ht="30" x14ac:dyDescent="0.25">
      <c r="A1094" s="91">
        <f>'PAA Preliminar'!A1094</f>
        <v>836</v>
      </c>
      <c r="B1094" s="92" t="str">
        <f>'PAA Preliminar'!B1094</f>
        <v>789-04</v>
      </c>
      <c r="C1094" s="29">
        <f>'PAA Preliminar'!C1094</f>
        <v>0</v>
      </c>
      <c r="D1094" s="29">
        <f>'PAA Preliminar'!D1094</f>
        <v>20401</v>
      </c>
      <c r="E1094" s="3" t="str">
        <f>'PAA Preliminar'!E1094</f>
        <v>Disco abrasivo para esmerilar de 4 1/2" x 7/8" x 1/4""</v>
      </c>
      <c r="F1094" s="29">
        <f>'PAA Preliminar'!F1094</f>
        <v>60</v>
      </c>
      <c r="G1094" s="29" t="str">
        <f>'PAA Preliminar'!G1094</f>
        <v>unid</v>
      </c>
      <c r="H1094" s="81">
        <f>'PAA Preliminar'!H1094</f>
        <v>30600</v>
      </c>
      <c r="I1094" s="29" t="str">
        <f>'PAA Preliminar'!I1094</f>
        <v>001</v>
      </c>
      <c r="J1094" s="93" t="str">
        <f>'PAA Preliminar'!J1094</f>
        <v>II  2020</v>
      </c>
    </row>
    <row r="1095" spans="1:10" x14ac:dyDescent="0.25">
      <c r="A1095" s="91">
        <f>'PAA Preliminar'!A1095</f>
        <v>837</v>
      </c>
      <c r="B1095" s="92" t="str">
        <f>'PAA Preliminar'!B1095</f>
        <v>789-04</v>
      </c>
      <c r="C1095" s="29">
        <f>'PAA Preliminar'!C1095</f>
        <v>0</v>
      </c>
      <c r="D1095" s="29">
        <f>'PAA Preliminar'!D1095</f>
        <v>20401</v>
      </c>
      <c r="E1095" s="3" t="str">
        <f>'PAA Preliminar'!E1095</f>
        <v>Pala carrilera cabo corto</v>
      </c>
      <c r="F1095" s="29">
        <f>'PAA Preliminar'!F1095</f>
        <v>2</v>
      </c>
      <c r="G1095" s="29" t="str">
        <f>'PAA Preliminar'!G1095</f>
        <v>unid</v>
      </c>
      <c r="H1095" s="81">
        <f>'PAA Preliminar'!H1095</f>
        <v>13000</v>
      </c>
      <c r="I1095" s="29" t="str">
        <f>'PAA Preliminar'!I1095</f>
        <v>001</v>
      </c>
      <c r="J1095" s="93" t="str">
        <f>'PAA Preliminar'!J1095</f>
        <v>II  2020</v>
      </c>
    </row>
    <row r="1096" spans="1:10" x14ac:dyDescent="0.25">
      <c r="A1096" s="91">
        <f>'PAA Preliminar'!A1096</f>
        <v>838</v>
      </c>
      <c r="B1096" s="92" t="str">
        <f>'PAA Preliminar'!B1096</f>
        <v>789-04</v>
      </c>
      <c r="C1096" s="29">
        <f>'PAA Preliminar'!C1096</f>
        <v>0</v>
      </c>
      <c r="D1096" s="29">
        <f>'PAA Preliminar'!D1096</f>
        <v>20401</v>
      </c>
      <c r="E1096" s="3" t="str">
        <f>'PAA Preliminar'!E1096</f>
        <v>Pla de acero tipo cafetalera</v>
      </c>
      <c r="F1096" s="29">
        <f>'PAA Preliminar'!F1096</f>
        <v>2</v>
      </c>
      <c r="G1096" s="29" t="str">
        <f>'PAA Preliminar'!G1096</f>
        <v>unid</v>
      </c>
      <c r="H1096" s="81">
        <f>'PAA Preliminar'!H1096</f>
        <v>27926</v>
      </c>
      <c r="I1096" s="29" t="str">
        <f>'PAA Preliminar'!I1096</f>
        <v>001</v>
      </c>
      <c r="J1096" s="93" t="str">
        <f>'PAA Preliminar'!J1096</f>
        <v>II  2020</v>
      </c>
    </row>
    <row r="1097" spans="1:10" ht="45" x14ac:dyDescent="0.25">
      <c r="A1097" s="91">
        <f>'PAA Preliminar'!A1097</f>
        <v>839</v>
      </c>
      <c r="B1097" s="92" t="str">
        <f>'PAA Preliminar'!B1097</f>
        <v>789-04</v>
      </c>
      <c r="C1097" s="29">
        <f>'PAA Preliminar'!C1097</f>
        <v>0</v>
      </c>
      <c r="D1097" s="29">
        <f>'PAA Preliminar'!D1097</f>
        <v>20401</v>
      </c>
      <c r="E1097" s="3" t="str">
        <f>'PAA Preliminar'!E1097</f>
        <v xml:space="preserve">Pala carrilera hoja de acero de 210 mm ancho y 240 mm de largo, con palo de madera de 1000 mm largo, </v>
      </c>
      <c r="F1097" s="29">
        <f>'PAA Preliminar'!F1097</f>
        <v>2</v>
      </c>
      <c r="G1097" s="29" t="str">
        <f>'PAA Preliminar'!G1097</f>
        <v>unid</v>
      </c>
      <c r="H1097" s="81">
        <f>'PAA Preliminar'!H1097</f>
        <v>13000</v>
      </c>
      <c r="I1097" s="29" t="str">
        <f>'PAA Preliminar'!I1097</f>
        <v>001</v>
      </c>
      <c r="J1097" s="93" t="str">
        <f>'PAA Preliminar'!J1097</f>
        <v>II  2020</v>
      </c>
    </row>
    <row r="1098" spans="1:10" x14ac:dyDescent="0.25">
      <c r="A1098" s="91">
        <f>'PAA Preliminar'!A1098</f>
        <v>840</v>
      </c>
      <c r="B1098" s="92" t="str">
        <f>'PAA Preliminar'!B1098</f>
        <v>789-04</v>
      </c>
      <c r="C1098" s="29">
        <f>'PAA Preliminar'!C1098</f>
        <v>0</v>
      </c>
      <c r="D1098" s="29">
        <f>'PAA Preliminar'!D1098</f>
        <v>20401</v>
      </c>
      <c r="E1098" s="3" t="str">
        <f>'PAA Preliminar'!E1098</f>
        <v>Palin 16 ", en Y</v>
      </c>
      <c r="F1098" s="29">
        <f>'PAA Preliminar'!F1098</f>
        <v>2</v>
      </c>
      <c r="G1098" s="29" t="str">
        <f>'PAA Preliminar'!G1098</f>
        <v>unid</v>
      </c>
      <c r="H1098" s="81">
        <f>'PAA Preliminar'!H1098</f>
        <v>13100</v>
      </c>
      <c r="I1098" s="29" t="str">
        <f>'PAA Preliminar'!I1098</f>
        <v>001</v>
      </c>
      <c r="J1098" s="93" t="str">
        <f>'PAA Preliminar'!J1098</f>
        <v>II  2020</v>
      </c>
    </row>
    <row r="1099" spans="1:10" x14ac:dyDescent="0.25">
      <c r="A1099" s="91">
        <f>'PAA Preliminar'!A1099</f>
        <v>841</v>
      </c>
      <c r="B1099" s="92" t="str">
        <f>'PAA Preliminar'!B1099</f>
        <v>789-04</v>
      </c>
      <c r="C1099" s="29">
        <f>'PAA Preliminar'!C1099</f>
        <v>0</v>
      </c>
      <c r="D1099" s="29">
        <f>'PAA Preliminar'!D1099</f>
        <v>20401</v>
      </c>
      <c r="E1099" s="3" t="str">
        <f>'PAA Preliminar'!E1099</f>
        <v>Cinta métrica de 5 m</v>
      </c>
      <c r="F1099" s="29">
        <f>'PAA Preliminar'!F1099</f>
        <v>2</v>
      </c>
      <c r="G1099" s="29" t="str">
        <f>'PAA Preliminar'!G1099</f>
        <v>unid</v>
      </c>
      <c r="H1099" s="81">
        <f>'PAA Preliminar'!H1099</f>
        <v>11000</v>
      </c>
      <c r="I1099" s="29" t="str">
        <f>'PAA Preliminar'!I1099</f>
        <v>001</v>
      </c>
      <c r="J1099" s="93" t="str">
        <f>'PAA Preliminar'!J1099</f>
        <v>II  2020</v>
      </c>
    </row>
    <row r="1100" spans="1:10" x14ac:dyDescent="0.25">
      <c r="A1100" s="91">
        <f>'PAA Preliminar'!A1100</f>
        <v>842</v>
      </c>
      <c r="B1100" s="92" t="str">
        <f>'PAA Preliminar'!B1100</f>
        <v>789-04</v>
      </c>
      <c r="C1100" s="29">
        <f>'PAA Preliminar'!C1100</f>
        <v>0</v>
      </c>
      <c r="D1100" s="29">
        <f>'PAA Preliminar'!D1100</f>
        <v>20401</v>
      </c>
      <c r="E1100" s="3" t="str">
        <f>'PAA Preliminar'!E1100</f>
        <v>Cuchillo labores de agricultura</v>
      </c>
      <c r="F1100" s="29">
        <f>'PAA Preliminar'!F1100</f>
        <v>23</v>
      </c>
      <c r="G1100" s="29" t="str">
        <f>'PAA Preliminar'!G1100</f>
        <v>unid</v>
      </c>
      <c r="H1100" s="81">
        <f>'PAA Preliminar'!H1100</f>
        <v>62583</v>
      </c>
      <c r="I1100" s="29" t="str">
        <f>'PAA Preliminar'!I1100</f>
        <v>001</v>
      </c>
      <c r="J1100" s="93" t="str">
        <f>'PAA Preliminar'!J1100</f>
        <v>II  2020</v>
      </c>
    </row>
    <row r="1101" spans="1:10" x14ac:dyDescent="0.25">
      <c r="A1101" s="91">
        <f>'PAA Preliminar'!A1101</f>
        <v>843</v>
      </c>
      <c r="B1101" s="92" t="str">
        <f>'PAA Preliminar'!B1101</f>
        <v>789-04</v>
      </c>
      <c r="C1101" s="29">
        <f>'PAA Preliminar'!C1101</f>
        <v>0</v>
      </c>
      <c r="D1101" s="29">
        <f>'PAA Preliminar'!D1101</f>
        <v>20401</v>
      </c>
      <c r="E1101" s="3" t="str">
        <f>'PAA Preliminar'!E1101</f>
        <v>Protector auditivo</v>
      </c>
      <c r="F1101" s="29">
        <f>'PAA Preliminar'!F1101</f>
        <v>15</v>
      </c>
      <c r="G1101" s="29" t="str">
        <f>'PAA Preliminar'!G1101</f>
        <v>unid</v>
      </c>
      <c r="H1101" s="81">
        <f>'PAA Preliminar'!H1101</f>
        <v>63000</v>
      </c>
      <c r="I1101" s="29" t="str">
        <f>'PAA Preliminar'!I1101</f>
        <v>001</v>
      </c>
      <c r="J1101" s="93" t="str">
        <f>'PAA Preliminar'!J1101</f>
        <v>II  2020</v>
      </c>
    </row>
    <row r="1102" spans="1:10" ht="60" x14ac:dyDescent="0.25">
      <c r="A1102" s="91">
        <f>'PAA Preliminar'!A1102</f>
        <v>844</v>
      </c>
      <c r="B1102" s="92" t="str">
        <f>'PAA Preliminar'!B1102</f>
        <v>789-04</v>
      </c>
      <c r="C1102" s="29">
        <f>'PAA Preliminar'!C1102</f>
        <v>0</v>
      </c>
      <c r="D1102" s="29">
        <f>'PAA Preliminar'!D1102</f>
        <v>20401</v>
      </c>
      <c r="E1102" s="3" t="str">
        <f>'PAA Preliminar'!E1102</f>
        <v>Regadera manual, plástica , para uso en riego. Capacidad vólumen 8 a 12 litros. Con agarradera, con cuello disponiendo de terminal con multiples agujeros.</v>
      </c>
      <c r="F1102" s="29">
        <f>'PAA Preliminar'!F1102</f>
        <v>12</v>
      </c>
      <c r="G1102" s="29" t="str">
        <f>'PAA Preliminar'!G1102</f>
        <v>unid</v>
      </c>
      <c r="H1102" s="81">
        <f>'PAA Preliminar'!H1102</f>
        <v>60180</v>
      </c>
      <c r="I1102" s="29" t="str">
        <f>'PAA Preliminar'!I1102</f>
        <v>001</v>
      </c>
      <c r="J1102" s="93" t="str">
        <f>'PAA Preliminar'!J1102</f>
        <v>II  2020</v>
      </c>
    </row>
    <row r="1103" spans="1:10" ht="45" x14ac:dyDescent="0.25">
      <c r="A1103" s="91">
        <f>'PAA Preliminar'!A1103</f>
        <v>845</v>
      </c>
      <c r="B1103" s="92" t="str">
        <f>'PAA Preliminar'!B1103</f>
        <v>789-04</v>
      </c>
      <c r="C1103" s="29">
        <f>'PAA Preliminar'!C1103</f>
        <v>0</v>
      </c>
      <c r="D1103" s="29">
        <f>'PAA Preliminar'!D1103</f>
        <v>20401</v>
      </c>
      <c r="E1103" s="3" t="str">
        <f>'PAA Preliminar'!E1103</f>
        <v>Bebedero avícola automático, estilo campana,  colgante, plastico. Diámetro  33 cm ( +- 5 cm)</v>
      </c>
      <c r="F1103" s="29">
        <f>'PAA Preliminar'!F1103</f>
        <v>2</v>
      </c>
      <c r="G1103" s="29" t="str">
        <f>'PAA Preliminar'!G1103</f>
        <v>unid</v>
      </c>
      <c r="H1103" s="81">
        <f>'PAA Preliminar'!H1103</f>
        <v>32000</v>
      </c>
      <c r="I1103" s="29" t="str">
        <f>'PAA Preliminar'!I1103</f>
        <v>001</v>
      </c>
      <c r="J1103" s="93" t="str">
        <f>'PAA Preliminar'!J1103</f>
        <v>II  2020</v>
      </c>
    </row>
    <row r="1104" spans="1:10" x14ac:dyDescent="0.25">
      <c r="A1104" s="91">
        <f>'PAA Preliminar'!A1104</f>
        <v>846</v>
      </c>
      <c r="B1104" s="92" t="str">
        <f>'PAA Preliminar'!B1104</f>
        <v>789-04</v>
      </c>
      <c r="C1104" s="29">
        <f>'PAA Preliminar'!C1104</f>
        <v>0</v>
      </c>
      <c r="D1104" s="29">
        <f>'PAA Preliminar'!D1104</f>
        <v>20401</v>
      </c>
      <c r="E1104" s="3" t="str">
        <f>'PAA Preliminar'!E1104</f>
        <v>Brocas DE  7,62 cm</v>
      </c>
      <c r="F1104" s="29">
        <f>'PAA Preliminar'!F1104</f>
        <v>5</v>
      </c>
      <c r="G1104" s="29" t="str">
        <f>'PAA Preliminar'!G1104</f>
        <v>unid</v>
      </c>
      <c r="H1104" s="81">
        <f>'PAA Preliminar'!H1104</f>
        <v>5000</v>
      </c>
      <c r="I1104" s="29" t="str">
        <f>'PAA Preliminar'!I1104</f>
        <v>001</v>
      </c>
      <c r="J1104" s="93" t="str">
        <f>'PAA Preliminar'!J1104</f>
        <v>II  2020</v>
      </c>
    </row>
    <row r="1105" spans="1:10" x14ac:dyDescent="0.25">
      <c r="A1105" s="91">
        <f>'PAA Preliminar'!A1105</f>
        <v>847</v>
      </c>
      <c r="B1105" s="92" t="str">
        <f>'PAA Preliminar'!B1105</f>
        <v>789-04</v>
      </c>
      <c r="C1105" s="29">
        <f>'PAA Preliminar'!C1105</f>
        <v>0</v>
      </c>
      <c r="D1105" s="29">
        <f>'PAA Preliminar'!D1105</f>
        <v>20401</v>
      </c>
      <c r="E1105" s="3" t="str">
        <f>'PAA Preliminar'!E1105</f>
        <v>Lima para afilar machetes</v>
      </c>
      <c r="F1105" s="29">
        <f>'PAA Preliminar'!F1105</f>
        <v>10</v>
      </c>
      <c r="G1105" s="29" t="str">
        <f>'PAA Preliminar'!G1105</f>
        <v>unid</v>
      </c>
      <c r="H1105" s="81">
        <f>'PAA Preliminar'!H1105</f>
        <v>45000</v>
      </c>
      <c r="I1105" s="29" t="str">
        <f>'PAA Preliminar'!I1105</f>
        <v>001</v>
      </c>
      <c r="J1105" s="93" t="str">
        <f>'PAA Preliminar'!J1105</f>
        <v>II  2020</v>
      </c>
    </row>
    <row r="1106" spans="1:10" x14ac:dyDescent="0.25">
      <c r="A1106" s="91">
        <f>'PAA Preliminar'!A1106</f>
        <v>848</v>
      </c>
      <c r="B1106" s="92" t="str">
        <f>'PAA Preliminar'!B1106</f>
        <v>789-04</v>
      </c>
      <c r="C1106" s="29">
        <f>'PAA Preliminar'!C1106</f>
        <v>0</v>
      </c>
      <c r="D1106" s="29">
        <f>'PAA Preliminar'!D1106</f>
        <v>20401</v>
      </c>
      <c r="E1106" s="3" t="str">
        <f>'PAA Preliminar'!E1106</f>
        <v>Rastrillo metalico 16 Dientes</v>
      </c>
      <c r="F1106" s="29">
        <f>'PAA Preliminar'!F1106</f>
        <v>8</v>
      </c>
      <c r="G1106" s="29" t="str">
        <f>'PAA Preliminar'!G1106</f>
        <v>unid</v>
      </c>
      <c r="H1106" s="81">
        <f>'PAA Preliminar'!H1106</f>
        <v>37600</v>
      </c>
      <c r="I1106" s="29" t="str">
        <f>'PAA Preliminar'!I1106</f>
        <v>001</v>
      </c>
      <c r="J1106" s="93" t="str">
        <f>'PAA Preliminar'!J1106</f>
        <v>II  2020</v>
      </c>
    </row>
    <row r="1107" spans="1:10" ht="30" x14ac:dyDescent="0.25">
      <c r="A1107" s="91">
        <f>'PAA Preliminar'!A1107</f>
        <v>849</v>
      </c>
      <c r="B1107" s="92" t="str">
        <f>'PAA Preliminar'!B1107</f>
        <v>789-04</v>
      </c>
      <c r="C1107" s="29">
        <f>'PAA Preliminar'!C1107</f>
        <v>0</v>
      </c>
      <c r="D1107" s="29">
        <f>'PAA Preliminar'!D1107</f>
        <v>20401</v>
      </c>
      <c r="E1107" s="3" t="str">
        <f>'PAA Preliminar'!E1107</f>
        <v>Rastrillo metalico 4 Dientes, angulo 90 grados</v>
      </c>
      <c r="F1107" s="29">
        <f>'PAA Preliminar'!F1107</f>
        <v>10</v>
      </c>
      <c r="G1107" s="29" t="str">
        <f>'PAA Preliminar'!G1107</f>
        <v>unid</v>
      </c>
      <c r="H1107" s="81">
        <f>'PAA Preliminar'!H1107</f>
        <v>55000</v>
      </c>
      <c r="I1107" s="29" t="str">
        <f>'PAA Preliminar'!I1107</f>
        <v>001</v>
      </c>
      <c r="J1107" s="93" t="str">
        <f>'PAA Preliminar'!J1107</f>
        <v>II  2020</v>
      </c>
    </row>
    <row r="1108" spans="1:10" x14ac:dyDescent="0.25">
      <c r="A1108" s="91">
        <f>'PAA Preliminar'!A1108</f>
        <v>850</v>
      </c>
      <c r="B1108" s="92" t="str">
        <f>'PAA Preliminar'!B1108</f>
        <v>789-04</v>
      </c>
      <c r="C1108" s="29">
        <f>'PAA Preliminar'!C1108</f>
        <v>0</v>
      </c>
      <c r="D1108" s="29">
        <f>'PAA Preliminar'!D1108</f>
        <v>20401</v>
      </c>
      <c r="E1108" s="3" t="str">
        <f>'PAA Preliminar'!E1108</f>
        <v>Carretillo</v>
      </c>
      <c r="F1108" s="29">
        <f>'PAA Preliminar'!F1108</f>
        <v>4</v>
      </c>
      <c r="G1108" s="29" t="str">
        <f>'PAA Preliminar'!G1108</f>
        <v>unid</v>
      </c>
      <c r="H1108" s="81">
        <f>'PAA Preliminar'!H1108</f>
        <v>68000</v>
      </c>
      <c r="I1108" s="29" t="str">
        <f>'PAA Preliminar'!I1108</f>
        <v>001</v>
      </c>
      <c r="J1108" s="93" t="str">
        <f>'PAA Preliminar'!J1108</f>
        <v>II  2020</v>
      </c>
    </row>
    <row r="1109" spans="1:10" ht="30" x14ac:dyDescent="0.25">
      <c r="A1109" s="91">
        <f>'PAA Preliminar'!A1109</f>
        <v>851</v>
      </c>
      <c r="B1109" s="92" t="str">
        <f>'PAA Preliminar'!B1109</f>
        <v>789-04</v>
      </c>
      <c r="C1109" s="29">
        <f>'PAA Preliminar'!C1109</f>
        <v>0</v>
      </c>
      <c r="D1109" s="29">
        <f>'PAA Preliminar'!D1109</f>
        <v>20401</v>
      </c>
      <c r="E1109" s="3" t="str">
        <f>'PAA Preliminar'!E1109</f>
        <v>Piedra Mollejón . De forma cuadrada o rectangular. De 10 a 12 kg.</v>
      </c>
      <c r="F1109" s="29">
        <f>'PAA Preliminar'!F1109</f>
        <v>2</v>
      </c>
      <c r="G1109" s="29" t="str">
        <f>'PAA Preliminar'!G1109</f>
        <v>unid</v>
      </c>
      <c r="H1109" s="81">
        <f>'PAA Preliminar'!H1109</f>
        <v>9000</v>
      </c>
      <c r="I1109" s="29" t="str">
        <f>'PAA Preliminar'!I1109</f>
        <v>001</v>
      </c>
      <c r="J1109" s="93" t="str">
        <f>'PAA Preliminar'!J1109</f>
        <v>II  2020</v>
      </c>
    </row>
    <row r="1110" spans="1:10" x14ac:dyDescent="0.25">
      <c r="A1110" s="91">
        <f>'PAA Preliminar'!A1110</f>
        <v>852</v>
      </c>
      <c r="B1110" s="92" t="str">
        <f>'PAA Preliminar'!B1110</f>
        <v>789-04</v>
      </c>
      <c r="C1110" s="29">
        <f>'PAA Preliminar'!C1110</f>
        <v>0</v>
      </c>
      <c r="D1110" s="29">
        <f>'PAA Preliminar'!D1110</f>
        <v>20401</v>
      </c>
      <c r="E1110" s="3" t="str">
        <f>'PAA Preliminar'!E1110</f>
        <v>Azada mango de madera</v>
      </c>
      <c r="F1110" s="29">
        <f>'PAA Preliminar'!F1110</f>
        <v>2</v>
      </c>
      <c r="G1110" s="29" t="str">
        <f>'PAA Preliminar'!G1110</f>
        <v>unid</v>
      </c>
      <c r="H1110" s="81">
        <f>'PAA Preliminar'!H1110</f>
        <v>9600</v>
      </c>
      <c r="I1110" s="29" t="str">
        <f>'PAA Preliminar'!I1110</f>
        <v>001</v>
      </c>
      <c r="J1110" s="93" t="str">
        <f>'PAA Preliminar'!J1110</f>
        <v>II  2020</v>
      </c>
    </row>
    <row r="1111" spans="1:10" ht="60" x14ac:dyDescent="0.25">
      <c r="A1111" s="91">
        <f>'PAA Preliminar'!A1111</f>
        <v>853</v>
      </c>
      <c r="B1111" s="92" t="str">
        <f>'PAA Preliminar'!B1111</f>
        <v>789-04</v>
      </c>
      <c r="C1111" s="29">
        <f>'PAA Preliminar'!C1111</f>
        <v>0</v>
      </c>
      <c r="D1111" s="29">
        <f>'PAA Preliminar'!D1111</f>
        <v>20401</v>
      </c>
      <c r="E1111" s="3" t="str">
        <f>'PAA Preliminar'!E1111</f>
        <v>Piedra para afilar herramientas, tamaño 7x18 cm . Una cara con granulometría para afilado y la otra cara con granulometría para pulido.</v>
      </c>
      <c r="F1111" s="29">
        <f>'PAA Preliminar'!F1111</f>
        <v>6</v>
      </c>
      <c r="G1111" s="29" t="str">
        <f>'PAA Preliminar'!G1111</f>
        <v>unid</v>
      </c>
      <c r="H1111" s="81">
        <f>'PAA Preliminar'!H1111</f>
        <v>13200</v>
      </c>
      <c r="I1111" s="29" t="str">
        <f>'PAA Preliminar'!I1111</f>
        <v>001</v>
      </c>
      <c r="J1111" s="93" t="str">
        <f>'PAA Preliminar'!J1111</f>
        <v>II  2020</v>
      </c>
    </row>
    <row r="1112" spans="1:10" x14ac:dyDescent="0.25">
      <c r="A1112" s="91">
        <f>'PAA Preliminar'!A1112</f>
        <v>854</v>
      </c>
      <c r="B1112" s="92" t="str">
        <f>'PAA Preliminar'!B1112</f>
        <v>789-04</v>
      </c>
      <c r="C1112" s="29">
        <f>'PAA Preliminar'!C1112</f>
        <v>0</v>
      </c>
      <c r="D1112" s="29">
        <f>'PAA Preliminar'!D1112</f>
        <v>20402</v>
      </c>
      <c r="E1112" s="3" t="str">
        <f>'PAA Preliminar'!E1112</f>
        <v>Rodamiento</v>
      </c>
      <c r="F1112" s="29">
        <f>'PAA Preliminar'!F1112</f>
        <v>2</v>
      </c>
      <c r="G1112" s="29" t="str">
        <f>'PAA Preliminar'!G1112</f>
        <v>unid</v>
      </c>
      <c r="H1112" s="81">
        <f>'PAA Preliminar'!H1112</f>
        <v>14000</v>
      </c>
      <c r="I1112" s="29" t="str">
        <f>'PAA Preliminar'!I1112</f>
        <v>001</v>
      </c>
      <c r="J1112" s="93" t="str">
        <f>'PAA Preliminar'!J1112</f>
        <v>II  2020</v>
      </c>
    </row>
    <row r="1113" spans="1:10" x14ac:dyDescent="0.25">
      <c r="A1113" s="91">
        <f>'PAA Preliminar'!A1113</f>
        <v>855</v>
      </c>
      <c r="B1113" s="92" t="str">
        <f>'PAA Preliminar'!B1113</f>
        <v>789-04</v>
      </c>
      <c r="C1113" s="29">
        <f>'PAA Preliminar'!C1113</f>
        <v>0</v>
      </c>
      <c r="D1113" s="29">
        <f>'PAA Preliminar'!D1113</f>
        <v>20402</v>
      </c>
      <c r="E1113" s="3" t="str">
        <f>'PAA Preliminar'!E1113</f>
        <v>Condensador</v>
      </c>
      <c r="F1113" s="29">
        <f>'PAA Preliminar'!F1113</f>
        <v>2</v>
      </c>
      <c r="G1113" s="29" t="str">
        <f>'PAA Preliminar'!G1113</f>
        <v>unid</v>
      </c>
      <c r="H1113" s="81">
        <f>'PAA Preliminar'!H1113</f>
        <v>10000</v>
      </c>
      <c r="I1113" s="29" t="str">
        <f>'PAA Preliminar'!I1113</f>
        <v>001</v>
      </c>
      <c r="J1113" s="93" t="str">
        <f>'PAA Preliminar'!J1113</f>
        <v>II  2020</v>
      </c>
    </row>
    <row r="1114" spans="1:10" x14ac:dyDescent="0.25">
      <c r="A1114" s="91">
        <f>'PAA Preliminar'!A1114</f>
        <v>856</v>
      </c>
      <c r="B1114" s="92" t="str">
        <f>'PAA Preliminar'!B1114</f>
        <v>789-04</v>
      </c>
      <c r="C1114" s="29">
        <f>'PAA Preliminar'!C1114</f>
        <v>0</v>
      </c>
      <c r="D1114" s="29">
        <f>'PAA Preliminar'!D1114</f>
        <v>20402</v>
      </c>
      <c r="E1114" s="3" t="str">
        <f>'PAA Preliminar'!E1114</f>
        <v>Retenedor de roles</v>
      </c>
      <c r="F1114" s="29">
        <f>'PAA Preliminar'!F1114</f>
        <v>2</v>
      </c>
      <c r="G1114" s="29" t="str">
        <f>'PAA Preliminar'!G1114</f>
        <v>unid</v>
      </c>
      <c r="H1114" s="81">
        <f>'PAA Preliminar'!H1114</f>
        <v>10000</v>
      </c>
      <c r="I1114" s="29" t="str">
        <f>'PAA Preliminar'!I1114</f>
        <v>001</v>
      </c>
      <c r="J1114" s="93" t="str">
        <f>'PAA Preliminar'!J1114</f>
        <v>II  2020</v>
      </c>
    </row>
    <row r="1115" spans="1:10" x14ac:dyDescent="0.25">
      <c r="A1115" s="91">
        <f>'PAA Preliminar'!A1115</f>
        <v>857</v>
      </c>
      <c r="B1115" s="92" t="str">
        <f>'PAA Preliminar'!B1115</f>
        <v>789-04</v>
      </c>
      <c r="C1115" s="29">
        <f>'PAA Preliminar'!C1115</f>
        <v>0</v>
      </c>
      <c r="D1115" s="29">
        <f>'PAA Preliminar'!D1115</f>
        <v>20402</v>
      </c>
      <c r="E1115" s="3" t="str">
        <f>'PAA Preliminar'!E1115</f>
        <v>Bobina</v>
      </c>
      <c r="F1115" s="29">
        <f>'PAA Preliminar'!F1115</f>
        <v>2</v>
      </c>
      <c r="G1115" s="29" t="str">
        <f>'PAA Preliminar'!G1115</f>
        <v>unid</v>
      </c>
      <c r="H1115" s="81">
        <f>'PAA Preliminar'!H1115</f>
        <v>20000</v>
      </c>
      <c r="I1115" s="29" t="str">
        <f>'PAA Preliminar'!I1115</f>
        <v>001</v>
      </c>
      <c r="J1115" s="93" t="str">
        <f>'PAA Preliminar'!J1115</f>
        <v>II  2020</v>
      </c>
    </row>
    <row r="1116" spans="1:10" x14ac:dyDescent="0.25">
      <c r="A1116" s="91">
        <f>'PAA Preliminar'!A1116</f>
        <v>858</v>
      </c>
      <c r="B1116" s="92" t="str">
        <f>'PAA Preliminar'!B1116</f>
        <v>789-04</v>
      </c>
      <c r="C1116" s="29">
        <f>'PAA Preliminar'!C1116</f>
        <v>0</v>
      </c>
      <c r="D1116" s="29">
        <f>'PAA Preliminar'!D1116</f>
        <v>20402</v>
      </c>
      <c r="E1116" s="3" t="str">
        <f>'PAA Preliminar'!E1116</f>
        <v>Faja industrial</v>
      </c>
      <c r="F1116" s="29">
        <f>'PAA Preliminar'!F1116</f>
        <v>5</v>
      </c>
      <c r="G1116" s="29" t="str">
        <f>'PAA Preliminar'!G1116</f>
        <v>unid</v>
      </c>
      <c r="H1116" s="81">
        <f>'PAA Preliminar'!H1116</f>
        <v>35000</v>
      </c>
      <c r="I1116" s="29" t="str">
        <f>'PAA Preliminar'!I1116</f>
        <v>001</v>
      </c>
      <c r="J1116" s="93" t="str">
        <f>'PAA Preliminar'!J1116</f>
        <v>II  2020</v>
      </c>
    </row>
    <row r="1117" spans="1:10" x14ac:dyDescent="0.25">
      <c r="A1117" s="91">
        <f>'PAA Preliminar'!A1117</f>
        <v>859</v>
      </c>
      <c r="B1117" s="92" t="str">
        <f>'PAA Preliminar'!B1117</f>
        <v>789-04</v>
      </c>
      <c r="C1117" s="29">
        <f>'PAA Preliminar'!C1117</f>
        <v>0</v>
      </c>
      <c r="D1117" s="29">
        <f>'PAA Preliminar'!D1117</f>
        <v>20402</v>
      </c>
      <c r="E1117" s="3" t="str">
        <f>'PAA Preliminar'!E1117</f>
        <v>Capacitador todo tipo</v>
      </c>
      <c r="F1117" s="29">
        <f>'PAA Preliminar'!F1117</f>
        <v>10</v>
      </c>
      <c r="G1117" s="29" t="str">
        <f>'PAA Preliminar'!G1117</f>
        <v>unid</v>
      </c>
      <c r="H1117" s="81">
        <f>'PAA Preliminar'!H1117</f>
        <v>250000</v>
      </c>
      <c r="I1117" s="29" t="str">
        <f>'PAA Preliminar'!I1117</f>
        <v>001</v>
      </c>
      <c r="J1117" s="93" t="str">
        <f>'PAA Preliminar'!J1117</f>
        <v>II  2020</v>
      </c>
    </row>
    <row r="1118" spans="1:10" x14ac:dyDescent="0.25">
      <c r="A1118" s="91">
        <f>'PAA Preliminar'!A1118</f>
        <v>860</v>
      </c>
      <c r="B1118" s="92" t="str">
        <f>'PAA Preliminar'!B1118</f>
        <v>789-04</v>
      </c>
      <c r="C1118" s="29">
        <f>'PAA Preliminar'!C1118</f>
        <v>0</v>
      </c>
      <c r="D1118" s="29">
        <f>'PAA Preliminar'!D1118</f>
        <v>20402</v>
      </c>
      <c r="E1118" s="3" t="str">
        <f>'PAA Preliminar'!E1118</f>
        <v>Capacitador para motores</v>
      </c>
      <c r="F1118" s="29">
        <f>'PAA Preliminar'!F1118</f>
        <v>10</v>
      </c>
      <c r="G1118" s="29" t="str">
        <f>'PAA Preliminar'!G1118</f>
        <v>unid</v>
      </c>
      <c r="H1118" s="81">
        <f>'PAA Preliminar'!H1118</f>
        <v>250000</v>
      </c>
      <c r="I1118" s="29" t="str">
        <f>'PAA Preliminar'!I1118</f>
        <v>001</v>
      </c>
      <c r="J1118" s="93" t="str">
        <f>'PAA Preliminar'!J1118</f>
        <v>II  2020</v>
      </c>
    </row>
    <row r="1119" spans="1:10" x14ac:dyDescent="0.25">
      <c r="A1119" s="91">
        <f>'PAA Preliminar'!A1119</f>
        <v>861</v>
      </c>
      <c r="B1119" s="92" t="str">
        <f>'PAA Preliminar'!B1119</f>
        <v>789-04</v>
      </c>
      <c r="C1119" s="29">
        <f>'PAA Preliminar'!C1119</f>
        <v>0</v>
      </c>
      <c r="D1119" s="29">
        <f>'PAA Preliminar'!D1119</f>
        <v>20402</v>
      </c>
      <c r="E1119" s="3" t="str">
        <f>'PAA Preliminar'!E1119</f>
        <v>Fusible</v>
      </c>
      <c r="F1119" s="29">
        <f>'PAA Preliminar'!F1119</f>
        <v>5</v>
      </c>
      <c r="G1119" s="29" t="str">
        <f>'PAA Preliminar'!G1119</f>
        <v>unid</v>
      </c>
      <c r="H1119" s="81">
        <f>'PAA Preliminar'!H1119</f>
        <v>50000</v>
      </c>
      <c r="I1119" s="29" t="str">
        <f>'PAA Preliminar'!I1119</f>
        <v>001</v>
      </c>
      <c r="J1119" s="93" t="str">
        <f>'PAA Preliminar'!J1119</f>
        <v>II  2020</v>
      </c>
    </row>
    <row r="1120" spans="1:10" x14ac:dyDescent="0.25">
      <c r="A1120" s="91">
        <f>'PAA Preliminar'!A1120</f>
        <v>862</v>
      </c>
      <c r="B1120" s="92" t="str">
        <f>'PAA Preliminar'!B1120</f>
        <v>789-04</v>
      </c>
      <c r="C1120" s="29">
        <f>'PAA Preliminar'!C1120</f>
        <v>0</v>
      </c>
      <c r="D1120" s="29">
        <f>'PAA Preliminar'!D1120</f>
        <v>20402</v>
      </c>
      <c r="E1120" s="3" t="str">
        <f>'PAA Preliminar'!E1120</f>
        <v>Cartucho fusible 250 v, de 30 a 600 amp.</v>
      </c>
      <c r="F1120" s="29">
        <f>'PAA Preliminar'!F1120</f>
        <v>6</v>
      </c>
      <c r="G1120" s="29" t="str">
        <f>'PAA Preliminar'!G1120</f>
        <v>unid</v>
      </c>
      <c r="H1120" s="81">
        <f>'PAA Preliminar'!H1120</f>
        <v>60000</v>
      </c>
      <c r="I1120" s="29" t="str">
        <f>'PAA Preliminar'!I1120</f>
        <v>001</v>
      </c>
      <c r="J1120" s="93" t="str">
        <f>'PAA Preliminar'!J1120</f>
        <v>II  2020</v>
      </c>
    </row>
    <row r="1121" spans="1:10" x14ac:dyDescent="0.25">
      <c r="A1121" s="91">
        <f>'PAA Preliminar'!A1121</f>
        <v>863</v>
      </c>
      <c r="B1121" s="92" t="str">
        <f>'PAA Preliminar'!B1121</f>
        <v>789-04</v>
      </c>
      <c r="C1121" s="29">
        <f>'PAA Preliminar'!C1121</f>
        <v>0</v>
      </c>
      <c r="D1121" s="29">
        <f>'PAA Preliminar'!D1121</f>
        <v>20402</v>
      </c>
      <c r="E1121" s="3" t="str">
        <f>'PAA Preliminar'!E1121</f>
        <v>rol</v>
      </c>
      <c r="F1121" s="29">
        <f>'PAA Preliminar'!F1121</f>
        <v>2</v>
      </c>
      <c r="G1121" s="29" t="str">
        <f>'PAA Preliminar'!G1121</f>
        <v>unid</v>
      </c>
      <c r="H1121" s="81">
        <f>'PAA Preliminar'!H1121</f>
        <v>30000</v>
      </c>
      <c r="I1121" s="29" t="str">
        <f>'PAA Preliminar'!I1121</f>
        <v>001</v>
      </c>
      <c r="J1121" s="93" t="str">
        <f>'PAA Preliminar'!J1121</f>
        <v>II  2020</v>
      </c>
    </row>
    <row r="1122" spans="1:10" x14ac:dyDescent="0.25">
      <c r="A1122" s="91">
        <f>'PAA Preliminar'!A1122</f>
        <v>864</v>
      </c>
      <c r="B1122" s="92" t="str">
        <f>'PAA Preliminar'!B1122</f>
        <v>789-04</v>
      </c>
      <c r="C1122" s="29">
        <f>'PAA Preliminar'!C1122</f>
        <v>0</v>
      </c>
      <c r="D1122" s="29">
        <f>'PAA Preliminar'!D1122</f>
        <v>20402</v>
      </c>
      <c r="E1122" s="3" t="str">
        <f>'PAA Preliminar'!E1122</f>
        <v>Empaque de hule</v>
      </c>
      <c r="F1122" s="29">
        <f>'PAA Preliminar'!F1122</f>
        <v>5</v>
      </c>
      <c r="G1122" s="29" t="str">
        <f>'PAA Preliminar'!G1122</f>
        <v>unid</v>
      </c>
      <c r="H1122" s="81">
        <f>'PAA Preliminar'!H1122</f>
        <v>10000</v>
      </c>
      <c r="I1122" s="29" t="str">
        <f>'PAA Preliminar'!I1122</f>
        <v>001</v>
      </c>
      <c r="J1122" s="93" t="str">
        <f>'PAA Preliminar'!J1122</f>
        <v>II  2020</v>
      </c>
    </row>
    <row r="1123" spans="1:10" x14ac:dyDescent="0.25">
      <c r="A1123" s="91">
        <f>'PAA Preliminar'!A1123</f>
        <v>865</v>
      </c>
      <c r="B1123" s="92" t="str">
        <f>'PAA Preliminar'!B1123</f>
        <v>789-04</v>
      </c>
      <c r="C1123" s="29">
        <f>'PAA Preliminar'!C1123</f>
        <v>0</v>
      </c>
      <c r="D1123" s="29">
        <f>'PAA Preliminar'!D1123</f>
        <v>20402</v>
      </c>
      <c r="E1123" s="3" t="str">
        <f>'PAA Preliminar'!E1123</f>
        <v>Hoja para segueta</v>
      </c>
      <c r="F1123" s="29">
        <f>'PAA Preliminar'!F1123</f>
        <v>20</v>
      </c>
      <c r="G1123" s="29" t="str">
        <f>'PAA Preliminar'!G1123</f>
        <v>unid</v>
      </c>
      <c r="H1123" s="81">
        <f>'PAA Preliminar'!H1123</f>
        <v>20000</v>
      </c>
      <c r="I1123" s="29" t="str">
        <f>'PAA Preliminar'!I1123</f>
        <v>001</v>
      </c>
      <c r="J1123" s="93" t="str">
        <f>'PAA Preliminar'!J1123</f>
        <v>II  2020</v>
      </c>
    </row>
    <row r="1124" spans="1:10" x14ac:dyDescent="0.25">
      <c r="A1124" s="91">
        <f>'PAA Preliminar'!A1124</f>
        <v>866</v>
      </c>
      <c r="B1124" s="92" t="str">
        <f>'PAA Preliminar'!B1124</f>
        <v>789-04</v>
      </c>
      <c r="C1124" s="29">
        <f>'PAA Preliminar'!C1124</f>
        <v>0</v>
      </c>
      <c r="D1124" s="29">
        <f>'PAA Preliminar'!D1124</f>
        <v>20402</v>
      </c>
      <c r="E1124" s="3" t="str">
        <f>'PAA Preliminar'!E1124</f>
        <v>Resorte</v>
      </c>
      <c r="F1124" s="29">
        <f>'PAA Preliminar'!F1124</f>
        <v>5</v>
      </c>
      <c r="G1124" s="29" t="str">
        <f>'PAA Preliminar'!G1124</f>
        <v>unid</v>
      </c>
      <c r="H1124" s="81">
        <f>'PAA Preliminar'!H1124</f>
        <v>7500</v>
      </c>
      <c r="I1124" s="29" t="str">
        <f>'PAA Preliminar'!I1124</f>
        <v>001</v>
      </c>
      <c r="J1124" s="93" t="str">
        <f>'PAA Preliminar'!J1124</f>
        <v>II  2020</v>
      </c>
    </row>
    <row r="1125" spans="1:10" x14ac:dyDescent="0.25">
      <c r="A1125" s="91">
        <f>'PAA Preliminar'!A1125</f>
        <v>867</v>
      </c>
      <c r="B1125" s="92" t="str">
        <f>'PAA Preliminar'!B1125</f>
        <v>789-04</v>
      </c>
      <c r="C1125" s="29">
        <f>'PAA Preliminar'!C1125</f>
        <v>0</v>
      </c>
      <c r="D1125" s="29">
        <f>'PAA Preliminar'!D1125</f>
        <v>20402</v>
      </c>
      <c r="E1125" s="3" t="str">
        <f>'PAA Preliminar'!E1125</f>
        <v>Arrancadores magnéticos</v>
      </c>
      <c r="F1125" s="29">
        <f>'PAA Preliminar'!F1125</f>
        <v>1</v>
      </c>
      <c r="G1125" s="29" t="str">
        <f>'PAA Preliminar'!G1125</f>
        <v>unid</v>
      </c>
      <c r="H1125" s="81">
        <f>'PAA Preliminar'!H1125</f>
        <v>15000</v>
      </c>
      <c r="I1125" s="29" t="str">
        <f>'PAA Preliminar'!I1125</f>
        <v>001</v>
      </c>
      <c r="J1125" s="93" t="str">
        <f>'PAA Preliminar'!J1125</f>
        <v>II  2020</v>
      </c>
    </row>
    <row r="1126" spans="1:10" x14ac:dyDescent="0.25">
      <c r="A1126" s="91">
        <f>'PAA Preliminar'!A1126</f>
        <v>868</v>
      </c>
      <c r="B1126" s="92" t="str">
        <f>'PAA Preliminar'!B1126</f>
        <v>789-04</v>
      </c>
      <c r="C1126" s="29">
        <f>'PAA Preliminar'!C1126</f>
        <v>0</v>
      </c>
      <c r="D1126" s="29">
        <f>'PAA Preliminar'!D1126</f>
        <v>20402</v>
      </c>
      <c r="E1126" s="3" t="str">
        <f>'PAA Preliminar'!E1126</f>
        <v>Arandela</v>
      </c>
      <c r="F1126" s="29">
        <f>'PAA Preliminar'!F1126</f>
        <v>5</v>
      </c>
      <c r="G1126" s="29" t="str">
        <f>'PAA Preliminar'!G1126</f>
        <v>unid</v>
      </c>
      <c r="H1126" s="81">
        <f>'PAA Preliminar'!H1126</f>
        <v>10000</v>
      </c>
      <c r="I1126" s="29" t="str">
        <f>'PAA Preliminar'!I1126</f>
        <v>001</v>
      </c>
      <c r="J1126" s="93" t="str">
        <f>'PAA Preliminar'!J1126</f>
        <v>II  2020</v>
      </c>
    </row>
    <row r="1127" spans="1:10" ht="90" x14ac:dyDescent="0.25">
      <c r="A1127" s="91">
        <f>'PAA Preliminar'!A1127</f>
        <v>869</v>
      </c>
      <c r="B1127" s="92" t="str">
        <f>'PAA Preliminar'!B1127</f>
        <v>789-04</v>
      </c>
      <c r="C1127" s="29">
        <f>'PAA Preliminar'!C1127</f>
        <v>0</v>
      </c>
      <c r="D1127" s="29">
        <f>'PAA Preliminar'!D1127</f>
        <v>20599</v>
      </c>
      <c r="E1127" s="3" t="str">
        <f>'PAA Preliminar'!E1127</f>
        <v>Caja Plástica apilable.( descripción: medida 50x32x27 cm, largo  xancho x alto, ventilada en los cuatro laterales , fondo sellado (Sin orificios). Capacidad min. 20 Kgs, todas en un solo color a escoger.</v>
      </c>
      <c r="F1127" s="29">
        <f>'PAA Preliminar'!F1127</f>
        <v>16</v>
      </c>
      <c r="G1127" s="29" t="str">
        <f>'PAA Preliminar'!G1127</f>
        <v>unid</v>
      </c>
      <c r="H1127" s="81">
        <f>'PAA Preliminar'!H1127</f>
        <v>68800</v>
      </c>
      <c r="I1127" s="29" t="str">
        <f>'PAA Preliminar'!I1127</f>
        <v>001</v>
      </c>
      <c r="J1127" s="93" t="str">
        <f>'PAA Preliminar'!J1127</f>
        <v>II  2020</v>
      </c>
    </row>
    <row r="1128" spans="1:10" ht="90" x14ac:dyDescent="0.25">
      <c r="A1128" s="91">
        <f>'PAA Preliminar'!A1128</f>
        <v>870</v>
      </c>
      <c r="B1128" s="92" t="str">
        <f>'PAA Preliminar'!B1128</f>
        <v>789-04</v>
      </c>
      <c r="C1128" s="29">
        <f>'PAA Preliminar'!C1128</f>
        <v>0</v>
      </c>
      <c r="D1128" s="29">
        <f>'PAA Preliminar'!D1128</f>
        <v>20599</v>
      </c>
      <c r="E1128" s="3" t="str">
        <f>'PAA Preliminar'!E1128</f>
        <v>Caja Plástica apilable.( descripción: medida 73x43x36  cm, largo  xancho x alto, ventilada en los cuatro laterales , fondo sellado (Sin orificios). Capacidad min. 40 Kgs, todas en un solo color a escoger.</v>
      </c>
      <c r="F1128" s="29">
        <f>'PAA Preliminar'!F1128</f>
        <v>45</v>
      </c>
      <c r="G1128" s="29" t="str">
        <f>'PAA Preliminar'!G1128</f>
        <v>unid</v>
      </c>
      <c r="H1128" s="81">
        <f>'PAA Preliminar'!H1128</f>
        <v>450000</v>
      </c>
      <c r="I1128" s="29" t="str">
        <f>'PAA Preliminar'!I1128</f>
        <v>001</v>
      </c>
      <c r="J1128" s="93" t="str">
        <f>'PAA Preliminar'!J1128</f>
        <v>II  2020</v>
      </c>
    </row>
    <row r="1129" spans="1:10" x14ac:dyDescent="0.25">
      <c r="A1129" s="91">
        <f>'PAA Preliminar'!A1129</f>
        <v>871</v>
      </c>
      <c r="B1129" s="92" t="str">
        <f>'PAA Preliminar'!B1129</f>
        <v>789-04</v>
      </c>
      <c r="C1129" s="29">
        <f>'PAA Preliminar'!C1129</f>
        <v>0</v>
      </c>
      <c r="D1129" s="29">
        <f>'PAA Preliminar'!D1129</f>
        <v>20599</v>
      </c>
      <c r="E1129" s="3" t="str">
        <f>'PAA Preliminar'!E1129</f>
        <v>Cartón para huevo</v>
      </c>
      <c r="F1129" s="29">
        <f>'PAA Preliminar'!F1129</f>
        <v>280</v>
      </c>
      <c r="G1129" s="29" t="str">
        <f>'PAA Preliminar'!G1129</f>
        <v>unid</v>
      </c>
      <c r="H1129" s="81">
        <f>'PAA Preliminar'!H1129</f>
        <v>19040</v>
      </c>
      <c r="I1129" s="29" t="str">
        <f>'PAA Preliminar'!I1129</f>
        <v>001</v>
      </c>
      <c r="J1129" s="93" t="str">
        <f>'PAA Preliminar'!J1129</f>
        <v>II  2020</v>
      </c>
    </row>
    <row r="1130" spans="1:10" ht="45" x14ac:dyDescent="0.25">
      <c r="A1130" s="91">
        <f>'PAA Preliminar'!A1130</f>
        <v>872</v>
      </c>
      <c r="B1130" s="92" t="str">
        <f>'PAA Preliminar'!B1130</f>
        <v>789-04</v>
      </c>
      <c r="C1130" s="29">
        <f>'PAA Preliminar'!C1130</f>
        <v>0</v>
      </c>
      <c r="D1130" s="29">
        <f>'PAA Preliminar'!D1130</f>
        <v>20599</v>
      </c>
      <c r="E1130" s="3" t="str">
        <f>'PAA Preliminar'!E1130</f>
        <v>Bolsa negra en polietileno, p/vivero 15x15 cm ancho por largo, con fuelle o sentadera. (Present.  1 Kg).</v>
      </c>
      <c r="F1130" s="29">
        <f>'PAA Preliminar'!F1130</f>
        <v>15</v>
      </c>
      <c r="G1130" s="29" t="str">
        <f>'PAA Preliminar'!G1130</f>
        <v>unid</v>
      </c>
      <c r="H1130" s="81">
        <f>'PAA Preliminar'!H1130</f>
        <v>48000</v>
      </c>
      <c r="I1130" s="29" t="str">
        <f>'PAA Preliminar'!I1130</f>
        <v>001</v>
      </c>
      <c r="J1130" s="93" t="str">
        <f>'PAA Preliminar'!J1130</f>
        <v>II  2020</v>
      </c>
    </row>
    <row r="1131" spans="1:10" x14ac:dyDescent="0.25">
      <c r="A1131" s="91">
        <f>'PAA Preliminar'!A1131</f>
        <v>873</v>
      </c>
      <c r="B1131" s="92" t="str">
        <f>'PAA Preliminar'!B1131</f>
        <v>789-04</v>
      </c>
      <c r="C1131" s="29">
        <f>'PAA Preliminar'!C1131</f>
        <v>0</v>
      </c>
      <c r="D1131" s="29">
        <f>'PAA Preliminar'!D1131</f>
        <v>29904</v>
      </c>
      <c r="E1131" s="3" t="str">
        <f>'PAA Preliminar'!E1131</f>
        <v>Bota de hule, PAR</v>
      </c>
      <c r="F1131" s="29">
        <f>'PAA Preliminar'!F1131</f>
        <v>49</v>
      </c>
      <c r="G1131" s="29" t="str">
        <f>'PAA Preliminar'!G1131</f>
        <v>unid</v>
      </c>
      <c r="H1131" s="81">
        <f>'PAA Preliminar'!H1131</f>
        <v>372400</v>
      </c>
      <c r="I1131" s="29" t="str">
        <f>'PAA Preliminar'!I1131</f>
        <v>001</v>
      </c>
      <c r="J1131" s="93" t="str">
        <f>'PAA Preliminar'!J1131</f>
        <v>II  2020</v>
      </c>
    </row>
    <row r="1132" spans="1:10" ht="60" x14ac:dyDescent="0.25">
      <c r="A1132" s="91">
        <f>'PAA Preliminar'!A1132</f>
        <v>874</v>
      </c>
      <c r="B1132" s="92" t="str">
        <f>'PAA Preliminar'!B1132</f>
        <v>789-04</v>
      </c>
      <c r="C1132" s="29">
        <f>'PAA Preliminar'!C1132</f>
        <v>0</v>
      </c>
      <c r="D1132" s="29">
        <f>'PAA Preliminar'!D1132</f>
        <v>29904</v>
      </c>
      <c r="E1132" s="3" t="str">
        <f>'PAA Preliminar'!E1132</f>
        <v>Léase correctamente metros Cuerda de Nylon (mecate) de 6 mm. (tipo Trenzado), Presentación rollo mínimo de 100 mts y máximo 1000 mts.</v>
      </c>
      <c r="F1132" s="29">
        <f>'PAA Preliminar'!F1132</f>
        <v>30</v>
      </c>
      <c r="G1132" s="29" t="str">
        <f>'PAA Preliminar'!G1132</f>
        <v>mts</v>
      </c>
      <c r="H1132" s="81">
        <f>'PAA Preliminar'!H1132</f>
        <v>3900</v>
      </c>
      <c r="I1132" s="29" t="str">
        <f>'PAA Preliminar'!I1132</f>
        <v>001</v>
      </c>
      <c r="J1132" s="93" t="str">
        <f>'PAA Preliminar'!J1132</f>
        <v>II  2020</v>
      </c>
    </row>
    <row r="1133" spans="1:10" ht="30" x14ac:dyDescent="0.25">
      <c r="A1133" s="91">
        <f>'PAA Preliminar'!A1133</f>
        <v>875</v>
      </c>
      <c r="B1133" s="92" t="str">
        <f>'PAA Preliminar'!B1133</f>
        <v>789-04</v>
      </c>
      <c r="C1133" s="29">
        <f>'PAA Preliminar'!C1133</f>
        <v>0</v>
      </c>
      <c r="D1133" s="29">
        <f>'PAA Preliminar'!D1133</f>
        <v>29904</v>
      </c>
      <c r="E1133" s="3" t="str">
        <f>'PAA Preliminar'!E1133</f>
        <v xml:space="preserve"> Mecate bananero Piola, rollo de 1 kilogramo. (polipropileno de 2 mm). </v>
      </c>
      <c r="F1133" s="29">
        <f>'PAA Preliminar'!F1133</f>
        <v>53</v>
      </c>
      <c r="G1133" s="29" t="str">
        <f>'PAA Preliminar'!G1133</f>
        <v>Kg</v>
      </c>
      <c r="H1133" s="81">
        <f>'PAA Preliminar'!H1133</f>
        <v>137800</v>
      </c>
      <c r="I1133" s="29" t="str">
        <f>'PAA Preliminar'!I1133</f>
        <v>001</v>
      </c>
      <c r="J1133" s="93" t="str">
        <f>'PAA Preliminar'!J1133</f>
        <v>II  2020</v>
      </c>
    </row>
    <row r="1134" spans="1:10" ht="45" x14ac:dyDescent="0.25">
      <c r="A1134" s="91">
        <f>'PAA Preliminar'!A1134</f>
        <v>876</v>
      </c>
      <c r="B1134" s="92" t="str">
        <f>'PAA Preliminar'!B1134</f>
        <v>789-04</v>
      </c>
      <c r="C1134" s="29">
        <f>'PAA Preliminar'!C1134</f>
        <v>0</v>
      </c>
      <c r="D1134" s="29">
        <f>'PAA Preliminar'!D1134</f>
        <v>29904</v>
      </c>
      <c r="E1134" s="3" t="str">
        <f>'PAA Preliminar'!E1134</f>
        <v>Capa 2 piezas (pantalon y Yacket), de nylon ahulado. Fooro en pantalón y elástico en la cintura</v>
      </c>
      <c r="F1134" s="29">
        <f>'PAA Preliminar'!F1134</f>
        <v>20</v>
      </c>
      <c r="G1134" s="29" t="str">
        <f>'PAA Preliminar'!G1134</f>
        <v>unid</v>
      </c>
      <c r="H1134" s="81">
        <f>'PAA Preliminar'!H1134</f>
        <v>240000</v>
      </c>
      <c r="I1134" s="29" t="str">
        <f>'PAA Preliminar'!I1134</f>
        <v>001</v>
      </c>
      <c r="J1134" s="93" t="str">
        <f>'PAA Preliminar'!J1134</f>
        <v>II  2020</v>
      </c>
    </row>
    <row r="1135" spans="1:10" ht="75" x14ac:dyDescent="0.25">
      <c r="A1135" s="91">
        <f>'PAA Preliminar'!A1135</f>
        <v>877</v>
      </c>
      <c r="B1135" s="92" t="str">
        <f>'PAA Preliminar'!B1135</f>
        <v>789-04</v>
      </c>
      <c r="C1135" s="29">
        <f>'PAA Preliminar'!C1135</f>
        <v>0</v>
      </c>
      <c r="D1135" s="29">
        <f>'PAA Preliminar'!D1135</f>
        <v>29904</v>
      </c>
      <c r="E1135" s="3" t="str">
        <f>'PAA Preliminar'!E1135</f>
        <v>Traje de seguridad desechable para uso en fumigación agrícola. Con gorro, Protección tipo 5 y 6, protección contra quimicos, textura confortable.Talla a escoger (Tipo kimono)</v>
      </c>
      <c r="F1135" s="29">
        <f>'PAA Preliminar'!F1135</f>
        <v>6</v>
      </c>
      <c r="G1135" s="29" t="str">
        <f>'PAA Preliminar'!G1135</f>
        <v>unid</v>
      </c>
      <c r="H1135" s="81">
        <f>'PAA Preliminar'!H1135</f>
        <v>39000</v>
      </c>
      <c r="I1135" s="29" t="str">
        <f>'PAA Preliminar'!I1135</f>
        <v>001</v>
      </c>
      <c r="J1135" s="93" t="str">
        <f>'PAA Preliminar'!J1135</f>
        <v>II  2020</v>
      </c>
    </row>
    <row r="1136" spans="1:10" ht="45" x14ac:dyDescent="0.25">
      <c r="A1136" s="91">
        <f>'PAA Preliminar'!A1136</f>
        <v>878</v>
      </c>
      <c r="B1136" s="92" t="str">
        <f>'PAA Preliminar'!B1136</f>
        <v>789-04</v>
      </c>
      <c r="C1136" s="29">
        <f>'PAA Preliminar'!C1136</f>
        <v>0</v>
      </c>
      <c r="D1136" s="29">
        <f>'PAA Preliminar'!D1136</f>
        <v>29904</v>
      </c>
      <c r="E1136" s="3" t="str">
        <f>'PAA Preliminar'!E1136</f>
        <v>Mallas de polipropileno para empaque, tamaño 50x90. Capacidad 35 kg (Tipo para cebolla)</v>
      </c>
      <c r="F1136" s="29">
        <f>'PAA Preliminar'!F1136</f>
        <v>1500</v>
      </c>
      <c r="G1136" s="29" t="str">
        <f>'PAA Preliminar'!G1136</f>
        <v>unid</v>
      </c>
      <c r="H1136" s="81">
        <f>'PAA Preliminar'!H1136</f>
        <v>105000</v>
      </c>
      <c r="I1136" s="29" t="str">
        <f>'PAA Preliminar'!I1136</f>
        <v>001</v>
      </c>
      <c r="J1136" s="93" t="str">
        <f>'PAA Preliminar'!J1136</f>
        <v>II  2020</v>
      </c>
    </row>
    <row r="1137" spans="1:10" ht="45" x14ac:dyDescent="0.25">
      <c r="A1137" s="91">
        <f>'PAA Preliminar'!A1137</f>
        <v>879</v>
      </c>
      <c r="B1137" s="92" t="str">
        <f>'PAA Preliminar'!B1137</f>
        <v>789-04</v>
      </c>
      <c r="C1137" s="29">
        <f>'PAA Preliminar'!C1137</f>
        <v>0</v>
      </c>
      <c r="D1137" s="29">
        <f>'PAA Preliminar'!D1137</f>
        <v>29904</v>
      </c>
      <c r="E1137" s="3" t="str">
        <f>'PAA Preliminar'!E1137</f>
        <v>Sombrero de lona (típico costarrisence), con tapa nuca,  impermeable, (talla a escoger)</v>
      </c>
      <c r="F1137" s="29">
        <f>'PAA Preliminar'!F1137</f>
        <v>10</v>
      </c>
      <c r="G1137" s="29" t="str">
        <f>'PAA Preliminar'!G1137</f>
        <v>unid</v>
      </c>
      <c r="H1137" s="81">
        <f>'PAA Preliminar'!H1137</f>
        <v>45000</v>
      </c>
      <c r="I1137" s="29" t="str">
        <f>'PAA Preliminar'!I1137</f>
        <v>001</v>
      </c>
      <c r="J1137" s="93" t="str">
        <f>'PAA Preliminar'!J1137</f>
        <v>II  2020</v>
      </c>
    </row>
    <row r="1138" spans="1:10" x14ac:dyDescent="0.25">
      <c r="A1138" s="91">
        <f>'PAA Preliminar'!A1138</f>
        <v>880</v>
      </c>
      <c r="B1138" s="92" t="str">
        <f>'PAA Preliminar'!B1138</f>
        <v>789-04</v>
      </c>
      <c r="C1138" s="29">
        <f>'PAA Preliminar'!C1138</f>
        <v>0</v>
      </c>
      <c r="D1138" s="29">
        <f>'PAA Preliminar'!D1138</f>
        <v>29904</v>
      </c>
      <c r="E1138" s="3" t="str">
        <f>'PAA Preliminar'!E1138</f>
        <v>Sarán protección de viveros antiafido</v>
      </c>
      <c r="F1138" s="29">
        <f>'PAA Preliminar'!F1138</f>
        <v>30</v>
      </c>
      <c r="G1138" s="29" t="str">
        <f>'PAA Preliminar'!G1138</f>
        <v>mts</v>
      </c>
      <c r="H1138" s="81">
        <f>'PAA Preliminar'!H1138</f>
        <v>33990</v>
      </c>
      <c r="I1138" s="29" t="str">
        <f>'PAA Preliminar'!I1138</f>
        <v>001</v>
      </c>
      <c r="J1138" s="93" t="str">
        <f>'PAA Preliminar'!J1138</f>
        <v>II  2020</v>
      </c>
    </row>
    <row r="1139" spans="1:10" x14ac:dyDescent="0.25">
      <c r="A1139" s="91">
        <f>'PAA Preliminar'!A1139</f>
        <v>881</v>
      </c>
      <c r="B1139" s="92" t="str">
        <f>'PAA Preliminar'!B1139</f>
        <v>789-04</v>
      </c>
      <c r="C1139" s="29">
        <f>'PAA Preliminar'!C1139</f>
        <v>0</v>
      </c>
      <c r="D1139" s="29">
        <f>'PAA Preliminar'!D1139</f>
        <v>29904</v>
      </c>
      <c r="E1139" s="3" t="str">
        <f>'PAA Preliminar'!E1139</f>
        <v>Sarán protección de viveros antiafido</v>
      </c>
      <c r="F1139" s="29">
        <f>'PAA Preliminar'!F1139</f>
        <v>30</v>
      </c>
      <c r="G1139" s="29" t="str">
        <f>'PAA Preliminar'!G1139</f>
        <v>mts</v>
      </c>
      <c r="H1139" s="81">
        <f>'PAA Preliminar'!H1139</f>
        <v>99000</v>
      </c>
      <c r="I1139" s="29" t="str">
        <f>'PAA Preliminar'!I1139</f>
        <v>001</v>
      </c>
      <c r="J1139" s="93" t="str">
        <f>'PAA Preliminar'!J1139</f>
        <v>II  2020</v>
      </c>
    </row>
    <row r="1140" spans="1:10" x14ac:dyDescent="0.25">
      <c r="A1140" s="91">
        <f>'PAA Preliminar'!A1140</f>
        <v>882</v>
      </c>
      <c r="B1140" s="92" t="str">
        <f>'PAA Preliminar'!B1140</f>
        <v>789-04</v>
      </c>
      <c r="C1140" s="29">
        <f>'PAA Preliminar'!C1140</f>
        <v>0</v>
      </c>
      <c r="D1140" s="29">
        <f>'PAA Preliminar'!D1140</f>
        <v>29905</v>
      </c>
      <c r="E1140" s="3" t="str">
        <f>'PAA Preliminar'!E1140</f>
        <v>Esponja Lavaplatos</v>
      </c>
      <c r="F1140" s="29">
        <f>'PAA Preliminar'!F1140</f>
        <v>30</v>
      </c>
      <c r="G1140" s="29" t="str">
        <f>'PAA Preliminar'!G1140</f>
        <v>unid</v>
      </c>
      <c r="H1140" s="81">
        <f>'PAA Preliminar'!H1140</f>
        <v>6600</v>
      </c>
      <c r="I1140" s="29" t="str">
        <f>'PAA Preliminar'!I1140</f>
        <v>001</v>
      </c>
      <c r="J1140" s="93" t="str">
        <f>'PAA Preliminar'!J1140</f>
        <v>II  2020</v>
      </c>
    </row>
    <row r="1141" spans="1:10" x14ac:dyDescent="0.25">
      <c r="A1141" s="91">
        <f>'PAA Preliminar'!A1141</f>
        <v>883</v>
      </c>
      <c r="B1141" s="92" t="str">
        <f>'PAA Preliminar'!B1141</f>
        <v>789-04</v>
      </c>
      <c r="C1141" s="29">
        <f>'PAA Preliminar'!C1141</f>
        <v>0</v>
      </c>
      <c r="D1141" s="29">
        <f>'PAA Preliminar'!D1141</f>
        <v>29905</v>
      </c>
      <c r="E1141" s="3" t="str">
        <f>'PAA Preliminar'!E1141</f>
        <v>Detergente industrial</v>
      </c>
      <c r="F1141" s="29">
        <f>'PAA Preliminar'!F1141</f>
        <v>10</v>
      </c>
      <c r="G1141" s="29" t="str">
        <f>'PAA Preliminar'!G1141</f>
        <v>Kg</v>
      </c>
      <c r="H1141" s="81">
        <f>'PAA Preliminar'!H1141</f>
        <v>13000</v>
      </c>
      <c r="I1141" s="29" t="str">
        <f>'PAA Preliminar'!I1141</f>
        <v>001</v>
      </c>
      <c r="J1141" s="93" t="str">
        <f>'PAA Preliminar'!J1141</f>
        <v>II  2020</v>
      </c>
    </row>
    <row r="1142" spans="1:10" x14ac:dyDescent="0.25">
      <c r="A1142" s="91">
        <f>'PAA Preliminar'!A1142</f>
        <v>884</v>
      </c>
      <c r="B1142" s="92" t="str">
        <f>'PAA Preliminar'!B1142</f>
        <v>789-04</v>
      </c>
      <c r="C1142" s="29">
        <f>'PAA Preliminar'!C1142</f>
        <v>0</v>
      </c>
      <c r="D1142" s="29">
        <f>'PAA Preliminar'!D1142</f>
        <v>29905</v>
      </c>
      <c r="E1142" s="3" t="str">
        <f>'PAA Preliminar'!E1142</f>
        <v>Guante para aseo par (Hule)</v>
      </c>
      <c r="F1142" s="29">
        <f>'PAA Preliminar'!F1142</f>
        <v>20</v>
      </c>
      <c r="G1142" s="29" t="str">
        <f>'PAA Preliminar'!G1142</f>
        <v>unid</v>
      </c>
      <c r="H1142" s="81">
        <f>'PAA Preliminar'!H1142</f>
        <v>16160</v>
      </c>
      <c r="I1142" s="29" t="str">
        <f>'PAA Preliminar'!I1142</f>
        <v>001</v>
      </c>
      <c r="J1142" s="93" t="str">
        <f>'PAA Preliminar'!J1142</f>
        <v>II  2020</v>
      </c>
    </row>
    <row r="1143" spans="1:10" x14ac:dyDescent="0.25">
      <c r="A1143" s="91">
        <f>'PAA Preliminar'!A1143</f>
        <v>885</v>
      </c>
      <c r="B1143" s="92" t="str">
        <f>'PAA Preliminar'!B1143</f>
        <v>789-04</v>
      </c>
      <c r="C1143" s="29">
        <f>'PAA Preliminar'!C1143</f>
        <v>0</v>
      </c>
      <c r="D1143" s="29">
        <f>'PAA Preliminar'!D1143</f>
        <v>29906</v>
      </c>
      <c r="E1143" s="3" t="str">
        <f>'PAA Preliminar'!E1143</f>
        <v>Monogafas de seguridad</v>
      </c>
      <c r="F1143" s="29">
        <f>'PAA Preliminar'!F1143</f>
        <v>50</v>
      </c>
      <c r="G1143" s="29" t="str">
        <f>'PAA Preliminar'!G1143</f>
        <v>unid</v>
      </c>
      <c r="H1143" s="81">
        <f>'PAA Preliminar'!H1143</f>
        <v>250000</v>
      </c>
      <c r="I1143" s="29" t="str">
        <f>'PAA Preliminar'!I1143</f>
        <v>001</v>
      </c>
      <c r="J1143" s="93" t="str">
        <f>'PAA Preliminar'!J1143</f>
        <v>II  2020</v>
      </c>
    </row>
    <row r="1144" spans="1:10" ht="60" x14ac:dyDescent="0.25">
      <c r="A1144" s="91">
        <f>'PAA Preliminar'!A1144</f>
        <v>886</v>
      </c>
      <c r="B1144" s="92" t="str">
        <f>'PAA Preliminar'!B1144</f>
        <v>789-04</v>
      </c>
      <c r="C1144" s="29">
        <f>'PAA Preliminar'!C1144</f>
        <v>0</v>
      </c>
      <c r="D1144" s="29">
        <f>'PAA Preliminar'!D1144</f>
        <v>29906</v>
      </c>
      <c r="E1144" s="3" t="str">
        <f>'PAA Preliminar'!E1144</f>
        <v>Gafa (Monogafa) transparente de ventilación indirecta, de policarbonato, (uso en aplicación agroquímicos, sujeción a través de tira elástica)</v>
      </c>
      <c r="F1144" s="29">
        <f>'PAA Preliminar'!F1144</f>
        <v>8</v>
      </c>
      <c r="G1144" s="29" t="str">
        <f>'PAA Preliminar'!G1144</f>
        <v>unid</v>
      </c>
      <c r="H1144" s="81">
        <f>'PAA Preliminar'!H1144</f>
        <v>22400</v>
      </c>
      <c r="I1144" s="29" t="str">
        <f>'PAA Preliminar'!I1144</f>
        <v>001</v>
      </c>
      <c r="J1144" s="93" t="str">
        <f>'PAA Preliminar'!J1144</f>
        <v>II  2020</v>
      </c>
    </row>
    <row r="1145" spans="1:10" x14ac:dyDescent="0.25">
      <c r="A1145" s="91">
        <f>'PAA Preliminar'!A1145</f>
        <v>887</v>
      </c>
      <c r="B1145" s="92" t="str">
        <f>'PAA Preliminar'!B1145</f>
        <v>789-04</v>
      </c>
      <c r="C1145" s="29">
        <f>'PAA Preliminar'!C1145</f>
        <v>0</v>
      </c>
      <c r="D1145" s="29">
        <f>'PAA Preliminar'!D1145</f>
        <v>29906</v>
      </c>
      <c r="E1145" s="3" t="str">
        <f>'PAA Preliminar'!E1145</f>
        <v>Gafas claras para esmerilar (caretas)</v>
      </c>
      <c r="F1145" s="29">
        <f>'PAA Preliminar'!F1145</f>
        <v>10</v>
      </c>
      <c r="G1145" s="29" t="str">
        <f>'PAA Preliminar'!G1145</f>
        <v>unid</v>
      </c>
      <c r="H1145" s="81">
        <f>'PAA Preliminar'!H1145</f>
        <v>150000</v>
      </c>
      <c r="I1145" s="29" t="str">
        <f>'PAA Preliminar'!I1145</f>
        <v>001</v>
      </c>
      <c r="J1145" s="93" t="str">
        <f>'PAA Preliminar'!J1145</f>
        <v>II  2020</v>
      </c>
    </row>
    <row r="1146" spans="1:10" x14ac:dyDescent="0.25">
      <c r="A1146" s="91">
        <f>'PAA Preliminar'!A1146</f>
        <v>888</v>
      </c>
      <c r="B1146" s="92" t="str">
        <f>'PAA Preliminar'!B1146</f>
        <v>789-04</v>
      </c>
      <c r="C1146" s="29">
        <f>'PAA Preliminar'!C1146</f>
        <v>0</v>
      </c>
      <c r="D1146" s="29">
        <f>'PAA Preliminar'!D1146</f>
        <v>29906</v>
      </c>
      <c r="E1146" s="3" t="str">
        <f>'PAA Preliminar'!E1146</f>
        <v>Guante de cuero y lona (par)</v>
      </c>
      <c r="F1146" s="29">
        <f>'PAA Preliminar'!F1146</f>
        <v>106</v>
      </c>
      <c r="G1146" s="29" t="str">
        <f>'PAA Preliminar'!G1146</f>
        <v>unid</v>
      </c>
      <c r="H1146" s="81">
        <f>'PAA Preliminar'!H1146</f>
        <v>265000</v>
      </c>
      <c r="I1146" s="29" t="str">
        <f>'PAA Preliminar'!I1146</f>
        <v>001</v>
      </c>
      <c r="J1146" s="93" t="str">
        <f>'PAA Preliminar'!J1146</f>
        <v>II  2020</v>
      </c>
    </row>
    <row r="1147" spans="1:10" x14ac:dyDescent="0.25">
      <c r="A1147" s="91">
        <f>'PAA Preliminar'!A1147</f>
        <v>889</v>
      </c>
      <c r="B1147" s="92" t="str">
        <f>'PAA Preliminar'!B1147</f>
        <v>789-04</v>
      </c>
      <c r="C1147" s="29">
        <f>'PAA Preliminar'!C1147</f>
        <v>0</v>
      </c>
      <c r="D1147" s="29">
        <f>'PAA Preliminar'!D1147</f>
        <v>29906</v>
      </c>
      <c r="E1147" s="3" t="str">
        <f>'PAA Preliminar'!E1147</f>
        <v>Mascarilla contra el polvo</v>
      </c>
      <c r="F1147" s="29">
        <f>'PAA Preliminar'!F1147</f>
        <v>1000</v>
      </c>
      <c r="G1147" s="29" t="str">
        <f>'PAA Preliminar'!G1147</f>
        <v>unid</v>
      </c>
      <c r="H1147" s="81">
        <f>'PAA Preliminar'!H1147</f>
        <v>50000</v>
      </c>
      <c r="I1147" s="29" t="str">
        <f>'PAA Preliminar'!I1147</f>
        <v>001</v>
      </c>
      <c r="J1147" s="93" t="str">
        <f>'PAA Preliminar'!J1147</f>
        <v>II  2020</v>
      </c>
    </row>
    <row r="1148" spans="1:10" x14ac:dyDescent="0.25">
      <c r="A1148" s="91">
        <f>'PAA Preliminar'!A1148</f>
        <v>890</v>
      </c>
      <c r="B1148" s="92" t="str">
        <f>'PAA Preliminar'!B1148</f>
        <v>789-04</v>
      </c>
      <c r="C1148" s="29">
        <f>'PAA Preliminar'!C1148</f>
        <v>0</v>
      </c>
      <c r="D1148" s="29">
        <f>'PAA Preliminar'!D1148</f>
        <v>29906</v>
      </c>
      <c r="E1148" s="3" t="str">
        <f>'PAA Preliminar'!E1148</f>
        <v>Mangas de cuero para soldador</v>
      </c>
      <c r="F1148" s="29">
        <f>'PAA Preliminar'!F1148</f>
        <v>10</v>
      </c>
      <c r="G1148" s="29" t="str">
        <f>'PAA Preliminar'!G1148</f>
        <v>unid</v>
      </c>
      <c r="H1148" s="81">
        <f>'PAA Preliminar'!H1148</f>
        <v>200000</v>
      </c>
      <c r="I1148" s="29" t="str">
        <f>'PAA Preliminar'!I1148</f>
        <v>001</v>
      </c>
      <c r="J1148" s="93" t="str">
        <f>'PAA Preliminar'!J1148</f>
        <v>II  2020</v>
      </c>
    </row>
    <row r="1149" spans="1:10" ht="60" x14ac:dyDescent="0.25">
      <c r="A1149" s="91">
        <f>'PAA Preliminar'!A1149</f>
        <v>891</v>
      </c>
      <c r="B1149" s="92" t="str">
        <f>'PAA Preliminar'!B1149</f>
        <v>789-04</v>
      </c>
      <c r="C1149" s="29">
        <f>'PAA Preliminar'!C1149</f>
        <v>0</v>
      </c>
      <c r="D1149" s="29">
        <f>'PAA Preliminar'!D1149</f>
        <v>29906</v>
      </c>
      <c r="E1149" s="3" t="str">
        <f>'PAA Preliminar'!E1149</f>
        <v>Mascara tipo media cara con respiarador contra gases y vapores, con cartucho de dos filtros. ( Para aplicación agroquímicos)</v>
      </c>
      <c r="F1149" s="29">
        <f>'PAA Preliminar'!F1149</f>
        <v>12</v>
      </c>
      <c r="G1149" s="29" t="str">
        <f>'PAA Preliminar'!G1149</f>
        <v>unid</v>
      </c>
      <c r="H1149" s="81">
        <f>'PAA Preliminar'!H1149</f>
        <v>300000</v>
      </c>
      <c r="I1149" s="29" t="str">
        <f>'PAA Preliminar'!I1149</f>
        <v>001</v>
      </c>
      <c r="J1149" s="93" t="str">
        <f>'PAA Preliminar'!J1149</f>
        <v>II  2020</v>
      </c>
    </row>
    <row r="1150" spans="1:10" x14ac:dyDescent="0.25">
      <c r="A1150" s="91">
        <f>'PAA Preliminar'!A1150</f>
        <v>892</v>
      </c>
      <c r="B1150" s="92" t="str">
        <f>'PAA Preliminar'!B1150</f>
        <v>789-04</v>
      </c>
      <c r="C1150" s="29">
        <f>'PAA Preliminar'!C1150</f>
        <v>0</v>
      </c>
      <c r="D1150" s="29">
        <f>'PAA Preliminar'!D1150</f>
        <v>29906</v>
      </c>
      <c r="E1150" s="3" t="str">
        <f>'PAA Preliminar'!E1150</f>
        <v>Delantal de cuero</v>
      </c>
      <c r="F1150" s="29">
        <f>'PAA Preliminar'!F1150</f>
        <v>10</v>
      </c>
      <c r="G1150" s="29" t="str">
        <f>'PAA Preliminar'!G1150</f>
        <v>unid</v>
      </c>
      <c r="H1150" s="81">
        <f>'PAA Preliminar'!H1150</f>
        <v>250000</v>
      </c>
      <c r="I1150" s="29" t="str">
        <f>'PAA Preliminar'!I1150</f>
        <v>001</v>
      </c>
      <c r="J1150" s="93" t="str">
        <f>'PAA Preliminar'!J1150</f>
        <v>II  2020</v>
      </c>
    </row>
    <row r="1151" spans="1:10" x14ac:dyDescent="0.25">
      <c r="A1151" s="91">
        <f>'PAA Preliminar'!A1151</f>
        <v>893</v>
      </c>
      <c r="B1151" s="92" t="str">
        <f>'PAA Preliminar'!B1151</f>
        <v>789-04</v>
      </c>
      <c r="C1151" s="29">
        <f>'PAA Preliminar'!C1151</f>
        <v>0</v>
      </c>
      <c r="D1151" s="29">
        <f>'PAA Preliminar'!D1151</f>
        <v>29906</v>
      </c>
      <c r="E1151" s="3" t="str">
        <f>'PAA Preliminar'!E1151</f>
        <v>Guantes para soldar</v>
      </c>
      <c r="F1151" s="29">
        <f>'PAA Preliminar'!F1151</f>
        <v>10</v>
      </c>
      <c r="G1151" s="29" t="str">
        <f>'PAA Preliminar'!G1151</f>
        <v>unid</v>
      </c>
      <c r="H1151" s="81">
        <f>'PAA Preliminar'!H1151</f>
        <v>150000</v>
      </c>
      <c r="I1151" s="29" t="str">
        <f>'PAA Preliminar'!I1151</f>
        <v>001</v>
      </c>
      <c r="J1151" s="93" t="str">
        <f>'PAA Preliminar'!J1151</f>
        <v>II  2020</v>
      </c>
    </row>
    <row r="1152" spans="1:10" x14ac:dyDescent="0.25">
      <c r="A1152" s="91">
        <f>'PAA Preliminar'!A1152</f>
        <v>894</v>
      </c>
      <c r="B1152" s="92" t="str">
        <f>'PAA Preliminar'!B1152</f>
        <v>789-04</v>
      </c>
      <c r="C1152" s="29">
        <f>'PAA Preliminar'!C1152</f>
        <v>0</v>
      </c>
      <c r="D1152" s="29">
        <f>'PAA Preliminar'!D1152</f>
        <v>29906</v>
      </c>
      <c r="E1152" s="3" t="str">
        <f>'PAA Preliminar'!E1152</f>
        <v>Polainas de cuero para soldar</v>
      </c>
      <c r="F1152" s="29">
        <f>'PAA Preliminar'!F1152</f>
        <v>10</v>
      </c>
      <c r="G1152" s="29" t="str">
        <f>'PAA Preliminar'!G1152</f>
        <v>unid</v>
      </c>
      <c r="H1152" s="81">
        <f>'PAA Preliminar'!H1152</f>
        <v>150000</v>
      </c>
      <c r="I1152" s="29" t="str">
        <f>'PAA Preliminar'!I1152</f>
        <v>001</v>
      </c>
      <c r="J1152" s="93" t="str">
        <f>'PAA Preliminar'!J1152</f>
        <v>II  2020</v>
      </c>
    </row>
    <row r="1153" spans="1:10" x14ac:dyDescent="0.25">
      <c r="A1153" s="91">
        <f>'PAA Preliminar'!A1153</f>
        <v>895</v>
      </c>
      <c r="B1153" s="92" t="str">
        <f>'PAA Preliminar'!B1153</f>
        <v>789-04</v>
      </c>
      <c r="C1153" s="29">
        <f>'PAA Preliminar'!C1153</f>
        <v>0</v>
      </c>
      <c r="D1153" s="29">
        <f>'PAA Preliminar'!D1153</f>
        <v>29906</v>
      </c>
      <c r="E1153" s="3" t="str">
        <f>'PAA Preliminar'!E1153</f>
        <v>Cinturón lumbar</v>
      </c>
      <c r="F1153" s="29">
        <f>'PAA Preliminar'!F1153</f>
        <v>100</v>
      </c>
      <c r="G1153" s="29" t="str">
        <f>'PAA Preliminar'!G1153</f>
        <v>unid</v>
      </c>
      <c r="H1153" s="81">
        <f>'PAA Preliminar'!H1153</f>
        <v>800000</v>
      </c>
      <c r="I1153" s="29" t="str">
        <f>'PAA Preliminar'!I1153</f>
        <v>001</v>
      </c>
      <c r="J1153" s="93" t="str">
        <f>'PAA Preliminar'!J1153</f>
        <v>II  2020</v>
      </c>
    </row>
    <row r="1154" spans="1:10" x14ac:dyDescent="0.25">
      <c r="A1154" s="91">
        <f>'PAA Preliminar'!A1154</f>
        <v>896</v>
      </c>
      <c r="B1154" s="92" t="str">
        <f>'PAA Preliminar'!B1154</f>
        <v>789-04</v>
      </c>
      <c r="C1154" s="29">
        <f>'PAA Preliminar'!C1154</f>
        <v>0</v>
      </c>
      <c r="D1154" s="29">
        <f>'PAA Preliminar'!D1154</f>
        <v>29999</v>
      </c>
      <c r="E1154" s="3" t="str">
        <f>'PAA Preliminar'!E1154</f>
        <v>Guantes de hule</v>
      </c>
      <c r="F1154" s="29">
        <f>'PAA Preliminar'!F1154</f>
        <v>20</v>
      </c>
      <c r="G1154" s="29" t="str">
        <f>'PAA Preliminar'!G1154</f>
        <v>unid</v>
      </c>
      <c r="H1154" s="81">
        <f>'PAA Preliminar'!H1154</f>
        <v>70000</v>
      </c>
      <c r="I1154" s="29" t="str">
        <f>'PAA Preliminar'!I1154</f>
        <v>001</v>
      </c>
      <c r="J1154" s="93" t="str">
        <f>'PAA Preliminar'!J1154</f>
        <v>II  2020</v>
      </c>
    </row>
    <row r="1155" spans="1:10" x14ac:dyDescent="0.25">
      <c r="A1155" s="91">
        <f>'PAA Preliminar'!A1155</f>
        <v>897</v>
      </c>
      <c r="B1155" s="92" t="str">
        <f>'PAA Preliminar'!B1155</f>
        <v>789-04</v>
      </c>
      <c r="C1155" s="29">
        <f>'PAA Preliminar'!C1155</f>
        <v>0</v>
      </c>
      <c r="D1155" s="29">
        <f>'PAA Preliminar'!D1155</f>
        <v>29999</v>
      </c>
      <c r="E1155" s="3" t="str">
        <f>'PAA Preliminar'!E1155</f>
        <v>Pegamento de contacto 5000</v>
      </c>
      <c r="F1155" s="29">
        <f>'PAA Preliminar'!F1155</f>
        <v>75.7</v>
      </c>
      <c r="G1155" s="29" t="str">
        <f>'PAA Preliminar'!G1155</f>
        <v>litros</v>
      </c>
      <c r="H1155" s="81">
        <f>'PAA Preliminar'!H1155</f>
        <v>151400</v>
      </c>
      <c r="I1155" s="29" t="str">
        <f>'PAA Preliminar'!I1155</f>
        <v>001</v>
      </c>
      <c r="J1155" s="93" t="str">
        <f>'PAA Preliminar'!J1155</f>
        <v>II  2020</v>
      </c>
    </row>
    <row r="1156" spans="1:10" x14ac:dyDescent="0.25">
      <c r="A1156" s="91">
        <f>'PAA Preliminar'!A1156</f>
        <v>898</v>
      </c>
      <c r="B1156" s="92" t="str">
        <f>'PAA Preliminar'!B1156</f>
        <v>789-04</v>
      </c>
      <c r="C1156" s="29">
        <f>'PAA Preliminar'!C1156</f>
        <v>0</v>
      </c>
      <c r="D1156" s="29">
        <f>'PAA Preliminar'!D1156</f>
        <v>29999</v>
      </c>
      <c r="E1156" s="3" t="str">
        <f>'PAA Preliminar'!E1156</f>
        <v>Pegamento cola blanca 850.</v>
      </c>
      <c r="F1156" s="29">
        <f>'PAA Preliminar'!F1156</f>
        <v>75.7</v>
      </c>
      <c r="G1156" s="29" t="str">
        <f>'PAA Preliminar'!G1156</f>
        <v>litros</v>
      </c>
      <c r="H1156" s="81">
        <f>'PAA Preliminar'!H1156</f>
        <v>181680</v>
      </c>
      <c r="I1156" s="29" t="str">
        <f>'PAA Preliminar'!I1156</f>
        <v>001</v>
      </c>
      <c r="J1156" s="93" t="str">
        <f>'PAA Preliminar'!J1156</f>
        <v>II  2020</v>
      </c>
    </row>
    <row r="1157" spans="1:10" x14ac:dyDescent="0.25">
      <c r="A1157" s="91">
        <f>'PAA Preliminar'!A1157</f>
        <v>899</v>
      </c>
      <c r="B1157" s="92" t="str">
        <f>'PAA Preliminar'!B1157</f>
        <v>789-04</v>
      </c>
      <c r="C1157" s="29">
        <f>'PAA Preliminar'!C1157</f>
        <v>0</v>
      </c>
      <c r="D1157" s="29">
        <f>'PAA Preliminar'!D1157</f>
        <v>29999</v>
      </c>
      <c r="E1157" s="3" t="str">
        <f>'PAA Preliminar'!E1157</f>
        <v>Pegamento de contacto pvc, 0,48 L</v>
      </c>
      <c r="F1157" s="29">
        <f>'PAA Preliminar'!F1157</f>
        <v>4</v>
      </c>
      <c r="G1157" s="29" t="str">
        <f>'PAA Preliminar'!G1157</f>
        <v>unid</v>
      </c>
      <c r="H1157" s="81">
        <f>'PAA Preliminar'!H1157</f>
        <v>13600</v>
      </c>
      <c r="I1157" s="29" t="str">
        <f>'PAA Preliminar'!I1157</f>
        <v>001</v>
      </c>
      <c r="J1157" s="93" t="str">
        <f>'PAA Preliminar'!J1157</f>
        <v>II  2020</v>
      </c>
    </row>
    <row r="1158" spans="1:10" x14ac:dyDescent="0.25">
      <c r="A1158" s="91">
        <f>'PAA Preliminar'!A1158</f>
        <v>900</v>
      </c>
      <c r="B1158" s="92" t="str">
        <f>'PAA Preliminar'!B1158</f>
        <v>789-04</v>
      </c>
      <c r="C1158" s="29">
        <f>'PAA Preliminar'!C1158</f>
        <v>0</v>
      </c>
      <c r="D1158" s="29">
        <f>'PAA Preliminar'!D1158</f>
        <v>29999</v>
      </c>
      <c r="E1158" s="3" t="str">
        <f>'PAA Preliminar'!E1158</f>
        <v>Cuerda para motoguadaña</v>
      </c>
      <c r="F1158" s="29">
        <f>'PAA Preliminar'!F1158</f>
        <v>400</v>
      </c>
      <c r="G1158" s="29" t="str">
        <f>'PAA Preliminar'!G1158</f>
        <v>unid</v>
      </c>
      <c r="H1158" s="81">
        <f>'PAA Preliminar'!H1158</f>
        <v>82800</v>
      </c>
      <c r="I1158" s="29" t="str">
        <f>'PAA Preliminar'!I1158</f>
        <v>001</v>
      </c>
      <c r="J1158" s="93" t="str">
        <f>'PAA Preliminar'!J1158</f>
        <v>II  2020</v>
      </c>
    </row>
    <row r="1159" spans="1:10" x14ac:dyDescent="0.25">
      <c r="A1159" s="91">
        <f>'PAA Preliminar'!A1159</f>
        <v>901</v>
      </c>
      <c r="B1159" s="92" t="str">
        <f>'PAA Preliminar'!B1159</f>
        <v>789-04</v>
      </c>
      <c r="C1159" s="29">
        <f>'PAA Preliminar'!C1159</f>
        <v>0</v>
      </c>
      <c r="D1159" s="29">
        <f>'PAA Preliminar'!D1159</f>
        <v>50101</v>
      </c>
      <c r="E1159" s="3" t="str">
        <f>'PAA Preliminar'!E1159</f>
        <v>Lijadora eléctrica manual</v>
      </c>
      <c r="F1159" s="29">
        <f>'PAA Preliminar'!F1159</f>
        <v>2</v>
      </c>
      <c r="G1159" s="29" t="str">
        <f>'PAA Preliminar'!G1159</f>
        <v>Unid</v>
      </c>
      <c r="H1159" s="81">
        <f>'PAA Preliminar'!H1159</f>
        <v>250000</v>
      </c>
      <c r="I1159" s="29" t="str">
        <f>'PAA Preliminar'!I1159</f>
        <v>001</v>
      </c>
      <c r="J1159" s="93" t="str">
        <f>'PAA Preliminar'!J1159</f>
        <v>II  2020</v>
      </c>
    </row>
    <row r="1160" spans="1:10" x14ac:dyDescent="0.25">
      <c r="A1160" s="91">
        <f>'PAA Preliminar'!A1160</f>
        <v>902</v>
      </c>
      <c r="B1160" s="92" t="str">
        <f>'PAA Preliminar'!B1160</f>
        <v>789-04</v>
      </c>
      <c r="C1160" s="29">
        <f>'PAA Preliminar'!C1160</f>
        <v>0</v>
      </c>
      <c r="D1160" s="29">
        <f>'PAA Preliminar'!D1160</f>
        <v>50101</v>
      </c>
      <c r="E1160" s="3" t="str">
        <f>'PAA Preliminar'!E1160</f>
        <v>Esmeriladora angular 115 mm</v>
      </c>
      <c r="F1160" s="29">
        <f>'PAA Preliminar'!F1160</f>
        <v>1</v>
      </c>
      <c r="G1160" s="29" t="str">
        <f>'PAA Preliminar'!G1160</f>
        <v>Unid</v>
      </c>
      <c r="H1160" s="81">
        <f>'PAA Preliminar'!H1160</f>
        <v>150000</v>
      </c>
      <c r="I1160" s="29" t="str">
        <f>'PAA Preliminar'!I1160</f>
        <v>001</v>
      </c>
      <c r="J1160" s="93" t="str">
        <f>'PAA Preliminar'!J1160</f>
        <v>II  2020</v>
      </c>
    </row>
    <row r="1161" spans="1:10" x14ac:dyDescent="0.25">
      <c r="A1161" s="91">
        <f>'PAA Preliminar'!A1161</f>
        <v>903</v>
      </c>
      <c r="B1161" s="92" t="str">
        <f>'PAA Preliminar'!B1161</f>
        <v>789-04</v>
      </c>
      <c r="C1161" s="29">
        <f>'PAA Preliminar'!C1161</f>
        <v>0</v>
      </c>
      <c r="D1161" s="29">
        <f>'PAA Preliminar'!D1161</f>
        <v>50101</v>
      </c>
      <c r="E1161" s="3" t="str">
        <f>'PAA Preliminar'!E1161</f>
        <v>Compresor de aire</v>
      </c>
      <c r="F1161" s="29">
        <f>'PAA Preliminar'!F1161</f>
        <v>1</v>
      </c>
      <c r="G1161" s="29" t="str">
        <f>'PAA Preliminar'!G1161</f>
        <v>Unid</v>
      </c>
      <c r="H1161" s="81">
        <f>'PAA Preliminar'!H1161</f>
        <v>1500000</v>
      </c>
      <c r="I1161" s="29" t="str">
        <f>'PAA Preliminar'!I1161</f>
        <v>001</v>
      </c>
      <c r="J1161" s="93" t="str">
        <f>'PAA Preliminar'!J1161</f>
        <v>II  2020</v>
      </c>
    </row>
    <row r="1162" spans="1:10" ht="45" x14ac:dyDescent="0.25">
      <c r="A1162" s="91">
        <f>'PAA Preliminar'!A1162</f>
        <v>904</v>
      </c>
      <c r="B1162" s="92" t="str">
        <f>'PAA Preliminar'!B1162</f>
        <v>789-04</v>
      </c>
      <c r="C1162" s="29">
        <f>'PAA Preliminar'!C1162</f>
        <v>0</v>
      </c>
      <c r="D1162" s="29">
        <f>'PAA Preliminar'!D1162</f>
        <v>50101</v>
      </c>
      <c r="E1162" s="3" t="str">
        <f>'PAA Preliminar'!E1162</f>
        <v>Taladro eléctrico manual, tipo pistola, con reversa y con velocidades (taladro de mano o empuje)</v>
      </c>
      <c r="F1162" s="29">
        <f>'PAA Preliminar'!F1162</f>
        <v>1</v>
      </c>
      <c r="G1162" s="29" t="str">
        <f>'PAA Preliminar'!G1162</f>
        <v>Unid</v>
      </c>
      <c r="H1162" s="81">
        <f>'PAA Preliminar'!H1162</f>
        <v>115000</v>
      </c>
      <c r="I1162" s="29" t="str">
        <f>'PAA Preliminar'!I1162</f>
        <v>001</v>
      </c>
      <c r="J1162" s="93" t="str">
        <f>'PAA Preliminar'!J1162</f>
        <v>II  2020</v>
      </c>
    </row>
    <row r="1163" spans="1:10" x14ac:dyDescent="0.25">
      <c r="A1163" s="91">
        <f>'PAA Preliminar'!A1163</f>
        <v>905</v>
      </c>
      <c r="B1163" s="92" t="str">
        <f>'PAA Preliminar'!B1163</f>
        <v>789-04</v>
      </c>
      <c r="C1163" s="29">
        <f>'PAA Preliminar'!C1163</f>
        <v>0</v>
      </c>
      <c r="D1163" s="29">
        <f>'PAA Preliminar'!D1163</f>
        <v>50101</v>
      </c>
      <c r="E1163" s="3" t="str">
        <f>'PAA Preliminar'!E1163</f>
        <v>Pistola para pintar, alta presión</v>
      </c>
      <c r="F1163" s="29">
        <f>'PAA Preliminar'!F1163</f>
        <v>2</v>
      </c>
      <c r="G1163" s="29" t="str">
        <f>'PAA Preliminar'!G1163</f>
        <v>Unid</v>
      </c>
      <c r="H1163" s="81">
        <f>'PAA Preliminar'!H1163</f>
        <v>400000</v>
      </c>
      <c r="I1163" s="29" t="str">
        <f>'PAA Preliminar'!I1163</f>
        <v>001</v>
      </c>
      <c r="J1163" s="93" t="str">
        <f>'PAA Preliminar'!J1163</f>
        <v>II  2020</v>
      </c>
    </row>
    <row r="1164" spans="1:10" x14ac:dyDescent="0.25">
      <c r="A1164" s="91">
        <f>'PAA Preliminar'!A1164</f>
        <v>906</v>
      </c>
      <c r="B1164" s="92" t="str">
        <f>'PAA Preliminar'!B1164</f>
        <v>789-04</v>
      </c>
      <c r="C1164" s="29">
        <f>'PAA Preliminar'!C1164</f>
        <v>0</v>
      </c>
      <c r="D1164" s="29">
        <f>'PAA Preliminar'!D1164</f>
        <v>50101</v>
      </c>
      <c r="E1164" s="3" t="str">
        <f>'PAA Preliminar'!E1164</f>
        <v xml:space="preserve">Romana electrónica  </v>
      </c>
      <c r="F1164" s="29">
        <f>'PAA Preliminar'!F1164</f>
        <v>1</v>
      </c>
      <c r="G1164" s="29" t="str">
        <f>'PAA Preliminar'!G1164</f>
        <v>Unid</v>
      </c>
      <c r="H1164" s="81">
        <f>'PAA Preliminar'!H1164</f>
        <v>550000</v>
      </c>
      <c r="I1164" s="29" t="str">
        <f>'PAA Preliminar'!I1164</f>
        <v>001</v>
      </c>
      <c r="J1164" s="93" t="str">
        <f>'PAA Preliminar'!J1164</f>
        <v>II  2020</v>
      </c>
    </row>
    <row r="1165" spans="1:10" ht="30" x14ac:dyDescent="0.25">
      <c r="A1165" s="91">
        <f>'PAA Preliminar'!A1165</f>
        <v>907</v>
      </c>
      <c r="B1165" s="92" t="str">
        <f>'PAA Preliminar'!B1165</f>
        <v>789-04</v>
      </c>
      <c r="C1165" s="29">
        <f>'PAA Preliminar'!C1165</f>
        <v>0</v>
      </c>
      <c r="D1165" s="29">
        <f>'PAA Preliminar'!D1165</f>
        <v>50101</v>
      </c>
      <c r="E1165" s="3" t="str">
        <f>'PAA Preliminar'!E1165</f>
        <v>Carretilla hidráulica para uso pesado carretilla para tarimas o paletas</v>
      </c>
      <c r="F1165" s="29">
        <f>'PAA Preliminar'!F1165</f>
        <v>1</v>
      </c>
      <c r="G1165" s="29" t="str">
        <f>'PAA Preliminar'!G1165</f>
        <v>Unid</v>
      </c>
      <c r="H1165" s="81">
        <f>'PAA Preliminar'!H1165</f>
        <v>300000</v>
      </c>
      <c r="I1165" s="29" t="str">
        <f>'PAA Preliminar'!I1165</f>
        <v>001</v>
      </c>
      <c r="J1165" s="93" t="str">
        <f>'PAA Preliminar'!J1165</f>
        <v>II  2020</v>
      </c>
    </row>
    <row r="1166" spans="1:10" x14ac:dyDescent="0.25">
      <c r="A1166" s="91">
        <f>'PAA Preliminar'!A1166</f>
        <v>908</v>
      </c>
      <c r="B1166" s="92" t="str">
        <f>'PAA Preliminar'!B1166</f>
        <v>789-04</v>
      </c>
      <c r="C1166" s="29">
        <f>'PAA Preliminar'!C1166</f>
        <v>0</v>
      </c>
      <c r="D1166" s="29">
        <f>'PAA Preliminar'!D1166</f>
        <v>50101</v>
      </c>
      <c r="E1166" s="3" t="str">
        <f>'PAA Preliminar'!E1166</f>
        <v xml:space="preserve">Motor eléctrico motor (monofásico ac) </v>
      </c>
      <c r="F1166" s="29">
        <f>'PAA Preliminar'!F1166</f>
        <v>1</v>
      </c>
      <c r="G1166" s="29" t="str">
        <f>'PAA Preliminar'!G1166</f>
        <v>Unid</v>
      </c>
      <c r="H1166" s="81">
        <f>'PAA Preliminar'!H1166</f>
        <v>150000</v>
      </c>
      <c r="I1166" s="29" t="str">
        <f>'PAA Preliminar'!I1166</f>
        <v>001</v>
      </c>
      <c r="J1166" s="93" t="str">
        <f>'PAA Preliminar'!J1166</f>
        <v>II  2020</v>
      </c>
    </row>
    <row r="1167" spans="1:10" ht="30" x14ac:dyDescent="0.25">
      <c r="A1167" s="91">
        <f>'PAA Preliminar'!A1167</f>
        <v>909</v>
      </c>
      <c r="B1167" s="92" t="str">
        <f>'PAA Preliminar'!B1167</f>
        <v>789-04</v>
      </c>
      <c r="C1167" s="29">
        <f>'PAA Preliminar'!C1167</f>
        <v>0</v>
      </c>
      <c r="D1167" s="29">
        <f>'PAA Preliminar'!D1167</f>
        <v>50101</v>
      </c>
      <c r="E1167" s="3" t="str">
        <f>'PAA Preliminar'!E1167</f>
        <v>Maquina tronzadora o cortadora de metal  (sierra para metales).</v>
      </c>
      <c r="F1167" s="29">
        <f>'PAA Preliminar'!F1167</f>
        <v>1</v>
      </c>
      <c r="G1167" s="29" t="str">
        <f>'PAA Preliminar'!G1167</f>
        <v>Unid</v>
      </c>
      <c r="H1167" s="81">
        <f>'PAA Preliminar'!H1167</f>
        <v>150000</v>
      </c>
      <c r="I1167" s="29" t="str">
        <f>'PAA Preliminar'!I1167</f>
        <v>001</v>
      </c>
      <c r="J1167" s="93" t="str">
        <f>'PAA Preliminar'!J1167</f>
        <v>II  2020</v>
      </c>
    </row>
    <row r="1168" spans="1:10" x14ac:dyDescent="0.25">
      <c r="A1168" s="91">
        <f>'PAA Preliminar'!A1168</f>
        <v>910</v>
      </c>
      <c r="B1168" s="92" t="str">
        <f>'PAA Preliminar'!B1168</f>
        <v>789-04</v>
      </c>
      <c r="C1168" s="29">
        <f>'PAA Preliminar'!C1168</f>
        <v>0</v>
      </c>
      <c r="D1168" s="29">
        <f>'PAA Preliminar'!D1168</f>
        <v>50199</v>
      </c>
      <c r="E1168" s="3" t="str">
        <f>'PAA Preliminar'!E1168</f>
        <v>Bomba Insufladora</v>
      </c>
      <c r="F1168" s="29">
        <f>'PAA Preliminar'!F1168</f>
        <v>1</v>
      </c>
      <c r="G1168" s="29" t="str">
        <f>'PAA Preliminar'!G1168</f>
        <v>Unid</v>
      </c>
      <c r="H1168" s="81">
        <f>'PAA Preliminar'!H1168</f>
        <v>20000</v>
      </c>
      <c r="I1168" s="29" t="str">
        <f>'PAA Preliminar'!I1168</f>
        <v>001</v>
      </c>
      <c r="J1168" s="93" t="str">
        <f>'PAA Preliminar'!J1168</f>
        <v>II  2020</v>
      </c>
    </row>
    <row r="1169" spans="1:10" ht="60" x14ac:dyDescent="0.25">
      <c r="A1169" s="91">
        <f>'PAA Preliminar'!A1169</f>
        <v>911</v>
      </c>
      <c r="B1169" s="92" t="str">
        <f>'PAA Preliminar'!B1169</f>
        <v>789-04</v>
      </c>
      <c r="C1169" s="29">
        <f>'PAA Preliminar'!C1169</f>
        <v>0</v>
      </c>
      <c r="D1169" s="29">
        <f>'PAA Preliminar'!D1169</f>
        <v>50199</v>
      </c>
      <c r="E1169" s="3" t="str">
        <f>'PAA Preliminar'!E1169</f>
        <v xml:space="preserve"> Bomba  de fumigación, tanque plástico de 18 litros. , lanza de 50 cm, correas ajustables. (bomba manual de Uso agrícola)</v>
      </c>
      <c r="F1169" s="29">
        <f>'PAA Preliminar'!F1169</f>
        <v>1</v>
      </c>
      <c r="G1169" s="29" t="str">
        <f>'PAA Preliminar'!G1169</f>
        <v>Unid</v>
      </c>
      <c r="H1169" s="81">
        <f>'PAA Preliminar'!H1169</f>
        <v>44000</v>
      </c>
      <c r="I1169" s="29" t="str">
        <f>'PAA Preliminar'!I1169</f>
        <v>001</v>
      </c>
      <c r="J1169" s="93" t="str">
        <f>'PAA Preliminar'!J1169</f>
        <v>II  2020</v>
      </c>
    </row>
    <row r="1170" spans="1:10" ht="75" x14ac:dyDescent="0.25">
      <c r="A1170" s="91">
        <f>'PAA Preliminar'!A1170</f>
        <v>912</v>
      </c>
      <c r="B1170" s="92" t="str">
        <f>'PAA Preliminar'!B1170</f>
        <v>789-04</v>
      </c>
      <c r="C1170" s="29">
        <f>'PAA Preliminar'!C1170</f>
        <v>0</v>
      </c>
      <c r="D1170" s="29">
        <f>'PAA Preliminar'!D1170</f>
        <v>50199</v>
      </c>
      <c r="E1170" s="3" t="str">
        <f>'PAA Preliminar'!E1170</f>
        <v>Bomba de espalda con   motor , potencia 2,6  Kw, cilindrada 56,5 cm 3 , alcance 11,5 mts, Peso máximo 11,1 kgs, 56,5 cm3. (Uso agrícola, Capacidad Tanque 12 a 14 litros,)</v>
      </c>
      <c r="F1170" s="29">
        <f>'PAA Preliminar'!F1170</f>
        <v>1</v>
      </c>
      <c r="G1170" s="29" t="str">
        <f>'PAA Preliminar'!G1170</f>
        <v>Unid</v>
      </c>
      <c r="H1170" s="81">
        <f>'PAA Preliminar'!H1170</f>
        <v>325000</v>
      </c>
      <c r="I1170" s="29" t="str">
        <f>'PAA Preliminar'!I1170</f>
        <v>001</v>
      </c>
      <c r="J1170" s="93" t="str">
        <f>'PAA Preliminar'!J1170</f>
        <v>II  2020</v>
      </c>
    </row>
    <row r="1171" spans="1:10" x14ac:dyDescent="0.25">
      <c r="A1171" s="91">
        <f>'PAA Preliminar'!A1171</f>
        <v>913</v>
      </c>
      <c r="B1171" s="92" t="str">
        <f>'PAA Preliminar'!B1171</f>
        <v>789-04</v>
      </c>
      <c r="C1171" s="29">
        <f>'PAA Preliminar'!C1171</f>
        <v>0</v>
      </c>
      <c r="D1171" s="29">
        <f>'PAA Preliminar'!D1171</f>
        <v>50199</v>
      </c>
      <c r="E1171" s="3" t="str">
        <f>'PAA Preliminar'!E1171</f>
        <v>Extractores de aire</v>
      </c>
      <c r="F1171" s="29">
        <f>'PAA Preliminar'!F1171</f>
        <v>2</v>
      </c>
      <c r="G1171" s="29" t="str">
        <f>'PAA Preliminar'!G1171</f>
        <v>Unid</v>
      </c>
      <c r="H1171" s="81">
        <f>'PAA Preliminar'!H1171</f>
        <v>1000000</v>
      </c>
      <c r="I1171" s="29" t="str">
        <f>'PAA Preliminar'!I1171</f>
        <v>001</v>
      </c>
      <c r="J1171" s="93" t="str">
        <f>'PAA Preliminar'!J1171</f>
        <v>II  2020</v>
      </c>
    </row>
    <row r="1172" spans="1:10" x14ac:dyDescent="0.25">
      <c r="A1172" s="91">
        <f>'PAA Preliminar'!A1172</f>
        <v>914</v>
      </c>
      <c r="B1172" s="92" t="str">
        <f>'PAA Preliminar'!B1172</f>
        <v>789-04</v>
      </c>
      <c r="C1172" s="29">
        <f>'PAA Preliminar'!C1172</f>
        <v>0</v>
      </c>
      <c r="D1172" s="29">
        <f>'PAA Preliminar'!D1172</f>
        <v>59901</v>
      </c>
      <c r="E1172" s="3" t="str">
        <f>'PAA Preliminar'!E1172</f>
        <v>Pollita de postura de un día</v>
      </c>
      <c r="F1172" s="29">
        <f>'PAA Preliminar'!F1172</f>
        <v>60</v>
      </c>
      <c r="G1172" s="29" t="str">
        <f>'PAA Preliminar'!G1172</f>
        <v>Unid</v>
      </c>
      <c r="H1172" s="81">
        <f>'PAA Preliminar'!H1172</f>
        <v>84000</v>
      </c>
      <c r="I1172" s="29" t="str">
        <f>'PAA Preliminar'!I1172</f>
        <v>001</v>
      </c>
      <c r="J1172" s="93" t="str">
        <f>'PAA Preliminar'!J1172</f>
        <v>II  2020</v>
      </c>
    </row>
    <row r="1173" spans="1:10" x14ac:dyDescent="0.25">
      <c r="A1173" s="91">
        <f>'PAA Preliminar'!A1173</f>
        <v>915</v>
      </c>
      <c r="B1173" s="92" t="str">
        <f>'PAA Preliminar'!B1173</f>
        <v>789-05</v>
      </c>
      <c r="C1173" s="29">
        <f>'PAA Preliminar'!C1173</f>
        <v>0</v>
      </c>
      <c r="D1173" s="29">
        <f>'PAA Preliminar'!D1173</f>
        <v>10201</v>
      </c>
      <c r="E1173" s="3" t="str">
        <f>'PAA Preliminar'!E1173</f>
        <v>Servicio de agua y alcantarillado</v>
      </c>
      <c r="F1173" s="29">
        <f>'PAA Preliminar'!F1173</f>
        <v>12</v>
      </c>
      <c r="G1173" s="29" t="str">
        <f>'PAA Preliminar'!G1173</f>
        <v>Unid</v>
      </c>
      <c r="H1173" s="81">
        <f>'PAA Preliminar'!H1173</f>
        <v>3196000</v>
      </c>
      <c r="I1173" s="29" t="str">
        <f>'PAA Preliminar'!I1173</f>
        <v>001</v>
      </c>
      <c r="J1173" s="93" t="str">
        <f>'PAA Preliminar'!J1173</f>
        <v>II  2020</v>
      </c>
    </row>
    <row r="1174" spans="1:10" x14ac:dyDescent="0.25">
      <c r="A1174" s="91">
        <f>'PAA Preliminar'!A1174</f>
        <v>916</v>
      </c>
      <c r="B1174" s="92" t="str">
        <f>'PAA Preliminar'!B1174</f>
        <v>789-05</v>
      </c>
      <c r="C1174" s="29">
        <f>'PAA Preliminar'!C1174</f>
        <v>0</v>
      </c>
      <c r="D1174" s="29">
        <f>'PAA Preliminar'!D1174</f>
        <v>10202</v>
      </c>
      <c r="E1174" s="3" t="str">
        <f>'PAA Preliminar'!E1174</f>
        <v>Servicio de Energía Eléctrica</v>
      </c>
      <c r="F1174" s="29">
        <f>'PAA Preliminar'!F1174</f>
        <v>12</v>
      </c>
      <c r="G1174" s="29" t="str">
        <f>'PAA Preliminar'!G1174</f>
        <v>Unid</v>
      </c>
      <c r="H1174" s="81">
        <f>'PAA Preliminar'!H1174</f>
        <v>21749400</v>
      </c>
      <c r="I1174" s="29" t="str">
        <f>'PAA Preliminar'!I1174</f>
        <v>001</v>
      </c>
      <c r="J1174" s="93" t="str">
        <f>'PAA Preliminar'!J1174</f>
        <v>II  2020</v>
      </c>
    </row>
    <row r="1175" spans="1:10" x14ac:dyDescent="0.25">
      <c r="A1175" s="91">
        <f>'PAA Preliminar'!A1175</f>
        <v>917</v>
      </c>
      <c r="B1175" s="92" t="str">
        <f>'PAA Preliminar'!B1175</f>
        <v>789-05</v>
      </c>
      <c r="C1175" s="29">
        <f>'PAA Preliminar'!C1175</f>
        <v>0</v>
      </c>
      <c r="D1175" s="29">
        <f>'PAA Preliminar'!D1175</f>
        <v>10204</v>
      </c>
      <c r="E1175" s="3" t="str">
        <f>'PAA Preliminar'!E1175</f>
        <v>Servicio de Telecomunicaciones</v>
      </c>
      <c r="F1175" s="29">
        <f>'PAA Preliminar'!F1175</f>
        <v>12</v>
      </c>
      <c r="G1175" s="29" t="str">
        <f>'PAA Preliminar'!G1175</f>
        <v>Unid</v>
      </c>
      <c r="H1175" s="81">
        <f>'PAA Preliminar'!H1175</f>
        <v>4620000</v>
      </c>
      <c r="I1175" s="29" t="str">
        <f>'PAA Preliminar'!I1175</f>
        <v>001</v>
      </c>
      <c r="J1175" s="93" t="str">
        <f>'PAA Preliminar'!J1175</f>
        <v>II  2020</v>
      </c>
    </row>
    <row r="1176" spans="1:10" x14ac:dyDescent="0.25">
      <c r="A1176" s="91">
        <f>'PAA Preliminar'!A1176</f>
        <v>918</v>
      </c>
      <c r="B1176" s="92" t="str">
        <f>'PAA Preliminar'!B1176</f>
        <v>789-05</v>
      </c>
      <c r="C1176" s="29">
        <f>'PAA Preliminar'!C1176</f>
        <v>0</v>
      </c>
      <c r="D1176" s="29">
        <f>'PAA Preliminar'!D1176</f>
        <v>10299</v>
      </c>
      <c r="E1176" s="3" t="str">
        <f>'PAA Preliminar'!E1176</f>
        <v>Otros Servicios Básicos</v>
      </c>
      <c r="F1176" s="29">
        <f>'PAA Preliminar'!F1176</f>
        <v>12</v>
      </c>
      <c r="G1176" s="29" t="str">
        <f>'PAA Preliminar'!G1176</f>
        <v>Unid</v>
      </c>
      <c r="H1176" s="81">
        <f>'PAA Preliminar'!H1176</f>
        <v>700000</v>
      </c>
      <c r="I1176" s="29" t="str">
        <f>'PAA Preliminar'!I1176</f>
        <v>001</v>
      </c>
      <c r="J1176" s="93" t="str">
        <f>'PAA Preliminar'!J1176</f>
        <v>II  2020</v>
      </c>
    </row>
    <row r="1177" spans="1:10" x14ac:dyDescent="0.25">
      <c r="A1177" s="91">
        <f>'PAA Preliminar'!A1177</f>
        <v>919</v>
      </c>
      <c r="B1177" s="92" t="str">
        <f>'PAA Preliminar'!B1177</f>
        <v>789-06</v>
      </c>
      <c r="C1177" s="29">
        <f>'PAA Preliminar'!C1177</f>
        <v>0</v>
      </c>
      <c r="D1177" s="29">
        <f>'PAA Preliminar'!D1177</f>
        <v>10199</v>
      </c>
      <c r="E1177" s="3" t="str">
        <f>'PAA Preliminar'!E1177</f>
        <v>Otros Alquileres</v>
      </c>
      <c r="F1177" s="29">
        <f>'PAA Preliminar'!F1177</f>
        <v>12</v>
      </c>
      <c r="G1177" s="29" t="str">
        <f>'PAA Preliminar'!G1177</f>
        <v>Unid</v>
      </c>
      <c r="H1177" s="81">
        <f>'PAA Preliminar'!H1177</f>
        <v>6927908871</v>
      </c>
      <c r="I1177" s="29" t="str">
        <f>'PAA Preliminar'!I1177</f>
        <v>001</v>
      </c>
      <c r="J1177" s="93" t="str">
        <f>'PAA Preliminar'!J1177</f>
        <v>II  2020</v>
      </c>
    </row>
    <row r="1178" spans="1:10" ht="15.75" thickBot="1" x14ac:dyDescent="0.3">
      <c r="A1178" s="91">
        <f>'PAA Preliminar'!A1178</f>
        <v>920</v>
      </c>
      <c r="B1178" s="94" t="str">
        <f>'PAA Preliminar'!B1178</f>
        <v>789-06</v>
      </c>
      <c r="C1178" s="95">
        <f>'PAA Preliminar'!C1178</f>
        <v>0</v>
      </c>
      <c r="D1178" s="95">
        <f>'PAA Preliminar'!D1178</f>
        <v>10204</v>
      </c>
      <c r="E1178" s="96" t="str">
        <f>'PAA Preliminar'!E1178</f>
        <v>Servicio de Telecomunicaciones</v>
      </c>
      <c r="F1178" s="95">
        <f>'PAA Preliminar'!F1178</f>
        <v>12</v>
      </c>
      <c r="G1178" s="95" t="str">
        <f>'PAA Preliminar'!G1178</f>
        <v>Unid</v>
      </c>
      <c r="H1178" s="97">
        <f>'PAA Preliminar'!H1178</f>
        <v>1539529</v>
      </c>
      <c r="I1178" s="95" t="str">
        <f>'PAA Preliminar'!I1178</f>
        <v>001</v>
      </c>
      <c r="J1178" s="98" t="str">
        <f>'PAA Preliminar'!J1178</f>
        <v>II  2020</v>
      </c>
    </row>
  </sheetData>
  <autoFilter ref="B10:J1178" xr:uid="{FF6645FC-687E-42EA-8BAA-E765C472C701}"/>
  <mergeCells count="2">
    <mergeCell ref="A1:J1"/>
    <mergeCell ref="A2:J2"/>
  </mergeCells>
  <conditionalFormatting sqref="A11">
    <cfRule type="cellIs" dxfId="94" priority="19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54"/>
  <sheetViews>
    <sheetView showGridLines="0" topLeftCell="A8" zoomScaleNormal="100" workbookViewId="0">
      <pane ySplit="3" topLeftCell="A11" activePane="bottomLeft" state="frozen"/>
      <selection activeCell="A8" sqref="A8"/>
      <selection pane="bottomLeft" activeCell="H864" sqref="H864"/>
    </sheetView>
  </sheetViews>
  <sheetFormatPr baseColWidth="10" defaultColWidth="11.42578125" defaultRowHeight="15" x14ac:dyDescent="0.25"/>
  <cols>
    <col min="1" max="1" width="20.28515625" style="5" customWidth="1"/>
    <col min="2" max="2" width="16.140625" style="5" customWidth="1"/>
    <col min="3" max="3" width="17.28515625" style="5" customWidth="1"/>
    <col min="4" max="4" width="14.42578125" style="5" customWidth="1"/>
    <col min="5" max="5" width="37.42578125" style="5" customWidth="1"/>
    <col min="6" max="6" width="10" style="5" bestFit="1" customWidth="1"/>
    <col min="7" max="7" width="19.5703125" style="5" bestFit="1" customWidth="1"/>
    <col min="8" max="8" width="18.5703125" style="35" bestFit="1" customWidth="1"/>
    <col min="9" max="9" width="18.5703125" style="21" bestFit="1" customWidth="1"/>
    <col min="10" max="10" width="19.140625" style="5" bestFit="1" customWidth="1"/>
    <col min="11" max="11" width="19" style="2" customWidth="1"/>
    <col min="12" max="16384" width="11.42578125" style="2"/>
  </cols>
  <sheetData>
    <row r="1" spans="1:11" ht="28.5" x14ac:dyDescent="0.4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1" ht="21" x14ac:dyDescent="0.3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</row>
    <row r="3" spans="1:11" ht="4.5" customHeight="1" x14ac:dyDescent="0.25">
      <c r="A3" s="15"/>
      <c r="B3" s="12"/>
      <c r="C3" s="12"/>
      <c r="D3" s="8"/>
    </row>
    <row r="4" spans="1:11" x14ac:dyDescent="0.25">
      <c r="A4" s="16" t="s">
        <v>2</v>
      </c>
      <c r="B4" s="86" t="s">
        <v>26</v>
      </c>
      <c r="C4" s="86"/>
      <c r="D4" s="87"/>
    </row>
    <row r="5" spans="1:11" ht="4.5" customHeight="1" x14ac:dyDescent="0.25">
      <c r="A5" s="17"/>
      <c r="B5" s="13"/>
      <c r="C5" s="13"/>
      <c r="D5" s="9"/>
    </row>
    <row r="6" spans="1:11" ht="4.5" customHeight="1" x14ac:dyDescent="0.25">
      <c r="B6" s="10"/>
      <c r="C6" s="10"/>
      <c r="D6" s="10"/>
    </row>
    <row r="7" spans="1:11" ht="30" x14ac:dyDescent="0.25">
      <c r="A7" s="18" t="s">
        <v>3</v>
      </c>
      <c r="B7" s="4" t="s">
        <v>27</v>
      </c>
      <c r="C7" s="12"/>
      <c r="D7" s="8"/>
    </row>
    <row r="8" spans="1:11" ht="3" customHeight="1" x14ac:dyDescent="0.25">
      <c r="A8" s="19"/>
      <c r="B8" s="13"/>
      <c r="C8" s="14"/>
      <c r="D8" s="11"/>
    </row>
    <row r="9" spans="1:11" ht="4.5" customHeight="1" thickBot="1" x14ac:dyDescent="0.3"/>
    <row r="10" spans="1:11" ht="45" x14ac:dyDescent="0.25">
      <c r="A10" s="39" t="s">
        <v>4</v>
      </c>
      <c r="B10" s="40" t="s">
        <v>5</v>
      </c>
      <c r="C10" s="40" t="s">
        <v>6</v>
      </c>
      <c r="D10" s="40" t="s">
        <v>7</v>
      </c>
      <c r="E10" s="40" t="s">
        <v>8</v>
      </c>
      <c r="F10" s="40" t="s">
        <v>9</v>
      </c>
      <c r="G10" s="40" t="s">
        <v>810</v>
      </c>
      <c r="H10" s="41" t="s">
        <v>11</v>
      </c>
      <c r="I10" s="42" t="s">
        <v>12</v>
      </c>
      <c r="J10" s="43" t="s">
        <v>13</v>
      </c>
    </row>
    <row r="11" spans="1:11" ht="33" customHeight="1" x14ac:dyDescent="0.25">
      <c r="A11" s="3"/>
      <c r="B11" s="3" t="s">
        <v>28</v>
      </c>
      <c r="C11" s="7">
        <v>80131502</v>
      </c>
      <c r="D11" s="3">
        <v>10101</v>
      </c>
      <c r="E11" s="3" t="s">
        <v>1132</v>
      </c>
      <c r="F11" s="3">
        <v>12</v>
      </c>
      <c r="G11" s="3" t="s">
        <v>1133</v>
      </c>
      <c r="H11" s="37">
        <v>540000000</v>
      </c>
      <c r="I11" s="38">
        <v>1</v>
      </c>
      <c r="J11" s="7" t="s">
        <v>1128</v>
      </c>
    </row>
    <row r="12" spans="1:11" ht="30" x14ac:dyDescent="0.25">
      <c r="A12" s="7">
        <v>177</v>
      </c>
      <c r="B12" s="7" t="s">
        <v>28</v>
      </c>
      <c r="C12" s="7">
        <v>73159994</v>
      </c>
      <c r="D12" s="7">
        <v>10103</v>
      </c>
      <c r="E12" s="3" t="s">
        <v>286</v>
      </c>
      <c r="F12" s="7">
        <v>12</v>
      </c>
      <c r="G12" s="7" t="s">
        <v>255</v>
      </c>
      <c r="H12" s="36">
        <v>347979424.76352012</v>
      </c>
      <c r="I12" s="27" t="s">
        <v>1125</v>
      </c>
      <c r="J12" s="7" t="s">
        <v>1128</v>
      </c>
      <c r="K12" s="25"/>
    </row>
    <row r="13" spans="1:11" ht="30" x14ac:dyDescent="0.25">
      <c r="A13" s="7">
        <v>178</v>
      </c>
      <c r="B13" s="7" t="s">
        <v>28</v>
      </c>
      <c r="C13" s="7">
        <v>73159994</v>
      </c>
      <c r="D13" s="7">
        <v>10103</v>
      </c>
      <c r="E13" s="3" t="s">
        <v>287</v>
      </c>
      <c r="F13" s="7">
        <v>12</v>
      </c>
      <c r="G13" s="7" t="s">
        <v>255</v>
      </c>
      <c r="H13" s="36">
        <v>576045823.49424005</v>
      </c>
      <c r="I13" s="27" t="s">
        <v>1125</v>
      </c>
      <c r="J13" s="7" t="s">
        <v>1128</v>
      </c>
    </row>
    <row r="14" spans="1:11" ht="30" x14ac:dyDescent="0.25">
      <c r="A14" s="6">
        <v>179</v>
      </c>
      <c r="B14" s="6" t="s">
        <v>28</v>
      </c>
      <c r="C14" s="7">
        <v>73159994</v>
      </c>
      <c r="D14" s="7">
        <v>10103</v>
      </c>
      <c r="E14" s="3" t="s">
        <v>287</v>
      </c>
      <c r="F14" s="7">
        <v>12</v>
      </c>
      <c r="G14" s="7" t="s">
        <v>255</v>
      </c>
      <c r="H14" s="36">
        <v>50569885.571040012</v>
      </c>
      <c r="I14" s="26" t="s">
        <v>1125</v>
      </c>
      <c r="J14" s="6" t="s">
        <v>1128</v>
      </c>
    </row>
    <row r="15" spans="1:11" ht="30" x14ac:dyDescent="0.25">
      <c r="A15" s="7">
        <v>1</v>
      </c>
      <c r="B15" s="6" t="s">
        <v>28</v>
      </c>
      <c r="C15" s="7" t="s">
        <v>29</v>
      </c>
      <c r="D15" s="7">
        <v>10104</v>
      </c>
      <c r="E15" s="3" t="s">
        <v>118</v>
      </c>
      <c r="F15" s="7">
        <v>500</v>
      </c>
      <c r="G15" s="7" t="s">
        <v>251</v>
      </c>
      <c r="H15" s="36">
        <v>114061860</v>
      </c>
      <c r="I15" s="26" t="s">
        <v>1125</v>
      </c>
      <c r="J15" s="6" t="s">
        <v>1128</v>
      </c>
    </row>
    <row r="16" spans="1:11" ht="30" x14ac:dyDescent="0.25">
      <c r="A16" s="6">
        <v>2</v>
      </c>
      <c r="B16" s="6" t="s">
        <v>28</v>
      </c>
      <c r="C16" s="7" t="s">
        <v>30</v>
      </c>
      <c r="D16" s="7">
        <v>10199</v>
      </c>
      <c r="E16" s="3" t="s">
        <v>119</v>
      </c>
      <c r="F16" s="7">
        <v>1</v>
      </c>
      <c r="G16" s="7" t="s">
        <v>251</v>
      </c>
      <c r="H16" s="36">
        <v>93690240</v>
      </c>
      <c r="I16" s="26" t="s">
        <v>1125</v>
      </c>
      <c r="J16" s="6" t="s">
        <v>1128</v>
      </c>
    </row>
    <row r="17" spans="1:10" ht="45" x14ac:dyDescent="0.25">
      <c r="A17" s="7">
        <v>3</v>
      </c>
      <c r="B17" s="6" t="s">
        <v>28</v>
      </c>
      <c r="C17" s="7" t="s">
        <v>31</v>
      </c>
      <c r="D17" s="7">
        <v>10199</v>
      </c>
      <c r="E17" s="3" t="s">
        <v>120</v>
      </c>
      <c r="F17" s="7">
        <v>1</v>
      </c>
      <c r="G17" s="7" t="s">
        <v>251</v>
      </c>
      <c r="H17" s="36">
        <v>230387832</v>
      </c>
      <c r="I17" s="26" t="s">
        <v>1125</v>
      </c>
      <c r="J17" s="6" t="s">
        <v>1128</v>
      </c>
    </row>
    <row r="18" spans="1:10" ht="30" x14ac:dyDescent="0.25">
      <c r="A18" s="7">
        <v>180</v>
      </c>
      <c r="B18" s="6" t="s">
        <v>28</v>
      </c>
      <c r="C18" s="7" t="s">
        <v>288</v>
      </c>
      <c r="D18" s="7">
        <v>10199</v>
      </c>
      <c r="E18" s="3" t="s">
        <v>289</v>
      </c>
      <c r="F18" s="7">
        <v>12</v>
      </c>
      <c r="G18" s="7" t="s">
        <v>255</v>
      </c>
      <c r="H18" s="36">
        <v>608149314</v>
      </c>
      <c r="I18" s="26" t="s">
        <v>1125</v>
      </c>
      <c r="J18" s="6" t="s">
        <v>1128</v>
      </c>
    </row>
    <row r="19" spans="1:10" ht="30" x14ac:dyDescent="0.25">
      <c r="A19" s="6">
        <v>181</v>
      </c>
      <c r="B19" s="6" t="s">
        <v>28</v>
      </c>
      <c r="C19" s="7" t="s">
        <v>288</v>
      </c>
      <c r="D19" s="7">
        <v>10199</v>
      </c>
      <c r="E19" s="3" t="s">
        <v>290</v>
      </c>
      <c r="F19" s="7">
        <v>12</v>
      </c>
      <c r="G19" s="7" t="s">
        <v>255</v>
      </c>
      <c r="H19" s="36">
        <v>427948680</v>
      </c>
      <c r="I19" s="26" t="s">
        <v>1125</v>
      </c>
      <c r="J19" s="6" t="s">
        <v>1128</v>
      </c>
    </row>
    <row r="20" spans="1:10" ht="60" x14ac:dyDescent="0.25">
      <c r="A20" s="7">
        <v>182</v>
      </c>
      <c r="B20" s="6" t="s">
        <v>28</v>
      </c>
      <c r="C20" s="7" t="s">
        <v>37</v>
      </c>
      <c r="D20" s="7">
        <v>10199</v>
      </c>
      <c r="E20" s="3" t="s">
        <v>291</v>
      </c>
      <c r="F20" s="7">
        <v>12</v>
      </c>
      <c r="G20" s="7" t="s">
        <v>255</v>
      </c>
      <c r="H20" s="36">
        <v>14060716.560000002</v>
      </c>
      <c r="I20" s="26" t="s">
        <v>1125</v>
      </c>
      <c r="J20" s="6" t="s">
        <v>1128</v>
      </c>
    </row>
    <row r="21" spans="1:10" x14ac:dyDescent="0.25">
      <c r="A21" s="7"/>
      <c r="B21" s="6" t="s">
        <v>28</v>
      </c>
      <c r="C21" s="27" t="s">
        <v>1137</v>
      </c>
      <c r="D21" s="7">
        <v>10201</v>
      </c>
      <c r="E21" s="3" t="s">
        <v>1129</v>
      </c>
      <c r="F21" s="7">
        <v>12</v>
      </c>
      <c r="G21" s="7" t="s">
        <v>255</v>
      </c>
      <c r="H21" s="36">
        <v>180001000</v>
      </c>
      <c r="I21" s="26" t="s">
        <v>1125</v>
      </c>
      <c r="J21" s="6" t="s">
        <v>1128</v>
      </c>
    </row>
    <row r="22" spans="1:10" x14ac:dyDescent="0.25">
      <c r="A22" s="7"/>
      <c r="B22" s="6" t="s">
        <v>28</v>
      </c>
      <c r="C22" s="27" t="s">
        <v>1137</v>
      </c>
      <c r="D22" s="7">
        <v>10202</v>
      </c>
      <c r="E22" s="3" t="s">
        <v>1130</v>
      </c>
      <c r="F22" s="7">
        <v>12</v>
      </c>
      <c r="G22" s="7" t="s">
        <v>255</v>
      </c>
      <c r="H22" s="36">
        <v>244470000</v>
      </c>
      <c r="I22" s="26" t="s">
        <v>1125</v>
      </c>
      <c r="J22" s="6" t="s">
        <v>1128</v>
      </c>
    </row>
    <row r="23" spans="1:10" x14ac:dyDescent="0.25">
      <c r="A23" s="6">
        <v>535</v>
      </c>
      <c r="B23" s="6" t="s">
        <v>28</v>
      </c>
      <c r="C23" s="7">
        <v>78102206</v>
      </c>
      <c r="D23" s="7">
        <v>10203</v>
      </c>
      <c r="E23" s="3" t="s">
        <v>693</v>
      </c>
      <c r="F23" s="7">
        <v>12</v>
      </c>
      <c r="G23" s="7" t="s">
        <v>255</v>
      </c>
      <c r="H23" s="36">
        <v>6000000</v>
      </c>
      <c r="I23" s="26" t="s">
        <v>1125</v>
      </c>
      <c r="J23" s="6" t="s">
        <v>1128</v>
      </c>
    </row>
    <row r="24" spans="1:10" ht="45" x14ac:dyDescent="0.25">
      <c r="A24" s="7">
        <v>4</v>
      </c>
      <c r="B24" s="6" t="s">
        <v>28</v>
      </c>
      <c r="C24" s="7" t="s">
        <v>32</v>
      </c>
      <c r="D24" s="7">
        <v>10204</v>
      </c>
      <c r="E24" s="3" t="s">
        <v>121</v>
      </c>
      <c r="F24" s="7">
        <v>12</v>
      </c>
      <c r="G24" s="7" t="s">
        <v>251</v>
      </c>
      <c r="H24" s="36">
        <f>27874833+20280733</f>
        <v>48155566</v>
      </c>
      <c r="I24" s="26" t="s">
        <v>1125</v>
      </c>
      <c r="J24" s="6" t="s">
        <v>1128</v>
      </c>
    </row>
    <row r="25" spans="1:10" ht="45" x14ac:dyDescent="0.25">
      <c r="A25" s="6">
        <v>183</v>
      </c>
      <c r="B25" s="6" t="s">
        <v>28</v>
      </c>
      <c r="C25" s="7" t="s">
        <v>292</v>
      </c>
      <c r="D25" s="7">
        <v>10204</v>
      </c>
      <c r="E25" s="3" t="s">
        <v>293</v>
      </c>
      <c r="F25" s="7">
        <v>1</v>
      </c>
      <c r="G25" s="7" t="s">
        <v>255</v>
      </c>
      <c r="H25" s="36">
        <v>668609.88480000012</v>
      </c>
      <c r="I25" s="26" t="s">
        <v>1125</v>
      </c>
      <c r="J25" s="6" t="s">
        <v>1128</v>
      </c>
    </row>
    <row r="26" spans="1:10" ht="45" x14ac:dyDescent="0.25">
      <c r="A26" s="7">
        <v>184</v>
      </c>
      <c r="B26" s="6" t="s">
        <v>28</v>
      </c>
      <c r="C26" s="7" t="s">
        <v>294</v>
      </c>
      <c r="D26" s="7">
        <v>10204</v>
      </c>
      <c r="E26" s="3" t="s">
        <v>295</v>
      </c>
      <c r="F26" s="7">
        <v>1</v>
      </c>
      <c r="G26" s="7" t="s">
        <v>255</v>
      </c>
      <c r="H26" s="36">
        <v>363114203.10000002</v>
      </c>
      <c r="I26" s="26" t="s">
        <v>1125</v>
      </c>
      <c r="J26" s="6" t="s">
        <v>1128</v>
      </c>
    </row>
    <row r="27" spans="1:10" x14ac:dyDescent="0.25">
      <c r="A27" s="6">
        <v>305</v>
      </c>
      <c r="B27" s="6" t="s">
        <v>28</v>
      </c>
      <c r="C27" s="7">
        <v>76121901</v>
      </c>
      <c r="D27" s="7">
        <v>10299</v>
      </c>
      <c r="E27" s="3" t="s">
        <v>470</v>
      </c>
      <c r="F27" s="7">
        <v>1</v>
      </c>
      <c r="G27" s="7" t="s">
        <v>255</v>
      </c>
      <c r="H27" s="36">
        <v>64961485</v>
      </c>
      <c r="I27" s="26" t="s">
        <v>1125</v>
      </c>
      <c r="J27" s="6" t="s">
        <v>1128</v>
      </c>
    </row>
    <row r="28" spans="1:10" x14ac:dyDescent="0.25">
      <c r="A28" s="7">
        <v>306</v>
      </c>
      <c r="B28" s="6" t="s">
        <v>28</v>
      </c>
      <c r="C28" s="7">
        <v>76121501</v>
      </c>
      <c r="D28" s="29">
        <v>10299</v>
      </c>
      <c r="E28" s="3" t="s">
        <v>471</v>
      </c>
      <c r="F28" s="7">
        <v>1</v>
      </c>
      <c r="G28" s="7" t="s">
        <v>255</v>
      </c>
      <c r="H28" s="36">
        <v>1000000</v>
      </c>
      <c r="I28" s="26" t="s">
        <v>1125</v>
      </c>
      <c r="J28" s="6" t="s">
        <v>1128</v>
      </c>
    </row>
    <row r="29" spans="1:10" ht="30" x14ac:dyDescent="0.25">
      <c r="A29" s="6">
        <v>556</v>
      </c>
      <c r="B29" s="6" t="s">
        <v>28</v>
      </c>
      <c r="C29" s="7">
        <v>76121901</v>
      </c>
      <c r="D29" s="29">
        <v>10299</v>
      </c>
      <c r="E29" s="3" t="s">
        <v>711</v>
      </c>
      <c r="F29" s="7">
        <v>1</v>
      </c>
      <c r="G29" s="7" t="s">
        <v>255</v>
      </c>
      <c r="H29" s="36">
        <v>11680200</v>
      </c>
      <c r="I29" s="26" t="s">
        <v>1125</v>
      </c>
      <c r="J29" s="6" t="s">
        <v>1128</v>
      </c>
    </row>
    <row r="30" spans="1:10" ht="75" x14ac:dyDescent="0.25">
      <c r="A30" s="7">
        <v>5</v>
      </c>
      <c r="B30" s="6" t="s">
        <v>28</v>
      </c>
      <c r="C30" s="7" t="s">
        <v>33</v>
      </c>
      <c r="D30" s="7">
        <v>10301</v>
      </c>
      <c r="E30" s="3" t="s">
        <v>122</v>
      </c>
      <c r="F30" s="7">
        <v>1</v>
      </c>
      <c r="G30" s="7" t="s">
        <v>251</v>
      </c>
      <c r="H30" s="36">
        <v>5513760</v>
      </c>
      <c r="I30" s="26" t="s">
        <v>1125</v>
      </c>
      <c r="J30" s="6" t="s">
        <v>1128</v>
      </c>
    </row>
    <row r="31" spans="1:10" x14ac:dyDescent="0.25">
      <c r="A31" s="6">
        <v>307</v>
      </c>
      <c r="B31" s="6" t="s">
        <v>28</v>
      </c>
      <c r="C31" s="7">
        <v>60101604</v>
      </c>
      <c r="D31" s="29">
        <v>10303</v>
      </c>
      <c r="E31" s="3" t="s">
        <v>472</v>
      </c>
      <c r="F31" s="7">
        <v>1</v>
      </c>
      <c r="G31" s="7" t="s">
        <v>255</v>
      </c>
      <c r="H31" s="36">
        <v>500000</v>
      </c>
      <c r="I31" s="26" t="s">
        <v>1125</v>
      </c>
      <c r="J31" s="6" t="s">
        <v>1128</v>
      </c>
    </row>
    <row r="32" spans="1:10" ht="30" x14ac:dyDescent="0.25">
      <c r="A32" s="7">
        <v>308</v>
      </c>
      <c r="B32" s="6" t="s">
        <v>28</v>
      </c>
      <c r="C32" s="7">
        <v>82121507</v>
      </c>
      <c r="D32" s="29">
        <v>10303</v>
      </c>
      <c r="E32" s="3" t="s">
        <v>473</v>
      </c>
      <c r="F32" s="7">
        <v>3000</v>
      </c>
      <c r="G32" s="7" t="s">
        <v>474</v>
      </c>
      <c r="H32" s="36">
        <v>2120000</v>
      </c>
      <c r="I32" s="26" t="s">
        <v>1125</v>
      </c>
      <c r="J32" s="6" t="s">
        <v>1128</v>
      </c>
    </row>
    <row r="33" spans="1:10" ht="34.5" customHeight="1" x14ac:dyDescent="0.25">
      <c r="A33" s="7"/>
      <c r="B33" s="6" t="s">
        <v>28</v>
      </c>
      <c r="C33" s="27" t="s">
        <v>1237</v>
      </c>
      <c r="D33" s="29">
        <v>10307</v>
      </c>
      <c r="E33" s="3" t="s">
        <v>1131</v>
      </c>
      <c r="F33" s="7">
        <v>150</v>
      </c>
      <c r="G33" s="7" t="s">
        <v>1134</v>
      </c>
      <c r="H33" s="36">
        <v>1500000</v>
      </c>
      <c r="I33" s="26" t="s">
        <v>1125</v>
      </c>
      <c r="J33" s="6" t="s">
        <v>1128</v>
      </c>
    </row>
    <row r="34" spans="1:10" ht="60" x14ac:dyDescent="0.25">
      <c r="A34" s="6">
        <v>6</v>
      </c>
      <c r="B34" s="6" t="s">
        <v>28</v>
      </c>
      <c r="C34" s="7" t="s">
        <v>34</v>
      </c>
      <c r="D34" s="7">
        <v>10401</v>
      </c>
      <c r="E34" s="3" t="s">
        <v>811</v>
      </c>
      <c r="F34" s="7">
        <v>1</v>
      </c>
      <c r="G34" s="7" t="s">
        <v>251</v>
      </c>
      <c r="H34" s="36">
        <v>4000000</v>
      </c>
      <c r="I34" s="26" t="s">
        <v>1125</v>
      </c>
      <c r="J34" s="6" t="s">
        <v>1128</v>
      </c>
    </row>
    <row r="35" spans="1:10" ht="30" x14ac:dyDescent="0.25">
      <c r="A35" s="7">
        <v>483</v>
      </c>
      <c r="B35" s="6" t="s">
        <v>28</v>
      </c>
      <c r="C35" s="7">
        <v>85121810</v>
      </c>
      <c r="D35" s="7">
        <v>10401</v>
      </c>
      <c r="E35" s="3" t="s">
        <v>659</v>
      </c>
      <c r="F35" s="7">
        <v>341</v>
      </c>
      <c r="G35" s="7" t="s">
        <v>255</v>
      </c>
      <c r="H35" s="36">
        <v>29901608</v>
      </c>
      <c r="I35" s="26" t="s">
        <v>1125</v>
      </c>
      <c r="J35" s="6" t="s">
        <v>1128</v>
      </c>
    </row>
    <row r="36" spans="1:10" ht="45" x14ac:dyDescent="0.25">
      <c r="A36" s="6">
        <v>484</v>
      </c>
      <c r="B36" s="6" t="s">
        <v>28</v>
      </c>
      <c r="C36" s="7">
        <v>85121810</v>
      </c>
      <c r="D36" s="7">
        <v>10401</v>
      </c>
      <c r="E36" s="3" t="s">
        <v>660</v>
      </c>
      <c r="F36" s="7">
        <v>5</v>
      </c>
      <c r="G36" s="7" t="s">
        <v>255</v>
      </c>
      <c r="H36" s="36">
        <v>100000</v>
      </c>
      <c r="I36" s="26" t="s">
        <v>1125</v>
      </c>
      <c r="J36" s="6" t="s">
        <v>1128</v>
      </c>
    </row>
    <row r="37" spans="1:10" ht="45" x14ac:dyDescent="0.25">
      <c r="A37" s="7">
        <v>147</v>
      </c>
      <c r="B37" s="6" t="s">
        <v>28</v>
      </c>
      <c r="C37" s="7">
        <v>77101504</v>
      </c>
      <c r="D37" s="29">
        <v>10403</v>
      </c>
      <c r="E37" s="3" t="s">
        <v>254</v>
      </c>
      <c r="F37" s="7">
        <v>1</v>
      </c>
      <c r="G37" s="7" t="s">
        <v>255</v>
      </c>
      <c r="H37" s="36">
        <v>50000000</v>
      </c>
      <c r="I37" s="26" t="s">
        <v>1125</v>
      </c>
      <c r="J37" s="6" t="s">
        <v>1128</v>
      </c>
    </row>
    <row r="38" spans="1:10" ht="45" x14ac:dyDescent="0.25">
      <c r="A38" s="6">
        <v>148</v>
      </c>
      <c r="B38" s="6" t="s">
        <v>28</v>
      </c>
      <c r="C38" s="7">
        <v>81101505</v>
      </c>
      <c r="D38" s="29">
        <v>10403</v>
      </c>
      <c r="E38" s="3" t="s">
        <v>256</v>
      </c>
      <c r="F38" s="7">
        <v>1</v>
      </c>
      <c r="G38" s="7" t="s">
        <v>255</v>
      </c>
      <c r="H38" s="36">
        <v>45000000</v>
      </c>
      <c r="I38" s="26" t="s">
        <v>1125</v>
      </c>
      <c r="J38" s="6" t="s">
        <v>1128</v>
      </c>
    </row>
    <row r="39" spans="1:10" x14ac:dyDescent="0.25">
      <c r="A39" s="7">
        <v>536</v>
      </c>
      <c r="B39" s="6" t="s">
        <v>28</v>
      </c>
      <c r="C39" s="7">
        <v>76111501</v>
      </c>
      <c r="D39" s="7">
        <v>10406</v>
      </c>
      <c r="E39" s="3" t="s">
        <v>694</v>
      </c>
      <c r="F39" s="7">
        <v>12</v>
      </c>
      <c r="G39" s="7" t="s">
        <v>255</v>
      </c>
      <c r="H39" s="36">
        <v>80700000</v>
      </c>
      <c r="I39" s="26" t="s">
        <v>1125</v>
      </c>
      <c r="J39" s="6" t="s">
        <v>1128</v>
      </c>
    </row>
    <row r="40" spans="1:10" ht="30" x14ac:dyDescent="0.25">
      <c r="A40" s="6">
        <v>309</v>
      </c>
      <c r="B40" s="6" t="s">
        <v>28</v>
      </c>
      <c r="C40" s="7">
        <v>81101706</v>
      </c>
      <c r="D40" s="29">
        <v>10406</v>
      </c>
      <c r="E40" s="3" t="s">
        <v>475</v>
      </c>
      <c r="F40" s="7">
        <v>10</v>
      </c>
      <c r="G40" s="7" t="s">
        <v>255</v>
      </c>
      <c r="H40" s="36">
        <v>2500000</v>
      </c>
      <c r="I40" s="26" t="s">
        <v>1125</v>
      </c>
      <c r="J40" s="6" t="s">
        <v>1128</v>
      </c>
    </row>
    <row r="41" spans="1:10" ht="45" x14ac:dyDescent="0.25">
      <c r="A41" s="7">
        <v>310</v>
      </c>
      <c r="B41" s="6" t="s">
        <v>28</v>
      </c>
      <c r="C41" s="7">
        <v>72151604</v>
      </c>
      <c r="D41" s="29">
        <v>10406</v>
      </c>
      <c r="E41" s="3" t="s">
        <v>476</v>
      </c>
      <c r="F41" s="7">
        <v>1</v>
      </c>
      <c r="G41" s="7" t="s">
        <v>255</v>
      </c>
      <c r="H41" s="36">
        <v>8000000</v>
      </c>
      <c r="I41" s="26" t="s">
        <v>1125</v>
      </c>
      <c r="J41" s="6" t="s">
        <v>1128</v>
      </c>
    </row>
    <row r="42" spans="1:10" x14ac:dyDescent="0.25">
      <c r="A42" s="6">
        <v>311</v>
      </c>
      <c r="B42" s="6" t="s">
        <v>28</v>
      </c>
      <c r="C42" s="7">
        <v>72154055</v>
      </c>
      <c r="D42" s="29">
        <v>10406</v>
      </c>
      <c r="E42" s="3" t="s">
        <v>477</v>
      </c>
      <c r="F42" s="7">
        <v>2</v>
      </c>
      <c r="G42" s="7" t="s">
        <v>255</v>
      </c>
      <c r="H42" s="36">
        <v>40000000</v>
      </c>
      <c r="I42" s="26" t="s">
        <v>1125</v>
      </c>
      <c r="J42" s="6" t="s">
        <v>1128</v>
      </c>
    </row>
    <row r="43" spans="1:10" ht="30" x14ac:dyDescent="0.25">
      <c r="A43" s="7">
        <v>185</v>
      </c>
      <c r="B43" s="6" t="s">
        <v>28</v>
      </c>
      <c r="C43" s="7" t="s">
        <v>296</v>
      </c>
      <c r="D43" s="29">
        <v>10499</v>
      </c>
      <c r="E43" s="3" t="s">
        <v>297</v>
      </c>
      <c r="F43" s="7">
        <v>12</v>
      </c>
      <c r="G43" s="7" t="s">
        <v>255</v>
      </c>
      <c r="H43" s="36">
        <v>19950639</v>
      </c>
      <c r="I43" s="26" t="s">
        <v>1125</v>
      </c>
      <c r="J43" s="6" t="s">
        <v>1128</v>
      </c>
    </row>
    <row r="44" spans="1:10" ht="76.5" customHeight="1" x14ac:dyDescent="0.25">
      <c r="A44" s="6">
        <v>312</v>
      </c>
      <c r="B44" s="6" t="s">
        <v>28</v>
      </c>
      <c r="C44" s="7">
        <v>72102103</v>
      </c>
      <c r="D44" s="29">
        <v>10499</v>
      </c>
      <c r="E44" s="3" t="s">
        <v>478</v>
      </c>
      <c r="F44" s="7">
        <v>4</v>
      </c>
      <c r="G44" s="7" t="s">
        <v>255</v>
      </c>
      <c r="H44" s="36">
        <v>26106096</v>
      </c>
      <c r="I44" s="26" t="s">
        <v>1125</v>
      </c>
      <c r="J44" s="6" t="s">
        <v>1128</v>
      </c>
    </row>
    <row r="45" spans="1:10" x14ac:dyDescent="0.25">
      <c r="A45" s="7">
        <v>537</v>
      </c>
      <c r="B45" s="6" t="s">
        <v>28</v>
      </c>
      <c r="C45" s="7" t="s">
        <v>687</v>
      </c>
      <c r="D45" s="29">
        <v>10499</v>
      </c>
      <c r="E45" s="3" t="s">
        <v>695</v>
      </c>
      <c r="F45" s="7">
        <v>350</v>
      </c>
      <c r="G45" s="7" t="s">
        <v>255</v>
      </c>
      <c r="H45" s="36">
        <v>6300000</v>
      </c>
      <c r="I45" s="26" t="s">
        <v>1125</v>
      </c>
      <c r="J45" s="6" t="s">
        <v>1128</v>
      </c>
    </row>
    <row r="46" spans="1:10" x14ac:dyDescent="0.25">
      <c r="A46" s="7"/>
      <c r="B46" s="6" t="s">
        <v>28</v>
      </c>
      <c r="C46" s="7">
        <v>20111709</v>
      </c>
      <c r="D46" s="29">
        <v>10601</v>
      </c>
      <c r="E46" s="3" t="s">
        <v>1135</v>
      </c>
      <c r="F46" s="7">
        <v>1</v>
      </c>
      <c r="G46" s="7" t="s">
        <v>255</v>
      </c>
      <c r="H46" s="36">
        <v>1300000000</v>
      </c>
      <c r="I46" s="26" t="s">
        <v>1125</v>
      </c>
      <c r="J46" s="6" t="s">
        <v>1128</v>
      </c>
    </row>
    <row r="47" spans="1:10" x14ac:dyDescent="0.25">
      <c r="A47" s="7"/>
      <c r="B47" s="6" t="s">
        <v>28</v>
      </c>
      <c r="C47" s="7">
        <v>90101603</v>
      </c>
      <c r="D47" s="29">
        <v>10701</v>
      </c>
      <c r="E47" s="3" t="s">
        <v>1136</v>
      </c>
      <c r="F47" s="7">
        <v>25</v>
      </c>
      <c r="G47" s="7" t="s">
        <v>255</v>
      </c>
      <c r="H47" s="36">
        <v>5000000</v>
      </c>
      <c r="I47" s="26" t="s">
        <v>1125</v>
      </c>
      <c r="J47" s="6" t="s">
        <v>1128</v>
      </c>
    </row>
    <row r="48" spans="1:10" ht="60" x14ac:dyDescent="0.25">
      <c r="A48" s="6">
        <v>149</v>
      </c>
      <c r="B48" s="6" t="s">
        <v>28</v>
      </c>
      <c r="C48" s="7">
        <v>72154109</v>
      </c>
      <c r="D48" s="29">
        <v>10801</v>
      </c>
      <c r="E48" s="3" t="s">
        <v>257</v>
      </c>
      <c r="F48" s="7">
        <v>1</v>
      </c>
      <c r="G48" s="7" t="s">
        <v>255</v>
      </c>
      <c r="H48" s="36">
        <v>99000000</v>
      </c>
      <c r="I48" s="26" t="s">
        <v>1125</v>
      </c>
      <c r="J48" s="6" t="s">
        <v>1128</v>
      </c>
    </row>
    <row r="49" spans="1:10" ht="60" x14ac:dyDescent="0.25">
      <c r="A49" s="7">
        <v>150</v>
      </c>
      <c r="B49" s="6" t="s">
        <v>28</v>
      </c>
      <c r="C49" s="7">
        <v>72101506</v>
      </c>
      <c r="D49" s="29">
        <v>10801</v>
      </c>
      <c r="E49" s="3" t="s">
        <v>258</v>
      </c>
      <c r="F49" s="7">
        <v>1</v>
      </c>
      <c r="G49" s="7" t="s">
        <v>255</v>
      </c>
      <c r="H49" s="36">
        <v>7656000</v>
      </c>
      <c r="I49" s="26" t="s">
        <v>1125</v>
      </c>
      <c r="J49" s="6" t="s">
        <v>1128</v>
      </c>
    </row>
    <row r="50" spans="1:10" ht="60" x14ac:dyDescent="0.25">
      <c r="A50" s="6">
        <v>151</v>
      </c>
      <c r="B50" s="6" t="s">
        <v>28</v>
      </c>
      <c r="C50" s="7" t="s">
        <v>259</v>
      </c>
      <c r="D50" s="29">
        <v>10801</v>
      </c>
      <c r="E50" s="3" t="s">
        <v>260</v>
      </c>
      <c r="F50" s="7">
        <v>1</v>
      </c>
      <c r="G50" s="7" t="s">
        <v>255</v>
      </c>
      <c r="H50" s="36">
        <v>5000000</v>
      </c>
      <c r="I50" s="26" t="s">
        <v>1125</v>
      </c>
      <c r="J50" s="6" t="s">
        <v>1128</v>
      </c>
    </row>
    <row r="51" spans="1:10" ht="60" x14ac:dyDescent="0.25">
      <c r="A51" s="7">
        <v>152</v>
      </c>
      <c r="B51" s="6" t="s">
        <v>28</v>
      </c>
      <c r="C51" s="7">
        <v>72101507</v>
      </c>
      <c r="D51" s="29">
        <v>10801</v>
      </c>
      <c r="E51" s="3" t="s">
        <v>261</v>
      </c>
      <c r="F51" s="7">
        <v>1</v>
      </c>
      <c r="G51" s="7" t="s">
        <v>255</v>
      </c>
      <c r="H51" s="36">
        <v>9000000</v>
      </c>
      <c r="I51" s="26" t="s">
        <v>1125</v>
      </c>
      <c r="J51" s="6" t="s">
        <v>1128</v>
      </c>
    </row>
    <row r="52" spans="1:10" ht="45" x14ac:dyDescent="0.25">
      <c r="A52" s="6">
        <v>153</v>
      </c>
      <c r="B52" s="6" t="s">
        <v>28</v>
      </c>
      <c r="C52" s="7">
        <v>72154109</v>
      </c>
      <c r="D52" s="29">
        <v>10804</v>
      </c>
      <c r="E52" s="3" t="s">
        <v>262</v>
      </c>
      <c r="F52" s="7">
        <v>1</v>
      </c>
      <c r="G52" s="7" t="s">
        <v>255</v>
      </c>
      <c r="H52" s="36">
        <v>100000000</v>
      </c>
      <c r="I52" s="26" t="s">
        <v>1125</v>
      </c>
      <c r="J52" s="6" t="s">
        <v>1128</v>
      </c>
    </row>
    <row r="53" spans="1:10" ht="60" x14ac:dyDescent="0.25">
      <c r="A53" s="7">
        <v>154</v>
      </c>
      <c r="B53" s="6" t="s">
        <v>28</v>
      </c>
      <c r="C53" s="7">
        <v>81101701</v>
      </c>
      <c r="D53" s="29">
        <v>10804</v>
      </c>
      <c r="E53" s="3" t="s">
        <v>263</v>
      </c>
      <c r="F53" s="7">
        <v>1</v>
      </c>
      <c r="G53" s="7" t="s">
        <v>255</v>
      </c>
      <c r="H53" s="36">
        <v>100000000</v>
      </c>
      <c r="I53" s="26" t="s">
        <v>1125</v>
      </c>
      <c r="J53" s="6" t="s">
        <v>1128</v>
      </c>
    </row>
    <row r="54" spans="1:10" ht="30" x14ac:dyDescent="0.25">
      <c r="A54" s="6">
        <v>155</v>
      </c>
      <c r="B54" s="6" t="s">
        <v>28</v>
      </c>
      <c r="C54" s="7">
        <v>72121505</v>
      </c>
      <c r="D54" s="29">
        <v>10804</v>
      </c>
      <c r="E54" s="3" t="s">
        <v>264</v>
      </c>
      <c r="F54" s="7">
        <v>1</v>
      </c>
      <c r="G54" s="7" t="s">
        <v>255</v>
      </c>
      <c r="H54" s="36">
        <v>304520000</v>
      </c>
      <c r="I54" s="26" t="s">
        <v>1125</v>
      </c>
      <c r="J54" s="6" t="s">
        <v>1128</v>
      </c>
    </row>
    <row r="55" spans="1:10" x14ac:dyDescent="0.25">
      <c r="A55" s="7">
        <v>540</v>
      </c>
      <c r="B55" s="6" t="s">
        <v>28</v>
      </c>
      <c r="C55" s="7">
        <v>78181507</v>
      </c>
      <c r="D55" s="7">
        <v>10805</v>
      </c>
      <c r="E55" s="3" t="s">
        <v>697</v>
      </c>
      <c r="F55" s="7">
        <v>300</v>
      </c>
      <c r="G55" s="7" t="s">
        <v>255</v>
      </c>
      <c r="H55" s="36">
        <v>762000</v>
      </c>
      <c r="I55" s="26" t="s">
        <v>1125</v>
      </c>
      <c r="J55" s="6" t="s">
        <v>1128</v>
      </c>
    </row>
    <row r="56" spans="1:10" x14ac:dyDescent="0.25">
      <c r="A56" s="6">
        <v>541</v>
      </c>
      <c r="B56" s="6" t="s">
        <v>28</v>
      </c>
      <c r="C56" s="7">
        <v>78181507</v>
      </c>
      <c r="D56" s="7">
        <v>10805</v>
      </c>
      <c r="E56" s="3" t="s">
        <v>698</v>
      </c>
      <c r="F56" s="7">
        <v>500</v>
      </c>
      <c r="G56" s="7" t="s">
        <v>255</v>
      </c>
      <c r="H56" s="36">
        <v>4000000</v>
      </c>
      <c r="I56" s="26" t="s">
        <v>1125</v>
      </c>
      <c r="J56" s="6" t="s">
        <v>1128</v>
      </c>
    </row>
    <row r="57" spans="1:10" ht="30" x14ac:dyDescent="0.25">
      <c r="A57" s="7">
        <v>539</v>
      </c>
      <c r="B57" s="6" t="s">
        <v>28</v>
      </c>
      <c r="C57" s="7">
        <v>78180108</v>
      </c>
      <c r="D57" s="29">
        <v>10805</v>
      </c>
      <c r="E57" s="3" t="s">
        <v>696</v>
      </c>
      <c r="F57" s="7">
        <v>1</v>
      </c>
      <c r="G57" s="7" t="s">
        <v>255</v>
      </c>
      <c r="H57" s="36">
        <v>75028648</v>
      </c>
      <c r="I57" s="26" t="s">
        <v>1125</v>
      </c>
      <c r="J57" s="6" t="s">
        <v>1128</v>
      </c>
    </row>
    <row r="58" spans="1:10" x14ac:dyDescent="0.25">
      <c r="A58" s="6">
        <v>542</v>
      </c>
      <c r="B58" s="6" t="s">
        <v>28</v>
      </c>
      <c r="C58" s="7">
        <v>78181507</v>
      </c>
      <c r="D58" s="29">
        <v>10805</v>
      </c>
      <c r="E58" s="3" t="s">
        <v>699</v>
      </c>
      <c r="F58" s="7">
        <v>980</v>
      </c>
      <c r="G58" s="7" t="s">
        <v>255</v>
      </c>
      <c r="H58" s="36">
        <v>1960000</v>
      </c>
      <c r="I58" s="26" t="s">
        <v>1125</v>
      </c>
      <c r="J58" s="6" t="s">
        <v>1128</v>
      </c>
    </row>
    <row r="59" spans="1:10" ht="60" x14ac:dyDescent="0.25">
      <c r="A59" s="7">
        <v>543</v>
      </c>
      <c r="B59" s="6" t="s">
        <v>28</v>
      </c>
      <c r="C59" s="7">
        <v>78181507</v>
      </c>
      <c r="D59" s="29">
        <v>10805</v>
      </c>
      <c r="E59" s="3" t="s">
        <v>700</v>
      </c>
      <c r="F59" s="7">
        <v>1</v>
      </c>
      <c r="G59" s="7" t="s">
        <v>255</v>
      </c>
      <c r="H59" s="36">
        <v>20000000</v>
      </c>
      <c r="I59" s="26" t="s">
        <v>1125</v>
      </c>
      <c r="J59" s="6" t="s">
        <v>1128</v>
      </c>
    </row>
    <row r="60" spans="1:10" ht="45" x14ac:dyDescent="0.25">
      <c r="A60" s="6">
        <v>544</v>
      </c>
      <c r="B60" s="6" t="s">
        <v>28</v>
      </c>
      <c r="C60" s="7">
        <v>78181507</v>
      </c>
      <c r="D60" s="29">
        <v>10805</v>
      </c>
      <c r="E60" s="3" t="s">
        <v>701</v>
      </c>
      <c r="F60" s="7">
        <v>1</v>
      </c>
      <c r="G60" s="7" t="s">
        <v>255</v>
      </c>
      <c r="H60" s="36">
        <v>10000000</v>
      </c>
      <c r="I60" s="26" t="s">
        <v>1125</v>
      </c>
      <c r="J60" s="6" t="s">
        <v>1128</v>
      </c>
    </row>
    <row r="61" spans="1:10" ht="45" x14ac:dyDescent="0.25">
      <c r="A61" s="7">
        <v>545</v>
      </c>
      <c r="B61" s="6" t="s">
        <v>28</v>
      </c>
      <c r="C61" s="7">
        <v>78181507</v>
      </c>
      <c r="D61" s="29">
        <v>10805</v>
      </c>
      <c r="E61" s="3" t="s">
        <v>702</v>
      </c>
      <c r="F61" s="7">
        <v>1</v>
      </c>
      <c r="G61" s="7" t="s">
        <v>255</v>
      </c>
      <c r="H61" s="36">
        <v>33080806</v>
      </c>
      <c r="I61" s="26" t="s">
        <v>1125</v>
      </c>
      <c r="J61" s="6" t="s">
        <v>1128</v>
      </c>
    </row>
    <row r="62" spans="1:10" ht="30" x14ac:dyDescent="0.25">
      <c r="A62" s="6">
        <v>8</v>
      </c>
      <c r="B62" s="6" t="s">
        <v>28</v>
      </c>
      <c r="C62" s="7" t="s">
        <v>35</v>
      </c>
      <c r="D62" s="7">
        <v>10806</v>
      </c>
      <c r="E62" s="3" t="s">
        <v>123</v>
      </c>
      <c r="F62" s="7">
        <v>30</v>
      </c>
      <c r="G62" s="7" t="s">
        <v>251</v>
      </c>
      <c r="H62" s="36">
        <v>3000000</v>
      </c>
      <c r="I62" s="26" t="s">
        <v>1125</v>
      </c>
      <c r="J62" s="6" t="s">
        <v>1128</v>
      </c>
    </row>
    <row r="63" spans="1:10" ht="45" x14ac:dyDescent="0.25">
      <c r="A63" s="7">
        <v>9</v>
      </c>
      <c r="B63" s="6" t="s">
        <v>28</v>
      </c>
      <c r="C63" s="7" t="s">
        <v>36</v>
      </c>
      <c r="D63" s="7">
        <v>10807</v>
      </c>
      <c r="E63" s="3" t="s">
        <v>124</v>
      </c>
      <c r="F63" s="7">
        <v>1</v>
      </c>
      <c r="G63" s="7" t="s">
        <v>251</v>
      </c>
      <c r="H63" s="36">
        <v>452727</v>
      </c>
      <c r="I63" s="26" t="s">
        <v>1125</v>
      </c>
      <c r="J63" s="6" t="s">
        <v>1128</v>
      </c>
    </row>
    <row r="64" spans="1:10" ht="45" x14ac:dyDescent="0.25">
      <c r="A64" s="6">
        <v>10</v>
      </c>
      <c r="B64" s="6" t="s">
        <v>28</v>
      </c>
      <c r="C64" s="7" t="s">
        <v>36</v>
      </c>
      <c r="D64" s="7">
        <v>10807</v>
      </c>
      <c r="E64" s="3" t="s">
        <v>125</v>
      </c>
      <c r="F64" s="7">
        <v>1</v>
      </c>
      <c r="G64" s="7" t="s">
        <v>251</v>
      </c>
      <c r="H64" s="36">
        <v>724365</v>
      </c>
      <c r="I64" s="26" t="s">
        <v>1125</v>
      </c>
      <c r="J64" s="6" t="s">
        <v>1128</v>
      </c>
    </row>
    <row r="65" spans="1:10" ht="30" x14ac:dyDescent="0.25">
      <c r="A65" s="7">
        <v>186</v>
      </c>
      <c r="B65" s="6" t="s">
        <v>28</v>
      </c>
      <c r="C65" s="7">
        <v>72101511</v>
      </c>
      <c r="D65" s="7">
        <v>10807</v>
      </c>
      <c r="E65" s="3" t="s">
        <v>298</v>
      </c>
      <c r="F65" s="7">
        <v>1</v>
      </c>
      <c r="G65" s="7" t="s">
        <v>255</v>
      </c>
      <c r="H65" s="36">
        <v>6187760</v>
      </c>
      <c r="I65" s="26" t="s">
        <v>1125</v>
      </c>
      <c r="J65" s="6" t="s">
        <v>1128</v>
      </c>
    </row>
    <row r="66" spans="1:10" ht="30" x14ac:dyDescent="0.25">
      <c r="A66" s="6">
        <v>313</v>
      </c>
      <c r="B66" s="6" t="s">
        <v>28</v>
      </c>
      <c r="C66" s="7">
        <v>72101511</v>
      </c>
      <c r="D66" s="29">
        <v>10807</v>
      </c>
      <c r="E66" s="3" t="s">
        <v>479</v>
      </c>
      <c r="F66" s="7">
        <v>1</v>
      </c>
      <c r="G66" s="7" t="s">
        <v>255</v>
      </c>
      <c r="H66" s="36">
        <v>3000000</v>
      </c>
      <c r="I66" s="26" t="s">
        <v>1125</v>
      </c>
      <c r="J66" s="6" t="s">
        <v>1128</v>
      </c>
    </row>
    <row r="67" spans="1:10" ht="30" x14ac:dyDescent="0.25">
      <c r="A67" s="7">
        <v>314</v>
      </c>
      <c r="B67" s="6" t="s">
        <v>28</v>
      </c>
      <c r="C67" s="7">
        <v>72101511</v>
      </c>
      <c r="D67" s="29">
        <v>10807</v>
      </c>
      <c r="E67" s="3" t="s">
        <v>480</v>
      </c>
      <c r="F67" s="7">
        <v>1</v>
      </c>
      <c r="G67" s="7" t="s">
        <v>255</v>
      </c>
      <c r="H67" s="36">
        <v>6500000</v>
      </c>
      <c r="I67" s="26" t="s">
        <v>1125</v>
      </c>
      <c r="J67" s="6" t="s">
        <v>1128</v>
      </c>
    </row>
    <row r="68" spans="1:10" ht="30" x14ac:dyDescent="0.25">
      <c r="A68" s="6">
        <v>187</v>
      </c>
      <c r="B68" s="6" t="s">
        <v>28</v>
      </c>
      <c r="C68" s="7">
        <v>81112307</v>
      </c>
      <c r="D68" s="7">
        <v>10808</v>
      </c>
      <c r="E68" s="3" t="s">
        <v>299</v>
      </c>
      <c r="F68" s="7">
        <v>2</v>
      </c>
      <c r="G68" s="7" t="s">
        <v>255</v>
      </c>
      <c r="H68" s="36">
        <v>1601472</v>
      </c>
      <c r="I68" s="26" t="s">
        <v>1125</v>
      </c>
      <c r="J68" s="6" t="s">
        <v>1128</v>
      </c>
    </row>
    <row r="69" spans="1:10" ht="30" x14ac:dyDescent="0.25">
      <c r="A69" s="7">
        <v>188</v>
      </c>
      <c r="B69" s="6" t="s">
        <v>28</v>
      </c>
      <c r="C69" s="7">
        <v>81112307</v>
      </c>
      <c r="D69" s="7">
        <v>10808</v>
      </c>
      <c r="E69" s="3" t="s">
        <v>300</v>
      </c>
      <c r="F69" s="7">
        <v>1</v>
      </c>
      <c r="G69" s="7" t="s">
        <v>255</v>
      </c>
      <c r="H69" s="36">
        <v>500000</v>
      </c>
      <c r="I69" s="26" t="s">
        <v>1125</v>
      </c>
      <c r="J69" s="6" t="s">
        <v>1128</v>
      </c>
    </row>
    <row r="70" spans="1:10" ht="30" x14ac:dyDescent="0.25">
      <c r="A70" s="6">
        <v>189</v>
      </c>
      <c r="B70" s="6" t="s">
        <v>28</v>
      </c>
      <c r="C70" s="7">
        <v>81112205</v>
      </c>
      <c r="D70" s="7">
        <v>10808</v>
      </c>
      <c r="E70" s="3" t="s">
        <v>301</v>
      </c>
      <c r="F70" s="7">
        <v>600</v>
      </c>
      <c r="G70" s="7" t="s">
        <v>255</v>
      </c>
      <c r="H70" s="36">
        <v>38460528</v>
      </c>
      <c r="I70" s="26" t="s">
        <v>1125</v>
      </c>
      <c r="J70" s="6" t="s">
        <v>1128</v>
      </c>
    </row>
    <row r="71" spans="1:10" ht="45" x14ac:dyDescent="0.25">
      <c r="A71" s="7">
        <v>11</v>
      </c>
      <c r="B71" s="6" t="s">
        <v>28</v>
      </c>
      <c r="C71" s="7" t="s">
        <v>37</v>
      </c>
      <c r="D71" s="7">
        <v>10899</v>
      </c>
      <c r="E71" s="3" t="s">
        <v>126</v>
      </c>
      <c r="F71" s="7">
        <v>1</v>
      </c>
      <c r="G71" s="7" t="s">
        <v>251</v>
      </c>
      <c r="H71" s="36">
        <v>8546784</v>
      </c>
      <c r="I71" s="26" t="s">
        <v>1125</v>
      </c>
      <c r="J71" s="6" t="s">
        <v>1128</v>
      </c>
    </row>
    <row r="72" spans="1:10" ht="45" x14ac:dyDescent="0.25">
      <c r="A72" s="6">
        <v>12</v>
      </c>
      <c r="B72" s="6" t="s">
        <v>28</v>
      </c>
      <c r="C72" s="7" t="s">
        <v>37</v>
      </c>
      <c r="D72" s="7">
        <v>10899</v>
      </c>
      <c r="E72" s="3" t="s">
        <v>127</v>
      </c>
      <c r="F72" s="7">
        <v>1</v>
      </c>
      <c r="G72" s="7" t="s">
        <v>251</v>
      </c>
      <c r="H72" s="36">
        <v>12568800.000000002</v>
      </c>
      <c r="I72" s="26" t="s">
        <v>1125</v>
      </c>
      <c r="J72" s="6" t="s">
        <v>1128</v>
      </c>
    </row>
    <row r="73" spans="1:10" ht="45" x14ac:dyDescent="0.25">
      <c r="A73" s="7">
        <v>13</v>
      </c>
      <c r="B73" s="6" t="s">
        <v>28</v>
      </c>
      <c r="C73" s="7" t="s">
        <v>37</v>
      </c>
      <c r="D73" s="7">
        <v>10899</v>
      </c>
      <c r="E73" s="3" t="s">
        <v>128</v>
      </c>
      <c r="F73" s="7">
        <v>1</v>
      </c>
      <c r="G73" s="7" t="s">
        <v>251</v>
      </c>
      <c r="H73" s="36">
        <v>6033024.0000000009</v>
      </c>
      <c r="I73" s="26" t="s">
        <v>1125</v>
      </c>
      <c r="J73" s="6" t="s">
        <v>1128</v>
      </c>
    </row>
    <row r="74" spans="1:10" ht="45" x14ac:dyDescent="0.25">
      <c r="A74" s="6">
        <v>14</v>
      </c>
      <c r="B74" s="6" t="s">
        <v>28</v>
      </c>
      <c r="C74" s="7" t="s">
        <v>37</v>
      </c>
      <c r="D74" s="7">
        <v>10899</v>
      </c>
      <c r="E74" s="3" t="s">
        <v>129</v>
      </c>
      <c r="F74" s="7">
        <v>1</v>
      </c>
      <c r="G74" s="7" t="s">
        <v>251</v>
      </c>
      <c r="H74" s="36">
        <v>6284400.0000000009</v>
      </c>
      <c r="I74" s="26" t="s">
        <v>1125</v>
      </c>
      <c r="J74" s="6" t="s">
        <v>1128</v>
      </c>
    </row>
    <row r="75" spans="1:10" ht="45" x14ac:dyDescent="0.25">
      <c r="A75" s="7">
        <v>15</v>
      </c>
      <c r="B75" s="6" t="s">
        <v>28</v>
      </c>
      <c r="C75" s="7" t="s">
        <v>37</v>
      </c>
      <c r="D75" s="7">
        <v>10899</v>
      </c>
      <c r="E75" s="3" t="s">
        <v>130</v>
      </c>
      <c r="F75" s="7">
        <v>1</v>
      </c>
      <c r="G75" s="7" t="s">
        <v>251</v>
      </c>
      <c r="H75" s="36">
        <v>1005504.0000000001</v>
      </c>
      <c r="I75" s="26" t="s">
        <v>1125</v>
      </c>
      <c r="J75" s="6" t="s">
        <v>1128</v>
      </c>
    </row>
    <row r="76" spans="1:10" ht="45" x14ac:dyDescent="0.25">
      <c r="A76" s="6">
        <v>16</v>
      </c>
      <c r="B76" s="6" t="s">
        <v>28</v>
      </c>
      <c r="C76" s="7" t="s">
        <v>37</v>
      </c>
      <c r="D76" s="7">
        <v>10899</v>
      </c>
      <c r="E76" s="3" t="s">
        <v>131</v>
      </c>
      <c r="F76" s="7">
        <v>1</v>
      </c>
      <c r="G76" s="7" t="s">
        <v>251</v>
      </c>
      <c r="H76" s="36">
        <v>3142200.0000000005</v>
      </c>
      <c r="I76" s="26" t="s">
        <v>1125</v>
      </c>
      <c r="J76" s="6" t="s">
        <v>1128</v>
      </c>
    </row>
    <row r="77" spans="1:10" ht="45" x14ac:dyDescent="0.25">
      <c r="A77" s="7">
        <v>17</v>
      </c>
      <c r="B77" s="6" t="s">
        <v>28</v>
      </c>
      <c r="C77" s="7" t="s">
        <v>38</v>
      </c>
      <c r="D77" s="7">
        <v>10899</v>
      </c>
      <c r="E77" s="3" t="s">
        <v>132</v>
      </c>
      <c r="F77" s="7">
        <v>1</v>
      </c>
      <c r="G77" s="7" t="s">
        <v>251</v>
      </c>
      <c r="H77" s="36">
        <v>9049536</v>
      </c>
      <c r="I77" s="26" t="s">
        <v>1125</v>
      </c>
      <c r="J77" s="6" t="s">
        <v>1128</v>
      </c>
    </row>
    <row r="78" spans="1:10" ht="45" x14ac:dyDescent="0.25">
      <c r="A78" s="6">
        <v>18</v>
      </c>
      <c r="B78" s="6" t="s">
        <v>28</v>
      </c>
      <c r="C78" s="7" t="s">
        <v>38</v>
      </c>
      <c r="D78" s="7">
        <v>10899</v>
      </c>
      <c r="E78" s="3" t="s">
        <v>133</v>
      </c>
      <c r="F78" s="7">
        <v>1</v>
      </c>
      <c r="G78" s="7" t="s">
        <v>251</v>
      </c>
      <c r="H78" s="36">
        <v>7855500.0000000009</v>
      </c>
      <c r="I78" s="26" t="s">
        <v>1125</v>
      </c>
      <c r="J78" s="6" t="s">
        <v>1128</v>
      </c>
    </row>
    <row r="79" spans="1:10" ht="30" x14ac:dyDescent="0.25">
      <c r="A79" s="7">
        <v>212</v>
      </c>
      <c r="B79" s="6" t="s">
        <v>28</v>
      </c>
      <c r="C79" s="7" t="s">
        <v>325</v>
      </c>
      <c r="D79" s="29">
        <v>10899</v>
      </c>
      <c r="E79" s="3" t="s">
        <v>326</v>
      </c>
      <c r="F79" s="7">
        <v>1</v>
      </c>
      <c r="G79" s="7" t="s">
        <v>267</v>
      </c>
      <c r="H79" s="36">
        <v>35000000</v>
      </c>
      <c r="I79" s="26" t="s">
        <v>1125</v>
      </c>
      <c r="J79" s="6" t="s">
        <v>1128</v>
      </c>
    </row>
    <row r="80" spans="1:10" ht="30" x14ac:dyDescent="0.25">
      <c r="A80" s="6">
        <v>213</v>
      </c>
      <c r="B80" s="6" t="s">
        <v>28</v>
      </c>
      <c r="C80" s="7" t="s">
        <v>325</v>
      </c>
      <c r="D80" s="29">
        <v>10899</v>
      </c>
      <c r="E80" s="3" t="s">
        <v>326</v>
      </c>
      <c r="F80" s="7">
        <v>1</v>
      </c>
      <c r="G80" s="7" t="s">
        <v>267</v>
      </c>
      <c r="H80" s="36">
        <v>35000000</v>
      </c>
      <c r="I80" s="26" t="s">
        <v>1125</v>
      </c>
      <c r="J80" s="6" t="s">
        <v>1128</v>
      </c>
    </row>
    <row r="81" spans="1:10" x14ac:dyDescent="0.25">
      <c r="A81" s="7">
        <v>557</v>
      </c>
      <c r="B81" s="6" t="s">
        <v>28</v>
      </c>
      <c r="C81" s="7">
        <v>85161501</v>
      </c>
      <c r="D81" s="29">
        <v>10899</v>
      </c>
      <c r="E81" s="3" t="s">
        <v>712</v>
      </c>
      <c r="F81" s="7">
        <v>1</v>
      </c>
      <c r="G81" s="7" t="s">
        <v>255</v>
      </c>
      <c r="H81" s="36">
        <v>6200000</v>
      </c>
      <c r="I81" s="26" t="s">
        <v>1125</v>
      </c>
      <c r="J81" s="6" t="s">
        <v>1128</v>
      </c>
    </row>
    <row r="82" spans="1:10" ht="30" x14ac:dyDescent="0.25">
      <c r="A82" s="6">
        <v>558</v>
      </c>
      <c r="B82" s="6" t="s">
        <v>28</v>
      </c>
      <c r="C82" s="7">
        <v>81101706</v>
      </c>
      <c r="D82" s="29">
        <v>10899</v>
      </c>
      <c r="E82" s="3" t="s">
        <v>713</v>
      </c>
      <c r="F82" s="7">
        <v>1</v>
      </c>
      <c r="G82" s="7" t="s">
        <v>255</v>
      </c>
      <c r="H82" s="36">
        <v>6000000</v>
      </c>
      <c r="I82" s="26" t="s">
        <v>1125</v>
      </c>
      <c r="J82" s="6" t="s">
        <v>1128</v>
      </c>
    </row>
    <row r="83" spans="1:10" ht="30" x14ac:dyDescent="0.25">
      <c r="A83" s="7">
        <v>559</v>
      </c>
      <c r="B83" s="6" t="s">
        <v>28</v>
      </c>
      <c r="C83" s="7">
        <v>85161501</v>
      </c>
      <c r="D83" s="29">
        <v>10899</v>
      </c>
      <c r="E83" s="3" t="s">
        <v>714</v>
      </c>
      <c r="F83" s="7">
        <v>1</v>
      </c>
      <c r="G83" s="7" t="s">
        <v>255</v>
      </c>
      <c r="H83" s="36">
        <v>14946760</v>
      </c>
      <c r="I83" s="26" t="s">
        <v>1125</v>
      </c>
      <c r="J83" s="6" t="s">
        <v>1128</v>
      </c>
    </row>
    <row r="84" spans="1:10" ht="30" x14ac:dyDescent="0.25">
      <c r="A84" s="6">
        <v>546</v>
      </c>
      <c r="B84" s="6" t="s">
        <v>28</v>
      </c>
      <c r="C84" s="7" t="s">
        <v>688</v>
      </c>
      <c r="D84" s="7">
        <v>10999</v>
      </c>
      <c r="E84" s="3" t="s">
        <v>703</v>
      </c>
      <c r="F84" s="7">
        <v>300</v>
      </c>
      <c r="G84" s="7" t="s">
        <v>255</v>
      </c>
      <c r="H84" s="36">
        <v>18000000</v>
      </c>
      <c r="I84" s="26" t="s">
        <v>1125</v>
      </c>
      <c r="J84" s="6" t="s">
        <v>1140</v>
      </c>
    </row>
    <row r="85" spans="1:10" x14ac:dyDescent="0.25">
      <c r="A85" s="6"/>
      <c r="B85" s="6" t="s">
        <v>28</v>
      </c>
      <c r="C85" s="7" t="s">
        <v>688</v>
      </c>
      <c r="D85" s="7">
        <v>19901</v>
      </c>
      <c r="E85" s="3" t="s">
        <v>1138</v>
      </c>
      <c r="F85" s="7">
        <v>1</v>
      </c>
      <c r="G85" s="7" t="s">
        <v>255</v>
      </c>
      <c r="H85" s="36">
        <v>3000000</v>
      </c>
      <c r="I85" s="26" t="s">
        <v>1125</v>
      </c>
      <c r="J85" s="6" t="s">
        <v>1128</v>
      </c>
    </row>
    <row r="86" spans="1:10" x14ac:dyDescent="0.25">
      <c r="A86" s="6"/>
      <c r="B86" s="6" t="s">
        <v>28</v>
      </c>
      <c r="C86" s="7" t="s">
        <v>688</v>
      </c>
      <c r="D86" s="7">
        <v>19902</v>
      </c>
      <c r="E86" s="3" t="s">
        <v>1139</v>
      </c>
      <c r="F86" s="7">
        <v>1</v>
      </c>
      <c r="G86" s="7" t="s">
        <v>255</v>
      </c>
      <c r="H86" s="36">
        <v>19500000</v>
      </c>
      <c r="I86" s="26" t="s">
        <v>1125</v>
      </c>
      <c r="J86" s="6" t="s">
        <v>1128</v>
      </c>
    </row>
    <row r="87" spans="1:10" x14ac:dyDescent="0.25">
      <c r="A87" s="7">
        <v>547</v>
      </c>
      <c r="B87" s="6" t="s">
        <v>28</v>
      </c>
      <c r="C87" s="7" t="s">
        <v>688</v>
      </c>
      <c r="D87" s="7">
        <v>19905</v>
      </c>
      <c r="E87" s="3" t="s">
        <v>704</v>
      </c>
      <c r="F87" s="7">
        <v>1</v>
      </c>
      <c r="G87" s="7" t="s">
        <v>255</v>
      </c>
      <c r="H87" s="36">
        <v>14390625</v>
      </c>
      <c r="I87" s="26" t="s">
        <v>1125</v>
      </c>
      <c r="J87" s="6" t="s">
        <v>1128</v>
      </c>
    </row>
    <row r="88" spans="1:10" x14ac:dyDescent="0.25">
      <c r="A88" s="6">
        <v>214</v>
      </c>
      <c r="B88" s="6" t="s">
        <v>28</v>
      </c>
      <c r="C88" s="7" t="s">
        <v>327</v>
      </c>
      <c r="D88" s="7">
        <v>20101</v>
      </c>
      <c r="E88" s="3" t="s">
        <v>328</v>
      </c>
      <c r="F88" s="7">
        <v>1</v>
      </c>
      <c r="G88" s="7" t="s">
        <v>267</v>
      </c>
      <c r="H88" s="36">
        <v>329750000</v>
      </c>
      <c r="I88" s="26" t="s">
        <v>1125</v>
      </c>
      <c r="J88" s="6" t="s">
        <v>1128</v>
      </c>
    </row>
    <row r="89" spans="1:10" x14ac:dyDescent="0.25">
      <c r="A89" s="7">
        <v>548</v>
      </c>
      <c r="B89" s="6" t="s">
        <v>28</v>
      </c>
      <c r="C89" s="7" t="s">
        <v>688</v>
      </c>
      <c r="D89" s="7">
        <v>20101</v>
      </c>
      <c r="E89" s="3" t="s">
        <v>705</v>
      </c>
      <c r="F89" s="7">
        <v>750000</v>
      </c>
      <c r="G89" s="7" t="s">
        <v>367</v>
      </c>
      <c r="H89" s="36">
        <f>406028133-18500000</f>
        <v>387528133</v>
      </c>
      <c r="I89" s="26" t="s">
        <v>1125</v>
      </c>
      <c r="J89" s="6" t="s">
        <v>1128</v>
      </c>
    </row>
    <row r="90" spans="1:10" x14ac:dyDescent="0.25">
      <c r="A90" s="6">
        <v>158</v>
      </c>
      <c r="B90" s="6" t="s">
        <v>28</v>
      </c>
      <c r="C90" s="7">
        <v>15121501</v>
      </c>
      <c r="D90" s="29">
        <v>20101</v>
      </c>
      <c r="E90" s="3" t="s">
        <v>265</v>
      </c>
      <c r="F90" s="7">
        <v>1</v>
      </c>
      <c r="G90" s="7" t="s">
        <v>255</v>
      </c>
      <c r="H90" s="36">
        <v>500000</v>
      </c>
      <c r="I90" s="26" t="s">
        <v>1125</v>
      </c>
      <c r="J90" s="6" t="s">
        <v>20</v>
      </c>
    </row>
    <row r="91" spans="1:10" x14ac:dyDescent="0.25">
      <c r="A91" s="7">
        <v>549</v>
      </c>
      <c r="B91" s="6" t="s">
        <v>28</v>
      </c>
      <c r="C91" s="7" t="s">
        <v>689</v>
      </c>
      <c r="D91" s="29">
        <v>20101</v>
      </c>
      <c r="E91" s="3" t="s">
        <v>706</v>
      </c>
      <c r="F91" s="7">
        <v>5000</v>
      </c>
      <c r="G91" s="7" t="s">
        <v>367</v>
      </c>
      <c r="H91" s="36">
        <v>18000000</v>
      </c>
      <c r="I91" s="26" t="s">
        <v>1125</v>
      </c>
      <c r="J91" s="6" t="s">
        <v>20</v>
      </c>
    </row>
    <row r="92" spans="1:10" x14ac:dyDescent="0.25">
      <c r="A92" s="6">
        <v>19</v>
      </c>
      <c r="B92" s="6" t="s">
        <v>28</v>
      </c>
      <c r="C92" s="7" t="s">
        <v>39</v>
      </c>
      <c r="D92" s="7">
        <v>20102</v>
      </c>
      <c r="E92" s="3" t="s">
        <v>229</v>
      </c>
      <c r="F92" s="7">
        <v>3</v>
      </c>
      <c r="G92" s="7" t="s">
        <v>252</v>
      </c>
      <c r="H92" s="36">
        <v>45000</v>
      </c>
      <c r="I92" s="26" t="s">
        <v>1125</v>
      </c>
      <c r="J92" s="6" t="s">
        <v>20</v>
      </c>
    </row>
    <row r="93" spans="1:10" ht="60" x14ac:dyDescent="0.25">
      <c r="A93" s="7">
        <v>20</v>
      </c>
      <c r="B93" s="6" t="s">
        <v>28</v>
      </c>
      <c r="C93" s="7" t="s">
        <v>40</v>
      </c>
      <c r="D93" s="7">
        <v>20102</v>
      </c>
      <c r="E93" s="3" t="s">
        <v>134</v>
      </c>
      <c r="F93" s="7">
        <v>3</v>
      </c>
      <c r="G93" s="7" t="s">
        <v>251</v>
      </c>
      <c r="H93" s="36">
        <v>90000</v>
      </c>
      <c r="I93" s="26" t="s">
        <v>1125</v>
      </c>
      <c r="J93" s="6" t="s">
        <v>20</v>
      </c>
    </row>
    <row r="94" spans="1:10" x14ac:dyDescent="0.25">
      <c r="A94" s="6">
        <v>21</v>
      </c>
      <c r="B94" s="6" t="s">
        <v>28</v>
      </c>
      <c r="C94" s="7" t="s">
        <v>41</v>
      </c>
      <c r="D94" s="7">
        <v>20102</v>
      </c>
      <c r="E94" s="3" t="s">
        <v>135</v>
      </c>
      <c r="F94" s="7">
        <v>3</v>
      </c>
      <c r="G94" s="7" t="s">
        <v>251</v>
      </c>
      <c r="H94" s="36">
        <v>18000</v>
      </c>
      <c r="I94" s="26" t="s">
        <v>1125</v>
      </c>
      <c r="J94" s="6" t="s">
        <v>20</v>
      </c>
    </row>
    <row r="95" spans="1:10" ht="30" x14ac:dyDescent="0.25">
      <c r="A95" s="7">
        <v>22</v>
      </c>
      <c r="B95" s="6" t="s">
        <v>28</v>
      </c>
      <c r="C95" s="7" t="s">
        <v>42</v>
      </c>
      <c r="D95" s="7">
        <v>20102</v>
      </c>
      <c r="E95" s="3" t="s">
        <v>136</v>
      </c>
      <c r="F95" s="7">
        <v>2</v>
      </c>
      <c r="G95" s="7" t="s">
        <v>251</v>
      </c>
      <c r="H95" s="36">
        <v>50000</v>
      </c>
      <c r="I95" s="26" t="s">
        <v>1125</v>
      </c>
      <c r="J95" s="6" t="s">
        <v>20</v>
      </c>
    </row>
    <row r="96" spans="1:10" x14ac:dyDescent="0.25">
      <c r="A96" s="6">
        <v>23</v>
      </c>
      <c r="B96" s="6" t="s">
        <v>28</v>
      </c>
      <c r="C96" s="7" t="s">
        <v>43</v>
      </c>
      <c r="D96" s="7">
        <v>20102</v>
      </c>
      <c r="E96" s="3" t="s">
        <v>137</v>
      </c>
      <c r="F96" s="7">
        <v>500</v>
      </c>
      <c r="G96" s="7" t="s">
        <v>251</v>
      </c>
      <c r="H96" s="36">
        <v>8000000</v>
      </c>
      <c r="I96" s="26" t="s">
        <v>1125</v>
      </c>
      <c r="J96" s="6" t="s">
        <v>20</v>
      </c>
    </row>
    <row r="97" spans="1:10" x14ac:dyDescent="0.25">
      <c r="A97" s="7">
        <v>488</v>
      </c>
      <c r="B97" s="6" t="s">
        <v>28</v>
      </c>
      <c r="C97" s="7">
        <v>51191602</v>
      </c>
      <c r="D97" s="7">
        <v>20102</v>
      </c>
      <c r="E97" s="3" t="s">
        <v>661</v>
      </c>
      <c r="F97" s="7">
        <v>300</v>
      </c>
      <c r="G97" s="7" t="s">
        <v>255</v>
      </c>
      <c r="H97" s="36">
        <v>450000</v>
      </c>
      <c r="I97" s="26" t="s">
        <v>1125</v>
      </c>
      <c r="J97" s="6" t="s">
        <v>20</v>
      </c>
    </row>
    <row r="98" spans="1:10" x14ac:dyDescent="0.25">
      <c r="A98" s="6">
        <v>489</v>
      </c>
      <c r="B98" s="6" t="s">
        <v>28</v>
      </c>
      <c r="C98" s="7">
        <v>51191602</v>
      </c>
      <c r="D98" s="7">
        <v>20102</v>
      </c>
      <c r="E98" s="3" t="s">
        <v>661</v>
      </c>
      <c r="F98" s="7">
        <v>300</v>
      </c>
      <c r="G98" s="7" t="s">
        <v>255</v>
      </c>
      <c r="H98" s="36">
        <v>450000</v>
      </c>
      <c r="I98" s="26" t="s">
        <v>1125</v>
      </c>
      <c r="J98" s="6" t="s">
        <v>20</v>
      </c>
    </row>
    <row r="99" spans="1:10" x14ac:dyDescent="0.25">
      <c r="A99" s="7">
        <v>490</v>
      </c>
      <c r="B99" s="6" t="s">
        <v>28</v>
      </c>
      <c r="C99" s="7">
        <v>51191602</v>
      </c>
      <c r="D99" s="7">
        <v>20102</v>
      </c>
      <c r="E99" s="3" t="s">
        <v>661</v>
      </c>
      <c r="F99" s="7">
        <v>300</v>
      </c>
      <c r="G99" s="7" t="s">
        <v>255</v>
      </c>
      <c r="H99" s="36">
        <v>450000</v>
      </c>
      <c r="I99" s="26" t="s">
        <v>1125</v>
      </c>
      <c r="J99" s="6" t="s">
        <v>20</v>
      </c>
    </row>
    <row r="100" spans="1:10" x14ac:dyDescent="0.25">
      <c r="A100" s="6">
        <v>491</v>
      </c>
      <c r="B100" s="6" t="s">
        <v>28</v>
      </c>
      <c r="C100" s="7">
        <v>51191602</v>
      </c>
      <c r="D100" s="7">
        <v>20102</v>
      </c>
      <c r="E100" s="3" t="s">
        <v>661</v>
      </c>
      <c r="F100" s="7">
        <v>10</v>
      </c>
      <c r="G100" s="7" t="s">
        <v>255</v>
      </c>
      <c r="H100" s="36">
        <v>15000</v>
      </c>
      <c r="I100" s="26" t="s">
        <v>1125</v>
      </c>
      <c r="J100" s="6" t="s">
        <v>20</v>
      </c>
    </row>
    <row r="101" spans="1:10" x14ac:dyDescent="0.25">
      <c r="A101" s="7">
        <v>492</v>
      </c>
      <c r="B101" s="6" t="s">
        <v>28</v>
      </c>
      <c r="C101" s="7">
        <v>51191602</v>
      </c>
      <c r="D101" s="7">
        <v>20102</v>
      </c>
      <c r="E101" s="3" t="s">
        <v>662</v>
      </c>
      <c r="F101" s="7">
        <v>20</v>
      </c>
      <c r="G101" s="7" t="s">
        <v>255</v>
      </c>
      <c r="H101" s="36">
        <v>30000</v>
      </c>
      <c r="I101" s="26" t="s">
        <v>1125</v>
      </c>
      <c r="J101" s="6" t="s">
        <v>20</v>
      </c>
    </row>
    <row r="102" spans="1:10" x14ac:dyDescent="0.25">
      <c r="A102" s="6">
        <v>493</v>
      </c>
      <c r="B102" s="6" t="s">
        <v>28</v>
      </c>
      <c r="C102" s="7">
        <v>51191602</v>
      </c>
      <c r="D102" s="7">
        <v>20102</v>
      </c>
      <c r="E102" s="3" t="s">
        <v>662</v>
      </c>
      <c r="F102" s="7">
        <v>20</v>
      </c>
      <c r="G102" s="7" t="s">
        <v>255</v>
      </c>
      <c r="H102" s="36">
        <v>30000</v>
      </c>
      <c r="I102" s="26" t="s">
        <v>1125</v>
      </c>
      <c r="J102" s="6" t="s">
        <v>20</v>
      </c>
    </row>
    <row r="103" spans="1:10" x14ac:dyDescent="0.25">
      <c r="A103" s="7">
        <v>494</v>
      </c>
      <c r="B103" s="6" t="s">
        <v>28</v>
      </c>
      <c r="C103" s="7">
        <v>51191602</v>
      </c>
      <c r="D103" s="7">
        <v>20102</v>
      </c>
      <c r="E103" s="3" t="s">
        <v>662</v>
      </c>
      <c r="F103" s="7">
        <v>10</v>
      </c>
      <c r="G103" s="7" t="s">
        <v>255</v>
      </c>
      <c r="H103" s="36">
        <v>15000</v>
      </c>
      <c r="I103" s="26" t="s">
        <v>1125</v>
      </c>
      <c r="J103" s="6" t="s">
        <v>20</v>
      </c>
    </row>
    <row r="104" spans="1:10" x14ac:dyDescent="0.25">
      <c r="A104" s="6">
        <v>495</v>
      </c>
      <c r="B104" s="6" t="s">
        <v>28</v>
      </c>
      <c r="C104" s="7">
        <v>51201608</v>
      </c>
      <c r="D104" s="7">
        <v>20102</v>
      </c>
      <c r="E104" s="3" t="s">
        <v>663</v>
      </c>
      <c r="F104" s="7">
        <v>600</v>
      </c>
      <c r="G104" s="7" t="s">
        <v>255</v>
      </c>
      <c r="H104" s="36">
        <v>6000000</v>
      </c>
      <c r="I104" s="26" t="s">
        <v>1125</v>
      </c>
      <c r="J104" s="6" t="s">
        <v>20</v>
      </c>
    </row>
    <row r="105" spans="1:10" x14ac:dyDescent="0.25">
      <c r="A105" s="7">
        <v>496</v>
      </c>
      <c r="B105" s="6" t="s">
        <v>28</v>
      </c>
      <c r="C105" s="7">
        <v>51472802</v>
      </c>
      <c r="D105" s="7">
        <v>20102</v>
      </c>
      <c r="E105" s="3" t="s">
        <v>664</v>
      </c>
      <c r="F105" s="7">
        <v>10</v>
      </c>
      <c r="G105" s="7" t="s">
        <v>255</v>
      </c>
      <c r="H105" s="36">
        <v>31340</v>
      </c>
      <c r="I105" s="26" t="s">
        <v>1125</v>
      </c>
      <c r="J105" s="6" t="s">
        <v>20</v>
      </c>
    </row>
    <row r="106" spans="1:10" x14ac:dyDescent="0.25">
      <c r="A106" s="6">
        <v>315</v>
      </c>
      <c r="B106" s="6" t="s">
        <v>28</v>
      </c>
      <c r="C106" s="7">
        <v>53131502</v>
      </c>
      <c r="D106" s="29">
        <v>20102</v>
      </c>
      <c r="E106" s="3" t="s">
        <v>481</v>
      </c>
      <c r="F106" s="7">
        <v>190000</v>
      </c>
      <c r="G106" s="7" t="s">
        <v>255</v>
      </c>
      <c r="H106" s="36">
        <f>209000000+156200</f>
        <v>209156200</v>
      </c>
      <c r="I106" s="26" t="s">
        <v>1125</v>
      </c>
      <c r="J106" s="6" t="s">
        <v>20</v>
      </c>
    </row>
    <row r="107" spans="1:10" ht="120" x14ac:dyDescent="0.25">
      <c r="A107" s="7">
        <v>24</v>
      </c>
      <c r="B107" s="6" t="s">
        <v>28</v>
      </c>
      <c r="C107" s="7" t="s">
        <v>44</v>
      </c>
      <c r="D107" s="7">
        <v>20103</v>
      </c>
      <c r="E107" s="3" t="s">
        <v>230</v>
      </c>
      <c r="F107" s="7">
        <v>600</v>
      </c>
      <c r="G107" s="7" t="s">
        <v>251</v>
      </c>
      <c r="H107" s="36">
        <v>360000</v>
      </c>
      <c r="I107" s="26" t="s">
        <v>1125</v>
      </c>
      <c r="J107" s="6" t="s">
        <v>20</v>
      </c>
    </row>
    <row r="108" spans="1:10" ht="90" x14ac:dyDescent="0.25">
      <c r="A108" s="6">
        <v>25</v>
      </c>
      <c r="B108" s="6" t="s">
        <v>28</v>
      </c>
      <c r="C108" s="7" t="s">
        <v>45</v>
      </c>
      <c r="D108" s="7">
        <v>20103</v>
      </c>
      <c r="E108" s="3" t="s">
        <v>138</v>
      </c>
      <c r="F108" s="7">
        <v>8</v>
      </c>
      <c r="G108" s="7" t="s">
        <v>251</v>
      </c>
      <c r="H108" s="36">
        <v>36000</v>
      </c>
      <c r="I108" s="26" t="s">
        <v>1125</v>
      </c>
      <c r="J108" s="6" t="s">
        <v>20</v>
      </c>
    </row>
    <row r="109" spans="1:10" ht="75" x14ac:dyDescent="0.25">
      <c r="A109" s="7">
        <v>26</v>
      </c>
      <c r="B109" s="6" t="s">
        <v>28</v>
      </c>
      <c r="C109" s="7" t="s">
        <v>45</v>
      </c>
      <c r="D109" s="7">
        <v>20103</v>
      </c>
      <c r="E109" s="3" t="s">
        <v>139</v>
      </c>
      <c r="F109" s="7">
        <v>12</v>
      </c>
      <c r="G109" s="7" t="s">
        <v>251</v>
      </c>
      <c r="H109" s="36">
        <v>473754</v>
      </c>
      <c r="I109" s="26" t="s">
        <v>1125</v>
      </c>
      <c r="J109" s="6" t="s">
        <v>20</v>
      </c>
    </row>
    <row r="110" spans="1:10" ht="90" x14ac:dyDescent="0.25">
      <c r="A110" s="6">
        <v>27</v>
      </c>
      <c r="B110" s="6" t="s">
        <v>28</v>
      </c>
      <c r="C110" s="7" t="s">
        <v>46</v>
      </c>
      <c r="D110" s="7">
        <v>20103</v>
      </c>
      <c r="E110" s="3" t="s">
        <v>231</v>
      </c>
      <c r="F110" s="7">
        <v>8</v>
      </c>
      <c r="G110" s="7" t="s">
        <v>251</v>
      </c>
      <c r="H110" s="36">
        <v>61600</v>
      </c>
      <c r="I110" s="26" t="s">
        <v>1125</v>
      </c>
      <c r="J110" s="6" t="s">
        <v>20</v>
      </c>
    </row>
    <row r="111" spans="1:10" ht="135" x14ac:dyDescent="0.25">
      <c r="A111" s="7">
        <v>28</v>
      </c>
      <c r="B111" s="6" t="s">
        <v>28</v>
      </c>
      <c r="C111" s="7" t="s">
        <v>47</v>
      </c>
      <c r="D111" s="7">
        <v>20103</v>
      </c>
      <c r="E111" s="3" t="s">
        <v>140</v>
      </c>
      <c r="F111" s="7">
        <v>100</v>
      </c>
      <c r="G111" s="7" t="s">
        <v>251</v>
      </c>
      <c r="H111" s="36">
        <v>600000</v>
      </c>
      <c r="I111" s="26" t="s">
        <v>1125</v>
      </c>
      <c r="J111" s="6" t="s">
        <v>20</v>
      </c>
    </row>
    <row r="112" spans="1:10" ht="60" x14ac:dyDescent="0.25">
      <c r="A112" s="6">
        <v>29</v>
      </c>
      <c r="B112" s="6" t="s">
        <v>28</v>
      </c>
      <c r="C112" s="7" t="s">
        <v>48</v>
      </c>
      <c r="D112" s="7">
        <v>20103</v>
      </c>
      <c r="E112" s="3" t="s">
        <v>141</v>
      </c>
      <c r="F112" s="7">
        <v>100</v>
      </c>
      <c r="G112" s="7" t="s">
        <v>251</v>
      </c>
      <c r="H112" s="36">
        <v>500000</v>
      </c>
      <c r="I112" s="26" t="s">
        <v>1125</v>
      </c>
      <c r="J112" s="6" t="s">
        <v>20</v>
      </c>
    </row>
    <row r="113" spans="1:10" ht="105" x14ac:dyDescent="0.25">
      <c r="A113" s="7">
        <v>30</v>
      </c>
      <c r="B113" s="6" t="s">
        <v>28</v>
      </c>
      <c r="C113" s="7" t="s">
        <v>49</v>
      </c>
      <c r="D113" s="7">
        <v>20103</v>
      </c>
      <c r="E113" s="3" t="s">
        <v>142</v>
      </c>
      <c r="F113" s="7">
        <v>100</v>
      </c>
      <c r="G113" s="7" t="s">
        <v>251</v>
      </c>
      <c r="H113" s="36">
        <v>537100</v>
      </c>
      <c r="I113" s="26" t="s">
        <v>1125</v>
      </c>
      <c r="J113" s="6" t="s">
        <v>20</v>
      </c>
    </row>
    <row r="114" spans="1:10" ht="90" x14ac:dyDescent="0.25">
      <c r="A114" s="7">
        <v>31</v>
      </c>
      <c r="B114" s="6" t="s">
        <v>28</v>
      </c>
      <c r="C114" s="7" t="s">
        <v>49</v>
      </c>
      <c r="D114" s="7">
        <v>20103</v>
      </c>
      <c r="E114" s="3" t="s">
        <v>236</v>
      </c>
      <c r="F114" s="7">
        <v>100</v>
      </c>
      <c r="G114" s="7" t="s">
        <v>251</v>
      </c>
      <c r="H114" s="36">
        <v>259000</v>
      </c>
      <c r="I114" s="26" t="s">
        <v>1125</v>
      </c>
      <c r="J114" s="6" t="s">
        <v>20</v>
      </c>
    </row>
    <row r="115" spans="1:10" ht="75" x14ac:dyDescent="0.25">
      <c r="A115" s="6">
        <v>32</v>
      </c>
      <c r="B115" s="6" t="s">
        <v>28</v>
      </c>
      <c r="C115" s="7" t="s">
        <v>50</v>
      </c>
      <c r="D115" s="7">
        <v>20103</v>
      </c>
      <c r="E115" s="3" t="s">
        <v>143</v>
      </c>
      <c r="F115" s="7">
        <v>100</v>
      </c>
      <c r="G115" s="7" t="s">
        <v>251</v>
      </c>
      <c r="H115" s="36">
        <v>314500</v>
      </c>
      <c r="I115" s="26" t="s">
        <v>1125</v>
      </c>
      <c r="J115" s="6" t="s">
        <v>20</v>
      </c>
    </row>
    <row r="116" spans="1:10" ht="90" x14ac:dyDescent="0.25">
      <c r="A116" s="7">
        <v>33</v>
      </c>
      <c r="B116" s="6" t="s">
        <v>28</v>
      </c>
      <c r="C116" s="7" t="s">
        <v>51</v>
      </c>
      <c r="D116" s="7">
        <v>20103</v>
      </c>
      <c r="E116" s="3" t="s">
        <v>144</v>
      </c>
      <c r="F116" s="7">
        <v>4</v>
      </c>
      <c r="G116" s="7" t="s">
        <v>251</v>
      </c>
      <c r="H116" s="36">
        <v>70060</v>
      </c>
      <c r="I116" s="26" t="s">
        <v>1125</v>
      </c>
      <c r="J116" s="6" t="s">
        <v>20</v>
      </c>
    </row>
    <row r="117" spans="1:10" ht="90" x14ac:dyDescent="0.25">
      <c r="A117" s="6">
        <v>34</v>
      </c>
      <c r="B117" s="6" t="s">
        <v>28</v>
      </c>
      <c r="C117" s="7" t="s">
        <v>52</v>
      </c>
      <c r="D117" s="7">
        <v>20103</v>
      </c>
      <c r="E117" s="3" t="s">
        <v>145</v>
      </c>
      <c r="F117" s="7">
        <v>6</v>
      </c>
      <c r="G117" s="7" t="s">
        <v>251</v>
      </c>
      <c r="H117" s="36">
        <v>14436</v>
      </c>
      <c r="I117" s="26" t="s">
        <v>1125</v>
      </c>
      <c r="J117" s="6" t="s">
        <v>20</v>
      </c>
    </row>
    <row r="118" spans="1:10" ht="150" x14ac:dyDescent="0.25">
      <c r="A118" s="7">
        <v>35</v>
      </c>
      <c r="B118" s="6" t="s">
        <v>28</v>
      </c>
      <c r="C118" s="7" t="s">
        <v>53</v>
      </c>
      <c r="D118" s="7">
        <v>20103</v>
      </c>
      <c r="E118" s="3" t="s">
        <v>146</v>
      </c>
      <c r="F118" s="7">
        <v>16</v>
      </c>
      <c r="G118" s="7" t="s">
        <v>251</v>
      </c>
      <c r="H118" s="36">
        <v>480000</v>
      </c>
      <c r="I118" s="26" t="s">
        <v>1125</v>
      </c>
      <c r="J118" s="6" t="s">
        <v>20</v>
      </c>
    </row>
    <row r="119" spans="1:10" ht="105" x14ac:dyDescent="0.25">
      <c r="A119" s="6">
        <v>36</v>
      </c>
      <c r="B119" s="6" t="s">
        <v>28</v>
      </c>
      <c r="C119" s="7" t="s">
        <v>54</v>
      </c>
      <c r="D119" s="7">
        <v>20103</v>
      </c>
      <c r="E119" s="3" t="s">
        <v>147</v>
      </c>
      <c r="F119" s="7">
        <v>120</v>
      </c>
      <c r="G119" s="7" t="s">
        <v>251</v>
      </c>
      <c r="H119" s="36">
        <v>1305000</v>
      </c>
      <c r="I119" s="26" t="s">
        <v>1125</v>
      </c>
      <c r="J119" s="6" t="s">
        <v>20</v>
      </c>
    </row>
    <row r="120" spans="1:10" ht="90" x14ac:dyDescent="0.25">
      <c r="A120" s="7">
        <v>37</v>
      </c>
      <c r="B120" s="6" t="s">
        <v>28</v>
      </c>
      <c r="C120" s="7" t="s">
        <v>55</v>
      </c>
      <c r="D120" s="7">
        <v>20103</v>
      </c>
      <c r="E120" s="3" t="s">
        <v>148</v>
      </c>
      <c r="F120" s="7">
        <v>120</v>
      </c>
      <c r="G120" s="7" t="s">
        <v>251</v>
      </c>
      <c r="H120" s="36">
        <v>782400</v>
      </c>
      <c r="I120" s="26" t="s">
        <v>1125</v>
      </c>
      <c r="J120" s="6" t="s">
        <v>20</v>
      </c>
    </row>
    <row r="121" spans="1:10" ht="90" x14ac:dyDescent="0.25">
      <c r="A121" s="6">
        <v>38</v>
      </c>
      <c r="B121" s="6" t="s">
        <v>28</v>
      </c>
      <c r="C121" s="7" t="s">
        <v>54</v>
      </c>
      <c r="D121" s="7">
        <v>20103</v>
      </c>
      <c r="E121" s="3" t="s">
        <v>149</v>
      </c>
      <c r="F121" s="7">
        <v>120</v>
      </c>
      <c r="G121" s="7" t="s">
        <v>251</v>
      </c>
      <c r="H121" s="36">
        <v>679680</v>
      </c>
      <c r="I121" s="26" t="s">
        <v>1125</v>
      </c>
      <c r="J121" s="6" t="s">
        <v>20</v>
      </c>
    </row>
    <row r="122" spans="1:10" ht="90" x14ac:dyDescent="0.25">
      <c r="A122" s="7">
        <v>39</v>
      </c>
      <c r="B122" s="6" t="s">
        <v>28</v>
      </c>
      <c r="C122" s="7" t="s">
        <v>56</v>
      </c>
      <c r="D122" s="7">
        <v>20103</v>
      </c>
      <c r="E122" s="3" t="s">
        <v>150</v>
      </c>
      <c r="F122" s="7">
        <v>20</v>
      </c>
      <c r="G122" s="7" t="s">
        <v>251</v>
      </c>
      <c r="H122" s="36">
        <v>212000</v>
      </c>
      <c r="I122" s="26" t="s">
        <v>1125</v>
      </c>
      <c r="J122" s="6" t="s">
        <v>20</v>
      </c>
    </row>
    <row r="123" spans="1:10" ht="105" x14ac:dyDescent="0.25">
      <c r="A123" s="6">
        <v>40</v>
      </c>
      <c r="B123" s="6" t="s">
        <v>28</v>
      </c>
      <c r="C123" s="7" t="s">
        <v>57</v>
      </c>
      <c r="D123" s="7">
        <v>20103</v>
      </c>
      <c r="E123" s="3" t="s">
        <v>151</v>
      </c>
      <c r="F123" s="7">
        <v>20</v>
      </c>
      <c r="G123" s="7" t="s">
        <v>251</v>
      </c>
      <c r="H123" s="36">
        <v>240000</v>
      </c>
      <c r="I123" s="26" t="s">
        <v>1125</v>
      </c>
      <c r="J123" s="6" t="s">
        <v>20</v>
      </c>
    </row>
    <row r="124" spans="1:10" ht="60" x14ac:dyDescent="0.25">
      <c r="A124" s="7">
        <v>41</v>
      </c>
      <c r="B124" s="6" t="s">
        <v>28</v>
      </c>
      <c r="C124" s="7" t="s">
        <v>45</v>
      </c>
      <c r="D124" s="7">
        <v>20103</v>
      </c>
      <c r="E124" s="3" t="s">
        <v>152</v>
      </c>
      <c r="F124" s="7">
        <v>4</v>
      </c>
      <c r="G124" s="7" t="s">
        <v>251</v>
      </c>
      <c r="H124" s="36">
        <v>13000</v>
      </c>
      <c r="I124" s="26" t="s">
        <v>1125</v>
      </c>
      <c r="J124" s="6" t="s">
        <v>20</v>
      </c>
    </row>
    <row r="125" spans="1:10" ht="195" x14ac:dyDescent="0.25">
      <c r="A125" s="6">
        <v>42</v>
      </c>
      <c r="B125" s="6" t="s">
        <v>28</v>
      </c>
      <c r="C125" s="7" t="s">
        <v>58</v>
      </c>
      <c r="D125" s="7">
        <v>20103</v>
      </c>
      <c r="E125" s="3" t="s">
        <v>153</v>
      </c>
      <c r="F125" s="7">
        <v>10</v>
      </c>
      <c r="G125" s="7" t="s">
        <v>251</v>
      </c>
      <c r="H125" s="36">
        <v>40250</v>
      </c>
      <c r="I125" s="26" t="s">
        <v>1125</v>
      </c>
      <c r="J125" s="6" t="s">
        <v>20</v>
      </c>
    </row>
    <row r="126" spans="1:10" ht="120" x14ac:dyDescent="0.25">
      <c r="A126" s="7">
        <v>43</v>
      </c>
      <c r="B126" s="6" t="s">
        <v>28</v>
      </c>
      <c r="C126" s="7" t="s">
        <v>59</v>
      </c>
      <c r="D126" s="7">
        <v>20103</v>
      </c>
      <c r="E126" s="3" t="s">
        <v>154</v>
      </c>
      <c r="F126" s="7">
        <v>2</v>
      </c>
      <c r="G126" s="7" t="s">
        <v>251</v>
      </c>
      <c r="H126" s="36">
        <v>8336.68</v>
      </c>
      <c r="I126" s="26" t="s">
        <v>1125</v>
      </c>
      <c r="J126" s="6" t="s">
        <v>20</v>
      </c>
    </row>
    <row r="127" spans="1:10" ht="105" x14ac:dyDescent="0.25">
      <c r="A127" s="6">
        <v>44</v>
      </c>
      <c r="B127" s="6" t="s">
        <v>28</v>
      </c>
      <c r="C127" s="7" t="s">
        <v>60</v>
      </c>
      <c r="D127" s="7">
        <v>20103</v>
      </c>
      <c r="E127" s="3" t="s">
        <v>155</v>
      </c>
      <c r="F127" s="7">
        <v>4</v>
      </c>
      <c r="G127" s="7" t="s">
        <v>251</v>
      </c>
      <c r="H127" s="36">
        <v>22576</v>
      </c>
      <c r="I127" s="26" t="s">
        <v>1125</v>
      </c>
      <c r="J127" s="6" t="s">
        <v>20</v>
      </c>
    </row>
    <row r="128" spans="1:10" ht="75" x14ac:dyDescent="0.25">
      <c r="A128" s="7">
        <v>45</v>
      </c>
      <c r="B128" s="6" t="s">
        <v>28</v>
      </c>
      <c r="C128" s="7" t="s">
        <v>61</v>
      </c>
      <c r="D128" s="7">
        <v>20103</v>
      </c>
      <c r="E128" s="3" t="s">
        <v>156</v>
      </c>
      <c r="F128" s="7">
        <v>14</v>
      </c>
      <c r="G128" s="7" t="s">
        <v>251</v>
      </c>
      <c r="H128" s="36">
        <v>42000</v>
      </c>
      <c r="I128" s="26" t="s">
        <v>1125</v>
      </c>
      <c r="J128" s="6" t="s">
        <v>20</v>
      </c>
    </row>
    <row r="129" spans="1:10" ht="75" x14ac:dyDescent="0.25">
      <c r="A129" s="6">
        <v>46</v>
      </c>
      <c r="B129" s="6" t="s">
        <v>28</v>
      </c>
      <c r="C129" s="7" t="s">
        <v>62</v>
      </c>
      <c r="D129" s="7">
        <v>20103</v>
      </c>
      <c r="E129" s="3" t="s">
        <v>157</v>
      </c>
      <c r="F129" s="7">
        <v>50</v>
      </c>
      <c r="G129" s="7" t="s">
        <v>251</v>
      </c>
      <c r="H129" s="36">
        <v>850000</v>
      </c>
      <c r="I129" s="26" t="s">
        <v>1125</v>
      </c>
      <c r="J129" s="6" t="s">
        <v>20</v>
      </c>
    </row>
    <row r="130" spans="1:10" ht="90" x14ac:dyDescent="0.25">
      <c r="A130" s="7">
        <v>47</v>
      </c>
      <c r="B130" s="6" t="s">
        <v>28</v>
      </c>
      <c r="C130" s="7" t="s">
        <v>57</v>
      </c>
      <c r="D130" s="7">
        <v>20103</v>
      </c>
      <c r="E130" s="3" t="s">
        <v>158</v>
      </c>
      <c r="F130" s="7">
        <v>4</v>
      </c>
      <c r="G130" s="7" t="s">
        <v>251</v>
      </c>
      <c r="H130" s="36">
        <v>62296.959999999999</v>
      </c>
      <c r="I130" s="26" t="s">
        <v>1125</v>
      </c>
      <c r="J130" s="6" t="s">
        <v>20</v>
      </c>
    </row>
    <row r="131" spans="1:10" ht="135" x14ac:dyDescent="0.25">
      <c r="A131" s="6">
        <v>48</v>
      </c>
      <c r="B131" s="6" t="s">
        <v>28</v>
      </c>
      <c r="C131" s="7" t="s">
        <v>63</v>
      </c>
      <c r="D131" s="7">
        <v>20103</v>
      </c>
      <c r="E131" s="3" t="s">
        <v>159</v>
      </c>
      <c r="F131" s="7">
        <v>120</v>
      </c>
      <c r="G131" s="7" t="s">
        <v>251</v>
      </c>
      <c r="H131" s="36">
        <v>2520000</v>
      </c>
      <c r="I131" s="26" t="s">
        <v>1125</v>
      </c>
      <c r="J131" s="6" t="s">
        <v>20</v>
      </c>
    </row>
    <row r="132" spans="1:10" ht="45" x14ac:dyDescent="0.25">
      <c r="A132" s="7">
        <v>49</v>
      </c>
      <c r="B132" s="6" t="s">
        <v>28</v>
      </c>
      <c r="C132" s="7" t="s">
        <v>63</v>
      </c>
      <c r="D132" s="7">
        <v>20103</v>
      </c>
      <c r="E132" s="3" t="s">
        <v>160</v>
      </c>
      <c r="F132" s="7">
        <v>6</v>
      </c>
      <c r="G132" s="7" t="s">
        <v>251</v>
      </c>
      <c r="H132" s="36">
        <v>80700</v>
      </c>
      <c r="I132" s="26" t="s">
        <v>1125</v>
      </c>
      <c r="J132" s="6" t="s">
        <v>20</v>
      </c>
    </row>
    <row r="133" spans="1:10" ht="60" x14ac:dyDescent="0.25">
      <c r="A133" s="6">
        <v>50</v>
      </c>
      <c r="B133" s="6" t="s">
        <v>28</v>
      </c>
      <c r="C133" s="7" t="s">
        <v>64</v>
      </c>
      <c r="D133" s="7">
        <v>20103</v>
      </c>
      <c r="E133" s="3" t="s">
        <v>161</v>
      </c>
      <c r="F133" s="7">
        <v>2</v>
      </c>
      <c r="G133" s="7" t="s">
        <v>253</v>
      </c>
      <c r="H133" s="36">
        <v>22539.14</v>
      </c>
      <c r="I133" s="26" t="s">
        <v>1125</v>
      </c>
      <c r="J133" s="6" t="s">
        <v>20</v>
      </c>
    </row>
    <row r="134" spans="1:10" ht="105" x14ac:dyDescent="0.25">
      <c r="A134" s="7">
        <v>51</v>
      </c>
      <c r="B134" s="6" t="s">
        <v>28</v>
      </c>
      <c r="C134" s="7" t="s">
        <v>65</v>
      </c>
      <c r="D134" s="7">
        <v>20103</v>
      </c>
      <c r="E134" s="3" t="s">
        <v>162</v>
      </c>
      <c r="F134" s="7">
        <v>2</v>
      </c>
      <c r="G134" s="7" t="s">
        <v>251</v>
      </c>
      <c r="H134" s="36">
        <v>9949</v>
      </c>
      <c r="I134" s="26" t="s">
        <v>1125</v>
      </c>
      <c r="J134" s="6" t="s">
        <v>20</v>
      </c>
    </row>
    <row r="135" spans="1:10" ht="120" x14ac:dyDescent="0.25">
      <c r="A135" s="6">
        <v>52</v>
      </c>
      <c r="B135" s="6" t="s">
        <v>28</v>
      </c>
      <c r="C135" s="7" t="s">
        <v>66</v>
      </c>
      <c r="D135" s="7">
        <v>20103</v>
      </c>
      <c r="E135" s="3" t="s">
        <v>163</v>
      </c>
      <c r="F135" s="7">
        <v>6</v>
      </c>
      <c r="G135" s="7" t="s">
        <v>251</v>
      </c>
      <c r="H135" s="36">
        <v>184740</v>
      </c>
      <c r="I135" s="26" t="s">
        <v>1125</v>
      </c>
      <c r="J135" s="6" t="s">
        <v>20</v>
      </c>
    </row>
    <row r="136" spans="1:10" ht="105" x14ac:dyDescent="0.25">
      <c r="A136" s="7">
        <v>53</v>
      </c>
      <c r="B136" s="6" t="s">
        <v>28</v>
      </c>
      <c r="C136" s="7" t="s">
        <v>63</v>
      </c>
      <c r="D136" s="7">
        <v>20103</v>
      </c>
      <c r="E136" s="3" t="s">
        <v>164</v>
      </c>
      <c r="F136" s="7">
        <v>140</v>
      </c>
      <c r="G136" s="7" t="s">
        <v>251</v>
      </c>
      <c r="H136" s="36">
        <v>1801380</v>
      </c>
      <c r="I136" s="26" t="s">
        <v>1125</v>
      </c>
      <c r="J136" s="6" t="s">
        <v>20</v>
      </c>
    </row>
    <row r="137" spans="1:10" ht="105" x14ac:dyDescent="0.25">
      <c r="A137" s="6">
        <v>54</v>
      </c>
      <c r="B137" s="6" t="s">
        <v>28</v>
      </c>
      <c r="C137" s="7" t="s">
        <v>63</v>
      </c>
      <c r="D137" s="7">
        <v>20103</v>
      </c>
      <c r="E137" s="3" t="s">
        <v>165</v>
      </c>
      <c r="F137" s="7">
        <v>4</v>
      </c>
      <c r="G137" s="7" t="s">
        <v>251</v>
      </c>
      <c r="H137" s="36">
        <v>111104</v>
      </c>
      <c r="I137" s="26" t="s">
        <v>1125</v>
      </c>
      <c r="J137" s="6" t="s">
        <v>20</v>
      </c>
    </row>
    <row r="138" spans="1:10" ht="105" x14ac:dyDescent="0.25">
      <c r="A138" s="7">
        <v>55</v>
      </c>
      <c r="B138" s="6" t="s">
        <v>28</v>
      </c>
      <c r="C138" s="7" t="s">
        <v>67</v>
      </c>
      <c r="D138" s="7">
        <v>20103</v>
      </c>
      <c r="E138" s="3" t="s">
        <v>166</v>
      </c>
      <c r="F138" s="7">
        <v>400</v>
      </c>
      <c r="G138" s="7" t="s">
        <v>251</v>
      </c>
      <c r="H138" s="36">
        <v>53432.000000000007</v>
      </c>
      <c r="I138" s="26" t="s">
        <v>1125</v>
      </c>
      <c r="J138" s="6" t="s">
        <v>20</v>
      </c>
    </row>
    <row r="139" spans="1:10" ht="90" x14ac:dyDescent="0.25">
      <c r="A139" s="6">
        <v>56</v>
      </c>
      <c r="B139" s="6" t="s">
        <v>28</v>
      </c>
      <c r="C139" s="7" t="s">
        <v>68</v>
      </c>
      <c r="D139" s="7">
        <v>20103</v>
      </c>
      <c r="E139" s="3" t="s">
        <v>167</v>
      </c>
      <c r="F139" s="7">
        <v>2</v>
      </c>
      <c r="G139" s="7" t="s">
        <v>251</v>
      </c>
      <c r="H139" s="36">
        <v>40000</v>
      </c>
      <c r="I139" s="26" t="s">
        <v>1125</v>
      </c>
      <c r="J139" s="6" t="s">
        <v>20</v>
      </c>
    </row>
    <row r="140" spans="1:10" ht="75" x14ac:dyDescent="0.25">
      <c r="A140" s="7">
        <v>57</v>
      </c>
      <c r="B140" s="6" t="s">
        <v>28</v>
      </c>
      <c r="C140" s="7" t="s">
        <v>69</v>
      </c>
      <c r="D140" s="7">
        <v>20103</v>
      </c>
      <c r="E140" s="3" t="s">
        <v>168</v>
      </c>
      <c r="F140" s="7">
        <v>4</v>
      </c>
      <c r="G140" s="7" t="s">
        <v>251</v>
      </c>
      <c r="H140" s="36">
        <v>60000</v>
      </c>
      <c r="I140" s="26" t="s">
        <v>1125</v>
      </c>
      <c r="J140" s="6" t="s">
        <v>20</v>
      </c>
    </row>
    <row r="141" spans="1:10" ht="90" x14ac:dyDescent="0.25">
      <c r="A141" s="6">
        <v>58</v>
      </c>
      <c r="B141" s="6" t="s">
        <v>28</v>
      </c>
      <c r="C141" s="7" t="s">
        <v>70</v>
      </c>
      <c r="D141" s="7">
        <v>20103</v>
      </c>
      <c r="E141" s="3" t="s">
        <v>169</v>
      </c>
      <c r="F141" s="7">
        <v>800</v>
      </c>
      <c r="G141" s="7" t="s">
        <v>251</v>
      </c>
      <c r="H141" s="36">
        <v>47280</v>
      </c>
      <c r="I141" s="26" t="s">
        <v>1125</v>
      </c>
      <c r="J141" s="6" t="s">
        <v>20</v>
      </c>
    </row>
    <row r="142" spans="1:10" ht="105" x14ac:dyDescent="0.25">
      <c r="A142" s="7">
        <v>59</v>
      </c>
      <c r="B142" s="6" t="s">
        <v>28</v>
      </c>
      <c r="C142" s="7" t="s">
        <v>70</v>
      </c>
      <c r="D142" s="7">
        <v>20103</v>
      </c>
      <c r="E142" s="3" t="s">
        <v>232</v>
      </c>
      <c r="F142" s="7">
        <v>200</v>
      </c>
      <c r="G142" s="7" t="s">
        <v>251</v>
      </c>
      <c r="H142" s="36">
        <v>14074</v>
      </c>
      <c r="I142" s="26" t="s">
        <v>1125</v>
      </c>
      <c r="J142" s="6" t="s">
        <v>20</v>
      </c>
    </row>
    <row r="143" spans="1:10" x14ac:dyDescent="0.25">
      <c r="A143" s="6">
        <v>159</v>
      </c>
      <c r="B143" s="6" t="s">
        <v>28</v>
      </c>
      <c r="C143" s="7">
        <v>31211502</v>
      </c>
      <c r="D143" s="29">
        <v>20104</v>
      </c>
      <c r="E143" s="3" t="s">
        <v>266</v>
      </c>
      <c r="F143" s="7">
        <v>1</v>
      </c>
      <c r="G143" s="7" t="s">
        <v>267</v>
      </c>
      <c r="H143" s="36">
        <v>40000000</v>
      </c>
      <c r="I143" s="26" t="s">
        <v>1125</v>
      </c>
      <c r="J143" s="6" t="s">
        <v>20</v>
      </c>
    </row>
    <row r="144" spans="1:10" x14ac:dyDescent="0.25">
      <c r="A144" s="7">
        <v>316</v>
      </c>
      <c r="B144" s="6" t="s">
        <v>28</v>
      </c>
      <c r="C144" s="7">
        <v>31211704</v>
      </c>
      <c r="D144" s="29">
        <v>20104</v>
      </c>
      <c r="E144" s="3" t="s">
        <v>482</v>
      </c>
      <c r="F144" s="7">
        <v>35</v>
      </c>
      <c r="G144" s="7" t="s">
        <v>483</v>
      </c>
      <c r="H144" s="36">
        <v>265650</v>
      </c>
      <c r="I144" s="26" t="s">
        <v>1125</v>
      </c>
      <c r="J144" s="6" t="s">
        <v>20</v>
      </c>
    </row>
    <row r="145" spans="1:10" x14ac:dyDescent="0.25">
      <c r="A145" s="6">
        <v>317</v>
      </c>
      <c r="B145" s="6" t="s">
        <v>28</v>
      </c>
      <c r="C145" s="7">
        <v>31211604</v>
      </c>
      <c r="D145" s="29">
        <v>20104</v>
      </c>
      <c r="E145" s="3" t="s">
        <v>484</v>
      </c>
      <c r="F145" s="7">
        <v>18</v>
      </c>
      <c r="G145" s="7" t="s">
        <v>255</v>
      </c>
      <c r="H145" s="36">
        <v>86400</v>
      </c>
      <c r="I145" s="26" t="s">
        <v>1125</v>
      </c>
      <c r="J145" s="6" t="s">
        <v>20</v>
      </c>
    </row>
    <row r="146" spans="1:10" x14ac:dyDescent="0.25">
      <c r="A146" s="7">
        <v>318</v>
      </c>
      <c r="B146" s="6" t="s">
        <v>28</v>
      </c>
      <c r="C146" s="7">
        <v>12171703</v>
      </c>
      <c r="D146" s="29">
        <v>20104</v>
      </c>
      <c r="E146" s="3" t="s">
        <v>485</v>
      </c>
      <c r="F146" s="7">
        <v>15</v>
      </c>
      <c r="G146" s="7" t="s">
        <v>255</v>
      </c>
      <c r="H146" s="36">
        <v>15150</v>
      </c>
      <c r="I146" s="26" t="s">
        <v>1125</v>
      </c>
      <c r="J146" s="6" t="s">
        <v>20</v>
      </c>
    </row>
    <row r="147" spans="1:10" x14ac:dyDescent="0.25">
      <c r="A147" s="6">
        <v>319</v>
      </c>
      <c r="B147" s="6" t="s">
        <v>28</v>
      </c>
      <c r="C147" s="7">
        <v>12171703</v>
      </c>
      <c r="D147" s="29">
        <v>20104</v>
      </c>
      <c r="E147" s="3" t="s">
        <v>486</v>
      </c>
      <c r="F147" s="7">
        <v>250</v>
      </c>
      <c r="G147" s="7" t="s">
        <v>255</v>
      </c>
      <c r="H147" s="36">
        <v>98000</v>
      </c>
      <c r="I147" s="26" t="s">
        <v>1125</v>
      </c>
      <c r="J147" s="6" t="s">
        <v>20</v>
      </c>
    </row>
    <row r="148" spans="1:10" x14ac:dyDescent="0.25">
      <c r="A148" s="7">
        <v>320</v>
      </c>
      <c r="B148" s="6" t="s">
        <v>28</v>
      </c>
      <c r="C148" s="7">
        <v>10171701</v>
      </c>
      <c r="D148" s="29">
        <v>20199</v>
      </c>
      <c r="E148" s="3" t="s">
        <v>487</v>
      </c>
      <c r="F148" s="7">
        <v>100</v>
      </c>
      <c r="G148" s="7" t="s">
        <v>367</v>
      </c>
      <c r="H148" s="36">
        <v>1900000</v>
      </c>
      <c r="I148" s="26" t="s">
        <v>1125</v>
      </c>
      <c r="J148" s="6" t="s">
        <v>20</v>
      </c>
    </row>
    <row r="149" spans="1:10" x14ac:dyDescent="0.25">
      <c r="A149" s="6">
        <v>321</v>
      </c>
      <c r="B149" s="6" t="s">
        <v>28</v>
      </c>
      <c r="C149" s="7">
        <v>10191509</v>
      </c>
      <c r="D149" s="29">
        <v>20199</v>
      </c>
      <c r="E149" s="3" t="s">
        <v>488</v>
      </c>
      <c r="F149" s="7">
        <v>1200</v>
      </c>
      <c r="G149" s="7" t="s">
        <v>255</v>
      </c>
      <c r="H149" s="36">
        <v>3086400</v>
      </c>
      <c r="I149" s="26" t="s">
        <v>1125</v>
      </c>
      <c r="J149" s="6" t="s">
        <v>20</v>
      </c>
    </row>
    <row r="150" spans="1:10" x14ac:dyDescent="0.25">
      <c r="A150" s="7">
        <v>215</v>
      </c>
      <c r="B150" s="6" t="s">
        <v>28</v>
      </c>
      <c r="C150" s="7" t="s">
        <v>329</v>
      </c>
      <c r="D150" s="7">
        <v>20203</v>
      </c>
      <c r="E150" s="3" t="s">
        <v>330</v>
      </c>
      <c r="F150" s="7">
        <v>1</v>
      </c>
      <c r="G150" s="7" t="s">
        <v>267</v>
      </c>
      <c r="H150" s="36">
        <v>892000000</v>
      </c>
      <c r="I150" s="26" t="s">
        <v>1125</v>
      </c>
      <c r="J150" s="6" t="s">
        <v>20</v>
      </c>
    </row>
    <row r="151" spans="1:10" x14ac:dyDescent="0.25">
      <c r="A151" s="6">
        <v>216</v>
      </c>
      <c r="B151" s="6" t="s">
        <v>28</v>
      </c>
      <c r="C151" s="7" t="s">
        <v>331</v>
      </c>
      <c r="D151" s="7">
        <v>20203</v>
      </c>
      <c r="E151" s="3" t="s">
        <v>332</v>
      </c>
      <c r="F151" s="7">
        <v>1</v>
      </c>
      <c r="G151" s="7" t="s">
        <v>267</v>
      </c>
      <c r="H151" s="36">
        <v>95000000</v>
      </c>
      <c r="I151" s="26" t="s">
        <v>1125</v>
      </c>
      <c r="J151" s="6" t="s">
        <v>20</v>
      </c>
    </row>
    <row r="152" spans="1:10" ht="75" x14ac:dyDescent="0.25">
      <c r="A152" s="7">
        <v>60</v>
      </c>
      <c r="B152" s="6" t="s">
        <v>28</v>
      </c>
      <c r="C152" s="7" t="s">
        <v>71</v>
      </c>
      <c r="D152" s="7">
        <v>20204</v>
      </c>
      <c r="E152" s="3" t="s">
        <v>812</v>
      </c>
      <c r="F152" s="7">
        <v>10800</v>
      </c>
      <c r="G152" s="7" t="s">
        <v>251</v>
      </c>
      <c r="H152" s="36">
        <v>25866000</v>
      </c>
      <c r="I152" s="26" t="s">
        <v>1125</v>
      </c>
      <c r="J152" s="6" t="s">
        <v>20</v>
      </c>
    </row>
    <row r="153" spans="1:10" ht="75" x14ac:dyDescent="0.25">
      <c r="A153" s="6">
        <v>61</v>
      </c>
      <c r="B153" s="6" t="s">
        <v>28</v>
      </c>
      <c r="C153" s="7" t="s">
        <v>71</v>
      </c>
      <c r="D153" s="7">
        <v>20204</v>
      </c>
      <c r="E153" s="3" t="s">
        <v>821</v>
      </c>
      <c r="F153" s="7">
        <v>15</v>
      </c>
      <c r="G153" s="7" t="s">
        <v>251</v>
      </c>
      <c r="H153" s="36">
        <v>45000</v>
      </c>
      <c r="I153" s="26" t="s">
        <v>1125</v>
      </c>
      <c r="J153" s="6" t="s">
        <v>20</v>
      </c>
    </row>
    <row r="154" spans="1:10" ht="30" x14ac:dyDescent="0.25">
      <c r="A154" s="7">
        <v>62</v>
      </c>
      <c r="B154" s="6" t="s">
        <v>28</v>
      </c>
      <c r="C154" s="7" t="s">
        <v>72</v>
      </c>
      <c r="D154" s="7">
        <v>20301</v>
      </c>
      <c r="E154" s="3" t="s">
        <v>170</v>
      </c>
      <c r="F154" s="7">
        <v>50</v>
      </c>
      <c r="G154" s="7" t="s">
        <v>251</v>
      </c>
      <c r="H154" s="36">
        <v>185000</v>
      </c>
      <c r="I154" s="26" t="s">
        <v>1125</v>
      </c>
      <c r="J154" s="6" t="s">
        <v>20</v>
      </c>
    </row>
    <row r="155" spans="1:10" ht="45" x14ac:dyDescent="0.25">
      <c r="A155" s="6">
        <v>63</v>
      </c>
      <c r="B155" s="6" t="s">
        <v>28</v>
      </c>
      <c r="C155" s="7" t="s">
        <v>73</v>
      </c>
      <c r="D155" s="7">
        <v>20301</v>
      </c>
      <c r="E155" s="3" t="s">
        <v>171</v>
      </c>
      <c r="F155" s="7">
        <v>200</v>
      </c>
      <c r="G155" s="7" t="s">
        <v>251</v>
      </c>
      <c r="H155" s="36">
        <v>1480000</v>
      </c>
      <c r="I155" s="26" t="s">
        <v>1125</v>
      </c>
      <c r="J155" s="6" t="s">
        <v>20</v>
      </c>
    </row>
    <row r="156" spans="1:10" ht="45" x14ac:dyDescent="0.25">
      <c r="A156" s="7">
        <v>64</v>
      </c>
      <c r="B156" s="6" t="s">
        <v>28</v>
      </c>
      <c r="C156" s="7" t="s">
        <v>72</v>
      </c>
      <c r="D156" s="7">
        <v>20301</v>
      </c>
      <c r="E156" s="3" t="s">
        <v>172</v>
      </c>
      <c r="F156" s="7">
        <v>200</v>
      </c>
      <c r="G156" s="7" t="s">
        <v>251</v>
      </c>
      <c r="H156" s="36">
        <v>1700000</v>
      </c>
      <c r="I156" s="26" t="s">
        <v>1125</v>
      </c>
      <c r="J156" s="6" t="s">
        <v>20</v>
      </c>
    </row>
    <row r="157" spans="1:10" ht="45" x14ac:dyDescent="0.25">
      <c r="A157" s="6">
        <v>65</v>
      </c>
      <c r="B157" s="6" t="s">
        <v>28</v>
      </c>
      <c r="C157" s="7" t="s">
        <v>73</v>
      </c>
      <c r="D157" s="7">
        <v>20301</v>
      </c>
      <c r="E157" s="3" t="s">
        <v>173</v>
      </c>
      <c r="F157" s="7">
        <v>200</v>
      </c>
      <c r="G157" s="7" t="s">
        <v>251</v>
      </c>
      <c r="H157" s="36">
        <v>2700000</v>
      </c>
      <c r="I157" s="26" t="s">
        <v>1125</v>
      </c>
      <c r="J157" s="6" t="s">
        <v>20</v>
      </c>
    </row>
    <row r="158" spans="1:10" x14ac:dyDescent="0.25">
      <c r="A158" s="7">
        <v>160</v>
      </c>
      <c r="B158" s="6" t="s">
        <v>28</v>
      </c>
      <c r="C158" s="7">
        <v>39131719</v>
      </c>
      <c r="D158" s="29">
        <v>20301</v>
      </c>
      <c r="E158" s="3" t="s">
        <v>268</v>
      </c>
      <c r="F158" s="7">
        <v>1</v>
      </c>
      <c r="G158" s="7" t="s">
        <v>255</v>
      </c>
      <c r="H158" s="36">
        <v>85369363</v>
      </c>
      <c r="I158" s="26" t="s">
        <v>1125</v>
      </c>
      <c r="J158" s="6" t="s">
        <v>20</v>
      </c>
    </row>
    <row r="159" spans="1:10" ht="30" x14ac:dyDescent="0.25">
      <c r="A159" s="6">
        <v>190</v>
      </c>
      <c r="B159" s="6" t="s">
        <v>28</v>
      </c>
      <c r="C159" s="7">
        <v>39131710</v>
      </c>
      <c r="D159" s="29">
        <v>20301</v>
      </c>
      <c r="E159" s="3" t="s">
        <v>302</v>
      </c>
      <c r="F159" s="7">
        <v>500</v>
      </c>
      <c r="G159" s="7" t="s">
        <v>255</v>
      </c>
      <c r="H159" s="36">
        <v>15000000</v>
      </c>
      <c r="I159" s="26" t="s">
        <v>1125</v>
      </c>
      <c r="J159" s="6" t="s">
        <v>20</v>
      </c>
    </row>
    <row r="160" spans="1:10" x14ac:dyDescent="0.25">
      <c r="A160" s="7">
        <v>217</v>
      </c>
      <c r="B160" s="6" t="s">
        <v>28</v>
      </c>
      <c r="C160" s="7">
        <v>31162702</v>
      </c>
      <c r="D160" s="29">
        <v>20301</v>
      </c>
      <c r="E160" s="3" t="s">
        <v>333</v>
      </c>
      <c r="F160" s="7">
        <v>200</v>
      </c>
      <c r="G160" s="7" t="s">
        <v>267</v>
      </c>
      <c r="H160" s="36">
        <v>2266000</v>
      </c>
      <c r="I160" s="26" t="s">
        <v>1125</v>
      </c>
      <c r="J160" s="6" t="s">
        <v>20</v>
      </c>
    </row>
    <row r="161" spans="1:10" x14ac:dyDescent="0.25">
      <c r="A161" s="6">
        <v>218</v>
      </c>
      <c r="B161" s="6" t="s">
        <v>28</v>
      </c>
      <c r="C161" s="7">
        <v>31162702</v>
      </c>
      <c r="D161" s="29">
        <v>20301</v>
      </c>
      <c r="E161" s="3" t="s">
        <v>334</v>
      </c>
      <c r="F161" s="7">
        <v>150</v>
      </c>
      <c r="G161" s="7" t="s">
        <v>255</v>
      </c>
      <c r="H161" s="36">
        <v>930750</v>
      </c>
      <c r="I161" s="26" t="s">
        <v>1125</v>
      </c>
      <c r="J161" s="6" t="s">
        <v>20</v>
      </c>
    </row>
    <row r="162" spans="1:10" x14ac:dyDescent="0.25">
      <c r="A162" s="7">
        <v>219</v>
      </c>
      <c r="B162" s="6" t="s">
        <v>28</v>
      </c>
      <c r="C162" s="7" t="s">
        <v>335</v>
      </c>
      <c r="D162" s="29">
        <v>20301</v>
      </c>
      <c r="E162" s="3" t="s">
        <v>336</v>
      </c>
      <c r="F162" s="7">
        <v>300</v>
      </c>
      <c r="G162" s="7" t="s">
        <v>267</v>
      </c>
      <c r="H162" s="36">
        <v>2811900</v>
      </c>
      <c r="I162" s="26" t="s">
        <v>1125</v>
      </c>
      <c r="J162" s="6" t="s">
        <v>20</v>
      </c>
    </row>
    <row r="163" spans="1:10" ht="45" x14ac:dyDescent="0.25">
      <c r="A163" s="6">
        <v>322</v>
      </c>
      <c r="B163" s="7" t="s">
        <v>28</v>
      </c>
      <c r="C163" s="7">
        <v>31162801</v>
      </c>
      <c r="D163" s="29">
        <v>20301</v>
      </c>
      <c r="E163" s="3" t="s">
        <v>489</v>
      </c>
      <c r="F163" s="7">
        <v>150</v>
      </c>
      <c r="G163" s="7" t="s">
        <v>255</v>
      </c>
      <c r="H163" s="36">
        <v>297000</v>
      </c>
      <c r="I163" s="26" t="s">
        <v>1125</v>
      </c>
      <c r="J163" s="6" t="s">
        <v>20</v>
      </c>
    </row>
    <row r="164" spans="1:10" x14ac:dyDescent="0.25">
      <c r="A164" s="7">
        <v>323</v>
      </c>
      <c r="B164" s="7" t="s">
        <v>28</v>
      </c>
      <c r="C164" s="7">
        <v>46171511</v>
      </c>
      <c r="D164" s="29">
        <v>20301</v>
      </c>
      <c r="E164" s="3" t="s">
        <v>490</v>
      </c>
      <c r="F164" s="7">
        <v>300</v>
      </c>
      <c r="G164" s="7" t="s">
        <v>255</v>
      </c>
      <c r="H164" s="36">
        <v>154500</v>
      </c>
      <c r="I164" s="26" t="s">
        <v>1125</v>
      </c>
      <c r="J164" s="6" t="s">
        <v>20</v>
      </c>
    </row>
    <row r="165" spans="1:10" ht="45" x14ac:dyDescent="0.25">
      <c r="A165" s="6">
        <v>324</v>
      </c>
      <c r="B165" s="7" t="s">
        <v>28</v>
      </c>
      <c r="C165" s="7">
        <v>31162403</v>
      </c>
      <c r="D165" s="29">
        <v>20301</v>
      </c>
      <c r="E165" s="3" t="s">
        <v>491</v>
      </c>
      <c r="F165" s="7">
        <v>150</v>
      </c>
      <c r="G165" s="7" t="s">
        <v>255</v>
      </c>
      <c r="H165" s="36">
        <v>462150</v>
      </c>
      <c r="I165" s="26" t="s">
        <v>1125</v>
      </c>
      <c r="J165" s="6" t="s">
        <v>20</v>
      </c>
    </row>
    <row r="166" spans="1:10" ht="60" x14ac:dyDescent="0.25">
      <c r="A166" s="7">
        <v>325</v>
      </c>
      <c r="B166" s="7" t="s">
        <v>28</v>
      </c>
      <c r="C166" s="7">
        <v>31162403</v>
      </c>
      <c r="D166" s="29">
        <v>20301</v>
      </c>
      <c r="E166" s="3" t="s">
        <v>492</v>
      </c>
      <c r="F166" s="7">
        <v>250</v>
      </c>
      <c r="G166" s="7" t="s">
        <v>255</v>
      </c>
      <c r="H166" s="36">
        <v>406000</v>
      </c>
      <c r="I166" s="26" t="s">
        <v>1125</v>
      </c>
      <c r="J166" s="6" t="s">
        <v>20</v>
      </c>
    </row>
    <row r="167" spans="1:10" ht="30" x14ac:dyDescent="0.25">
      <c r="A167" s="6">
        <v>326</v>
      </c>
      <c r="B167" s="7" t="s">
        <v>28</v>
      </c>
      <c r="C167" s="7">
        <v>31162403</v>
      </c>
      <c r="D167" s="29">
        <v>20301</v>
      </c>
      <c r="E167" s="3" t="s">
        <v>493</v>
      </c>
      <c r="F167" s="7">
        <v>300</v>
      </c>
      <c r="G167" s="7" t="s">
        <v>494</v>
      </c>
      <c r="H167" s="36">
        <v>532500</v>
      </c>
      <c r="I167" s="26" t="s">
        <v>1125</v>
      </c>
      <c r="J167" s="6" t="s">
        <v>20</v>
      </c>
    </row>
    <row r="168" spans="1:10" ht="30" x14ac:dyDescent="0.25">
      <c r="A168" s="7">
        <v>327</v>
      </c>
      <c r="B168" s="7" t="s">
        <v>28</v>
      </c>
      <c r="C168" s="7">
        <v>31162002</v>
      </c>
      <c r="D168" s="29">
        <v>20301</v>
      </c>
      <c r="E168" s="3" t="s">
        <v>495</v>
      </c>
      <c r="F168" s="7">
        <v>100</v>
      </c>
      <c r="G168" s="7" t="s">
        <v>496</v>
      </c>
      <c r="H168" s="36">
        <v>90000</v>
      </c>
      <c r="I168" s="26" t="s">
        <v>1125</v>
      </c>
      <c r="J168" s="6" t="s">
        <v>20</v>
      </c>
    </row>
    <row r="169" spans="1:10" ht="30" x14ac:dyDescent="0.25">
      <c r="A169" s="6">
        <v>328</v>
      </c>
      <c r="B169" s="7" t="s">
        <v>28</v>
      </c>
      <c r="C169" s="7">
        <v>31162002</v>
      </c>
      <c r="D169" s="29">
        <v>20301</v>
      </c>
      <c r="E169" s="3" t="s">
        <v>497</v>
      </c>
      <c r="F169" s="7">
        <v>100</v>
      </c>
      <c r="G169" s="7" t="s">
        <v>496</v>
      </c>
      <c r="H169" s="36">
        <v>159500</v>
      </c>
      <c r="I169" s="26" t="s">
        <v>1125</v>
      </c>
      <c r="J169" s="6" t="s">
        <v>20</v>
      </c>
    </row>
    <row r="170" spans="1:10" ht="30" x14ac:dyDescent="0.25">
      <c r="A170" s="7">
        <v>329</v>
      </c>
      <c r="B170" s="7" t="s">
        <v>28</v>
      </c>
      <c r="C170" s="7">
        <v>31162002</v>
      </c>
      <c r="D170" s="29">
        <v>20301</v>
      </c>
      <c r="E170" s="3" t="s">
        <v>498</v>
      </c>
      <c r="F170" s="7">
        <v>150</v>
      </c>
      <c r="G170" s="7" t="s">
        <v>496</v>
      </c>
      <c r="H170" s="36">
        <v>135000</v>
      </c>
      <c r="I170" s="26" t="s">
        <v>1125</v>
      </c>
      <c r="J170" s="6" t="s">
        <v>20</v>
      </c>
    </row>
    <row r="171" spans="1:10" ht="30" x14ac:dyDescent="0.25">
      <c r="A171" s="6">
        <v>330</v>
      </c>
      <c r="B171" s="7" t="s">
        <v>28</v>
      </c>
      <c r="C171" s="7">
        <v>31162002</v>
      </c>
      <c r="D171" s="29">
        <v>20301</v>
      </c>
      <c r="E171" s="3" t="s">
        <v>499</v>
      </c>
      <c r="F171" s="7">
        <v>150</v>
      </c>
      <c r="G171" s="7" t="s">
        <v>496</v>
      </c>
      <c r="H171" s="36">
        <v>164550</v>
      </c>
      <c r="I171" s="26" t="s">
        <v>1125</v>
      </c>
      <c r="J171" s="6" t="s">
        <v>20</v>
      </c>
    </row>
    <row r="172" spans="1:10" x14ac:dyDescent="0.25">
      <c r="A172" s="7">
        <v>331</v>
      </c>
      <c r="B172" s="7" t="s">
        <v>28</v>
      </c>
      <c r="C172" s="7">
        <v>31162407</v>
      </c>
      <c r="D172" s="29">
        <v>20301</v>
      </c>
      <c r="E172" s="3" t="s">
        <v>500</v>
      </c>
      <c r="F172" s="7">
        <v>150</v>
      </c>
      <c r="G172" s="7" t="s">
        <v>255</v>
      </c>
      <c r="H172" s="36">
        <v>759450</v>
      </c>
      <c r="I172" s="26" t="s">
        <v>1125</v>
      </c>
      <c r="J172" s="6" t="s">
        <v>20</v>
      </c>
    </row>
    <row r="173" spans="1:10" ht="60" x14ac:dyDescent="0.25">
      <c r="A173" s="6">
        <v>332</v>
      </c>
      <c r="B173" s="7" t="s">
        <v>28</v>
      </c>
      <c r="C173" s="7">
        <v>31162702</v>
      </c>
      <c r="D173" s="29">
        <v>20301</v>
      </c>
      <c r="E173" s="3" t="s">
        <v>501</v>
      </c>
      <c r="F173" s="7">
        <v>200</v>
      </c>
      <c r="G173" s="7" t="s">
        <v>255</v>
      </c>
      <c r="H173" s="36">
        <v>881800</v>
      </c>
      <c r="I173" s="26" t="s">
        <v>1125</v>
      </c>
      <c r="J173" s="6" t="s">
        <v>20</v>
      </c>
    </row>
    <row r="174" spans="1:10" ht="30" x14ac:dyDescent="0.25">
      <c r="A174" s="7">
        <v>333</v>
      </c>
      <c r="B174" s="7" t="s">
        <v>28</v>
      </c>
      <c r="C174" s="7">
        <v>31161509</v>
      </c>
      <c r="D174" s="29">
        <v>20301</v>
      </c>
      <c r="E174" s="3" t="s">
        <v>502</v>
      </c>
      <c r="F174" s="7">
        <v>800</v>
      </c>
      <c r="G174" s="7" t="s">
        <v>255</v>
      </c>
      <c r="H174" s="36">
        <v>6400</v>
      </c>
      <c r="I174" s="26" t="s">
        <v>1125</v>
      </c>
      <c r="J174" s="6" t="s">
        <v>20</v>
      </c>
    </row>
    <row r="175" spans="1:10" ht="45" x14ac:dyDescent="0.25">
      <c r="A175" s="6">
        <v>334</v>
      </c>
      <c r="B175" s="7" t="s">
        <v>28</v>
      </c>
      <c r="C175" s="7">
        <v>31161509</v>
      </c>
      <c r="D175" s="29">
        <v>20301</v>
      </c>
      <c r="E175" s="3" t="s">
        <v>503</v>
      </c>
      <c r="F175" s="7">
        <v>800</v>
      </c>
      <c r="G175" s="7" t="s">
        <v>255</v>
      </c>
      <c r="H175" s="36">
        <v>8800</v>
      </c>
      <c r="I175" s="26" t="s">
        <v>1125</v>
      </c>
      <c r="J175" s="6" t="s">
        <v>20</v>
      </c>
    </row>
    <row r="176" spans="1:10" ht="30" x14ac:dyDescent="0.25">
      <c r="A176" s="7">
        <v>335</v>
      </c>
      <c r="B176" s="7" t="s">
        <v>28</v>
      </c>
      <c r="C176" s="7">
        <v>31161509</v>
      </c>
      <c r="D176" s="29">
        <v>20301</v>
      </c>
      <c r="E176" s="3" t="s">
        <v>504</v>
      </c>
      <c r="F176" s="7">
        <v>150</v>
      </c>
      <c r="G176" s="7" t="s">
        <v>255</v>
      </c>
      <c r="H176" s="36">
        <v>1500</v>
      </c>
      <c r="I176" s="26" t="s">
        <v>1125</v>
      </c>
      <c r="J176" s="6" t="s">
        <v>20</v>
      </c>
    </row>
    <row r="177" spans="1:10" x14ac:dyDescent="0.25">
      <c r="A177" s="6">
        <v>161</v>
      </c>
      <c r="B177" s="7" t="s">
        <v>28</v>
      </c>
      <c r="C177" s="7">
        <v>30111601</v>
      </c>
      <c r="D177" s="29">
        <v>20302</v>
      </c>
      <c r="E177" s="3" t="s">
        <v>269</v>
      </c>
      <c r="F177" s="7">
        <v>1</v>
      </c>
      <c r="G177" s="7" t="s">
        <v>267</v>
      </c>
      <c r="H177" s="36">
        <v>100000000</v>
      </c>
      <c r="I177" s="26" t="s">
        <v>1125</v>
      </c>
      <c r="J177" s="6" t="s">
        <v>20</v>
      </c>
    </row>
    <row r="178" spans="1:10" x14ac:dyDescent="0.25">
      <c r="A178" s="7">
        <v>162</v>
      </c>
      <c r="B178" s="7" t="s">
        <v>28</v>
      </c>
      <c r="C178" s="7">
        <v>11111611</v>
      </c>
      <c r="D178" s="29">
        <v>20302</v>
      </c>
      <c r="E178" s="3" t="s">
        <v>270</v>
      </c>
      <c r="F178" s="7">
        <v>1</v>
      </c>
      <c r="G178" s="7" t="s">
        <v>271</v>
      </c>
      <c r="H178" s="36">
        <v>168000</v>
      </c>
      <c r="I178" s="26" t="s">
        <v>1125</v>
      </c>
      <c r="J178" s="6" t="s">
        <v>20</v>
      </c>
    </row>
    <row r="179" spans="1:10" x14ac:dyDescent="0.25">
      <c r="A179" s="6">
        <v>163</v>
      </c>
      <c r="B179" s="7" t="s">
        <v>28</v>
      </c>
      <c r="C179" s="7">
        <v>30103605</v>
      </c>
      <c r="D179" s="29">
        <v>20303</v>
      </c>
      <c r="E179" s="3" t="s">
        <v>272</v>
      </c>
      <c r="F179" s="7">
        <v>1</v>
      </c>
      <c r="G179" s="7" t="s">
        <v>255</v>
      </c>
      <c r="H179" s="36">
        <v>37000000</v>
      </c>
      <c r="I179" s="26" t="s">
        <v>1125</v>
      </c>
      <c r="J179" s="6" t="s">
        <v>20</v>
      </c>
    </row>
    <row r="180" spans="1:10" x14ac:dyDescent="0.25">
      <c r="A180" s="7">
        <v>336</v>
      </c>
      <c r="B180" s="7" t="s">
        <v>28</v>
      </c>
      <c r="C180" s="7">
        <v>30103604</v>
      </c>
      <c r="D180" s="29">
        <v>20303</v>
      </c>
      <c r="E180" s="3" t="s">
        <v>505</v>
      </c>
      <c r="F180" s="7">
        <v>2000</v>
      </c>
      <c r="G180" s="7" t="s">
        <v>255</v>
      </c>
      <c r="H180" s="36">
        <v>24844000</v>
      </c>
      <c r="I180" s="26" t="s">
        <v>1125</v>
      </c>
      <c r="J180" s="6" t="s">
        <v>20</v>
      </c>
    </row>
    <row r="181" spans="1:10" x14ac:dyDescent="0.25">
      <c r="A181" s="6">
        <v>337</v>
      </c>
      <c r="B181" s="7" t="s">
        <v>28</v>
      </c>
      <c r="C181" s="7">
        <v>30103605</v>
      </c>
      <c r="D181" s="29">
        <v>20303</v>
      </c>
      <c r="E181" s="3" t="s">
        <v>506</v>
      </c>
      <c r="F181" s="7">
        <v>1800</v>
      </c>
      <c r="G181" s="7" t="s">
        <v>255</v>
      </c>
      <c r="H181" s="36">
        <v>3261600</v>
      </c>
      <c r="I181" s="26" t="s">
        <v>1125</v>
      </c>
      <c r="J181" s="6" t="s">
        <v>20</v>
      </c>
    </row>
    <row r="182" spans="1:10" x14ac:dyDescent="0.25">
      <c r="A182" s="7">
        <v>338</v>
      </c>
      <c r="B182" s="7" t="s">
        <v>28</v>
      </c>
      <c r="C182" s="7">
        <v>30103605</v>
      </c>
      <c r="D182" s="29">
        <v>20303</v>
      </c>
      <c r="E182" s="3" t="s">
        <v>507</v>
      </c>
      <c r="F182" s="7">
        <v>2000</v>
      </c>
      <c r="G182" s="7" t="s">
        <v>255</v>
      </c>
      <c r="H182" s="36">
        <v>2332000</v>
      </c>
      <c r="I182" s="26" t="s">
        <v>1125</v>
      </c>
      <c r="J182" s="6" t="s">
        <v>20</v>
      </c>
    </row>
    <row r="183" spans="1:10" ht="30" x14ac:dyDescent="0.25">
      <c r="A183" s="6">
        <v>339</v>
      </c>
      <c r="B183" s="7" t="s">
        <v>28</v>
      </c>
      <c r="C183" s="7">
        <v>30103605</v>
      </c>
      <c r="D183" s="29">
        <v>20303</v>
      </c>
      <c r="E183" s="3" t="s">
        <v>508</v>
      </c>
      <c r="F183" s="7">
        <v>2700</v>
      </c>
      <c r="G183" s="7" t="s">
        <v>255</v>
      </c>
      <c r="H183" s="36">
        <f>6046400+20000</f>
        <v>6066400</v>
      </c>
      <c r="I183" s="26" t="s">
        <v>1125</v>
      </c>
      <c r="J183" s="6" t="s">
        <v>20</v>
      </c>
    </row>
    <row r="184" spans="1:10" ht="30" x14ac:dyDescent="0.25">
      <c r="A184" s="7">
        <v>340</v>
      </c>
      <c r="B184" s="7" t="s">
        <v>28</v>
      </c>
      <c r="C184" s="7">
        <v>30103605</v>
      </c>
      <c r="D184" s="29">
        <v>20303</v>
      </c>
      <c r="E184" s="3" t="s">
        <v>509</v>
      </c>
      <c r="F184" s="7">
        <v>3000</v>
      </c>
      <c r="G184" s="7" t="s">
        <v>255</v>
      </c>
      <c r="H184" s="36">
        <v>6252837</v>
      </c>
      <c r="I184" s="26" t="s">
        <v>1125</v>
      </c>
      <c r="J184" s="6" t="s">
        <v>20</v>
      </c>
    </row>
    <row r="185" spans="1:10" ht="30" x14ac:dyDescent="0.25">
      <c r="A185" s="6">
        <v>341</v>
      </c>
      <c r="B185" s="7" t="s">
        <v>28</v>
      </c>
      <c r="C185" s="7">
        <v>30103605</v>
      </c>
      <c r="D185" s="29">
        <v>20303</v>
      </c>
      <c r="E185" s="3" t="s">
        <v>510</v>
      </c>
      <c r="F185" s="7">
        <v>2500</v>
      </c>
      <c r="G185" s="7" t="s">
        <v>255</v>
      </c>
      <c r="H185" s="36">
        <v>8790000</v>
      </c>
      <c r="I185" s="26" t="s">
        <v>1125</v>
      </c>
      <c r="J185" s="6" t="s">
        <v>20</v>
      </c>
    </row>
    <row r="186" spans="1:10" ht="30" x14ac:dyDescent="0.25">
      <c r="A186" s="7">
        <v>191</v>
      </c>
      <c r="B186" s="7" t="s">
        <v>28</v>
      </c>
      <c r="C186" s="7">
        <v>39131712</v>
      </c>
      <c r="D186" s="7">
        <v>20304</v>
      </c>
      <c r="E186" s="3" t="s">
        <v>302</v>
      </c>
      <c r="F186" s="7">
        <v>4000</v>
      </c>
      <c r="G186" s="7" t="s">
        <v>255</v>
      </c>
      <c r="H186" s="36">
        <v>10000000</v>
      </c>
      <c r="I186" s="26" t="s">
        <v>1125</v>
      </c>
      <c r="J186" s="6" t="s">
        <v>20</v>
      </c>
    </row>
    <row r="187" spans="1:10" x14ac:dyDescent="0.25">
      <c r="A187" s="6">
        <v>192</v>
      </c>
      <c r="B187" s="7" t="s">
        <v>28</v>
      </c>
      <c r="C187" s="7" t="s">
        <v>303</v>
      </c>
      <c r="D187" s="7">
        <v>20304</v>
      </c>
      <c r="E187" s="3" t="s">
        <v>304</v>
      </c>
      <c r="F187" s="7">
        <v>50</v>
      </c>
      <c r="G187" s="7" t="s">
        <v>255</v>
      </c>
      <c r="H187" s="36">
        <v>2250000</v>
      </c>
      <c r="I187" s="26" t="s">
        <v>1125</v>
      </c>
      <c r="J187" s="6" t="s">
        <v>20</v>
      </c>
    </row>
    <row r="188" spans="1:10" ht="30" x14ac:dyDescent="0.25">
      <c r="A188" s="7">
        <v>193</v>
      </c>
      <c r="B188" s="7" t="s">
        <v>28</v>
      </c>
      <c r="C188" s="7" t="s">
        <v>303</v>
      </c>
      <c r="D188" s="7">
        <v>20304</v>
      </c>
      <c r="E188" s="3" t="s">
        <v>305</v>
      </c>
      <c r="F188" s="7">
        <v>5</v>
      </c>
      <c r="G188" s="7" t="s">
        <v>255</v>
      </c>
      <c r="H188" s="36">
        <v>350000</v>
      </c>
      <c r="I188" s="26" t="s">
        <v>1125</v>
      </c>
      <c r="J188" s="6" t="s">
        <v>20</v>
      </c>
    </row>
    <row r="189" spans="1:10" x14ac:dyDescent="0.25">
      <c r="A189" s="6">
        <v>194</v>
      </c>
      <c r="B189" s="7" t="s">
        <v>28</v>
      </c>
      <c r="C189" s="7" t="s">
        <v>306</v>
      </c>
      <c r="D189" s="7">
        <v>20304</v>
      </c>
      <c r="E189" s="3" t="s">
        <v>307</v>
      </c>
      <c r="F189" s="7">
        <v>25</v>
      </c>
      <c r="G189" s="7" t="s">
        <v>255</v>
      </c>
      <c r="H189" s="36">
        <v>7275000</v>
      </c>
      <c r="I189" s="26" t="s">
        <v>1125</v>
      </c>
      <c r="J189" s="6" t="s">
        <v>20</v>
      </c>
    </row>
    <row r="190" spans="1:10" x14ac:dyDescent="0.25">
      <c r="A190" s="7">
        <v>164</v>
      </c>
      <c r="B190" s="7" t="s">
        <v>28</v>
      </c>
      <c r="C190" s="7">
        <v>46181537</v>
      </c>
      <c r="D190" s="29">
        <v>20304</v>
      </c>
      <c r="E190" s="3" t="s">
        <v>273</v>
      </c>
      <c r="F190" s="7">
        <v>1</v>
      </c>
      <c r="G190" s="7" t="s">
        <v>267</v>
      </c>
      <c r="H190" s="36">
        <v>90316000</v>
      </c>
      <c r="I190" s="26" t="s">
        <v>1125</v>
      </c>
      <c r="J190" s="6" t="s">
        <v>20</v>
      </c>
    </row>
    <row r="191" spans="1:10" x14ac:dyDescent="0.25">
      <c r="A191" s="6">
        <v>342</v>
      </c>
      <c r="B191" s="7" t="s">
        <v>28</v>
      </c>
      <c r="C191" s="7">
        <v>39121031</v>
      </c>
      <c r="D191" s="29">
        <v>20304</v>
      </c>
      <c r="E191" s="3" t="s">
        <v>511</v>
      </c>
      <c r="F191" s="7">
        <v>100</v>
      </c>
      <c r="G191" s="7" t="s">
        <v>255</v>
      </c>
      <c r="H191" s="36">
        <v>265300</v>
      </c>
      <c r="I191" s="26" t="s">
        <v>1125</v>
      </c>
      <c r="J191" s="6" t="s">
        <v>20</v>
      </c>
    </row>
    <row r="192" spans="1:10" ht="45" x14ac:dyDescent="0.25">
      <c r="A192" s="7">
        <v>165</v>
      </c>
      <c r="B192" s="7" t="s">
        <v>28</v>
      </c>
      <c r="C192" s="7">
        <v>39101605</v>
      </c>
      <c r="D192" s="29">
        <v>20305</v>
      </c>
      <c r="E192" s="3" t="s">
        <v>274</v>
      </c>
      <c r="F192" s="7">
        <v>1</v>
      </c>
      <c r="G192" s="7" t="s">
        <v>255</v>
      </c>
      <c r="H192" s="36">
        <v>2261183</v>
      </c>
      <c r="I192" s="26" t="s">
        <v>1125</v>
      </c>
      <c r="J192" s="6" t="s">
        <v>20</v>
      </c>
    </row>
    <row r="193" spans="1:10" x14ac:dyDescent="0.25">
      <c r="A193" s="6">
        <v>166</v>
      </c>
      <c r="B193" s="7" t="s">
        <v>28</v>
      </c>
      <c r="C193" s="7">
        <v>40171708</v>
      </c>
      <c r="D193" s="29">
        <v>20306</v>
      </c>
      <c r="E193" s="3" t="s">
        <v>275</v>
      </c>
      <c r="F193" s="7">
        <v>1</v>
      </c>
      <c r="G193" s="7" t="s">
        <v>255</v>
      </c>
      <c r="H193" s="36">
        <v>50000000</v>
      </c>
      <c r="I193" s="26" t="s">
        <v>1125</v>
      </c>
      <c r="J193" s="6" t="s">
        <v>20</v>
      </c>
    </row>
    <row r="194" spans="1:10" x14ac:dyDescent="0.25">
      <c r="A194" s="7">
        <v>343</v>
      </c>
      <c r="B194" s="7" t="s">
        <v>28</v>
      </c>
      <c r="C194" s="7">
        <v>39131698</v>
      </c>
      <c r="D194" s="29">
        <v>20306</v>
      </c>
      <c r="E194" s="3" t="s">
        <v>512</v>
      </c>
      <c r="F194" s="7">
        <v>100</v>
      </c>
      <c r="G194" s="7" t="s">
        <v>255</v>
      </c>
      <c r="H194" s="36">
        <f>997500+122850</f>
        <v>1120350</v>
      </c>
      <c r="I194" s="26" t="s">
        <v>1125</v>
      </c>
      <c r="J194" s="6" t="s">
        <v>20</v>
      </c>
    </row>
    <row r="195" spans="1:10" ht="30" x14ac:dyDescent="0.25">
      <c r="A195" s="6">
        <v>167</v>
      </c>
      <c r="B195" s="7" t="s">
        <v>28</v>
      </c>
      <c r="C195" s="7">
        <v>31191501</v>
      </c>
      <c r="D195" s="29">
        <v>20399</v>
      </c>
      <c r="E195" s="3" t="s">
        <v>276</v>
      </c>
      <c r="F195" s="7">
        <v>250</v>
      </c>
      <c r="G195" s="7" t="s">
        <v>255</v>
      </c>
      <c r="H195" s="36">
        <v>15000000</v>
      </c>
      <c r="I195" s="26" t="s">
        <v>1125</v>
      </c>
      <c r="J195" s="6" t="s">
        <v>20</v>
      </c>
    </row>
    <row r="196" spans="1:10" x14ac:dyDescent="0.25">
      <c r="A196" s="7">
        <v>168</v>
      </c>
      <c r="B196" s="7" t="s">
        <v>28</v>
      </c>
      <c r="C196" s="7">
        <v>30181505</v>
      </c>
      <c r="D196" s="29">
        <v>20399</v>
      </c>
      <c r="E196" s="3" t="s">
        <v>277</v>
      </c>
      <c r="F196" s="7">
        <v>1</v>
      </c>
      <c r="G196" s="7" t="s">
        <v>255</v>
      </c>
      <c r="H196" s="36">
        <v>5000000</v>
      </c>
      <c r="I196" s="26" t="s">
        <v>1125</v>
      </c>
      <c r="J196" s="6" t="s">
        <v>20</v>
      </c>
    </row>
    <row r="197" spans="1:10" x14ac:dyDescent="0.25">
      <c r="A197" s="6">
        <v>344</v>
      </c>
      <c r="B197" s="7" t="s">
        <v>28</v>
      </c>
      <c r="C197" s="7">
        <v>40151725</v>
      </c>
      <c r="D197" s="29">
        <v>20399</v>
      </c>
      <c r="E197" s="3" t="s">
        <v>513</v>
      </c>
      <c r="F197" s="7">
        <v>300</v>
      </c>
      <c r="G197" s="7" t="s">
        <v>255</v>
      </c>
      <c r="H197" s="36">
        <v>148800</v>
      </c>
      <c r="I197" s="26" t="s">
        <v>1125</v>
      </c>
      <c r="J197" s="6" t="s">
        <v>20</v>
      </c>
    </row>
    <row r="198" spans="1:10" x14ac:dyDescent="0.25">
      <c r="A198" s="7">
        <v>345</v>
      </c>
      <c r="B198" s="7" t="s">
        <v>28</v>
      </c>
      <c r="C198" s="7">
        <v>23131507</v>
      </c>
      <c r="D198" s="29">
        <v>20399</v>
      </c>
      <c r="E198" s="3" t="s">
        <v>514</v>
      </c>
      <c r="F198" s="7">
        <v>20</v>
      </c>
      <c r="G198" s="7" t="s">
        <v>515</v>
      </c>
      <c r="H198" s="36">
        <v>2930000</v>
      </c>
      <c r="I198" s="26" t="s">
        <v>1125</v>
      </c>
      <c r="J198" s="6" t="s">
        <v>20</v>
      </c>
    </row>
    <row r="199" spans="1:10" x14ac:dyDescent="0.25">
      <c r="A199" s="6">
        <v>220</v>
      </c>
      <c r="B199" s="7" t="s">
        <v>28</v>
      </c>
      <c r="C199" s="7" t="s">
        <v>337</v>
      </c>
      <c r="D199" s="7">
        <v>20401</v>
      </c>
      <c r="E199" s="3" t="s">
        <v>338</v>
      </c>
      <c r="F199" s="7">
        <v>35000</v>
      </c>
      <c r="G199" s="7" t="s">
        <v>255</v>
      </c>
      <c r="H199" s="36">
        <v>1802500</v>
      </c>
      <c r="I199" s="26" t="s">
        <v>1125</v>
      </c>
      <c r="J199" s="6" t="s">
        <v>20</v>
      </c>
    </row>
    <row r="200" spans="1:10" ht="30" x14ac:dyDescent="0.25">
      <c r="A200" s="7">
        <v>169</v>
      </c>
      <c r="B200" s="7" t="s">
        <v>28</v>
      </c>
      <c r="C200" s="7">
        <v>27112208</v>
      </c>
      <c r="D200" s="29">
        <v>20401</v>
      </c>
      <c r="E200" s="3" t="s">
        <v>278</v>
      </c>
      <c r="F200" s="7">
        <v>1</v>
      </c>
      <c r="G200" s="7" t="s">
        <v>255</v>
      </c>
      <c r="H200" s="36">
        <v>15000000</v>
      </c>
      <c r="I200" s="26" t="s">
        <v>1125</v>
      </c>
      <c r="J200" s="6" t="s">
        <v>20</v>
      </c>
    </row>
    <row r="201" spans="1:10" x14ac:dyDescent="0.25">
      <c r="A201" s="6">
        <v>346</v>
      </c>
      <c r="B201" s="7" t="s">
        <v>28</v>
      </c>
      <c r="C201" s="7">
        <v>24102401</v>
      </c>
      <c r="D201" s="29">
        <v>20401</v>
      </c>
      <c r="E201" s="3" t="s">
        <v>823</v>
      </c>
      <c r="F201" s="7">
        <v>30</v>
      </c>
      <c r="G201" s="7" t="s">
        <v>255</v>
      </c>
      <c r="H201" s="36">
        <v>360000</v>
      </c>
      <c r="I201" s="26" t="s">
        <v>1125</v>
      </c>
      <c r="J201" s="6" t="s">
        <v>20</v>
      </c>
    </row>
    <row r="202" spans="1:10" ht="90" x14ac:dyDescent="0.25">
      <c r="A202" s="7">
        <v>66</v>
      </c>
      <c r="B202" s="7" t="s">
        <v>28</v>
      </c>
      <c r="C202" s="7" t="s">
        <v>74</v>
      </c>
      <c r="D202" s="7">
        <v>20402</v>
      </c>
      <c r="E202" s="3" t="s">
        <v>174</v>
      </c>
      <c r="F202" s="7">
        <v>10</v>
      </c>
      <c r="G202" s="7" t="s">
        <v>251</v>
      </c>
      <c r="H202" s="36">
        <v>200000</v>
      </c>
      <c r="I202" s="26" t="s">
        <v>1125</v>
      </c>
      <c r="J202" s="6" t="s">
        <v>20</v>
      </c>
    </row>
    <row r="203" spans="1:10" ht="90" x14ac:dyDescent="0.25">
      <c r="A203" s="6">
        <v>67</v>
      </c>
      <c r="B203" s="7" t="s">
        <v>28</v>
      </c>
      <c r="C203" s="7" t="s">
        <v>75</v>
      </c>
      <c r="D203" s="7">
        <v>20402</v>
      </c>
      <c r="E203" s="3" t="s">
        <v>175</v>
      </c>
      <c r="F203" s="7">
        <v>20</v>
      </c>
      <c r="G203" s="7" t="s">
        <v>251</v>
      </c>
      <c r="H203" s="36">
        <v>100000</v>
      </c>
      <c r="I203" s="26" t="s">
        <v>1125</v>
      </c>
      <c r="J203" s="6" t="s">
        <v>20</v>
      </c>
    </row>
    <row r="204" spans="1:10" ht="30" x14ac:dyDescent="0.25">
      <c r="A204" s="7">
        <v>68</v>
      </c>
      <c r="B204" s="7" t="s">
        <v>28</v>
      </c>
      <c r="C204" s="7" t="s">
        <v>76</v>
      </c>
      <c r="D204" s="7">
        <v>20402</v>
      </c>
      <c r="E204" s="3" t="s">
        <v>176</v>
      </c>
      <c r="F204" s="7">
        <v>4</v>
      </c>
      <c r="G204" s="7" t="s">
        <v>251</v>
      </c>
      <c r="H204" s="36">
        <v>500000</v>
      </c>
      <c r="I204" s="26" t="s">
        <v>1125</v>
      </c>
      <c r="J204" s="6" t="s">
        <v>20</v>
      </c>
    </row>
    <row r="205" spans="1:10" ht="30" x14ac:dyDescent="0.25">
      <c r="A205" s="6">
        <v>69</v>
      </c>
      <c r="B205" s="7" t="s">
        <v>28</v>
      </c>
      <c r="C205" s="7" t="s">
        <v>75</v>
      </c>
      <c r="D205" s="7">
        <v>20402</v>
      </c>
      <c r="E205" s="3" t="s">
        <v>177</v>
      </c>
      <c r="F205" s="7">
        <v>20</v>
      </c>
      <c r="G205" s="7" t="s">
        <v>251</v>
      </c>
      <c r="H205" s="36">
        <v>160000</v>
      </c>
      <c r="I205" s="26" t="s">
        <v>1125</v>
      </c>
      <c r="J205" s="6" t="s">
        <v>20</v>
      </c>
    </row>
    <row r="206" spans="1:10" ht="45" x14ac:dyDescent="0.25">
      <c r="A206" s="7">
        <v>70</v>
      </c>
      <c r="B206" s="7" t="s">
        <v>28</v>
      </c>
      <c r="C206" s="7" t="s">
        <v>77</v>
      </c>
      <c r="D206" s="7">
        <v>20402</v>
      </c>
      <c r="E206" s="3" t="s">
        <v>178</v>
      </c>
      <c r="F206" s="7">
        <v>30</v>
      </c>
      <c r="G206" s="7" t="s">
        <v>251</v>
      </c>
      <c r="H206" s="36">
        <v>1150000</v>
      </c>
      <c r="I206" s="26" t="s">
        <v>1125</v>
      </c>
      <c r="J206" s="6" t="s">
        <v>20</v>
      </c>
    </row>
    <row r="207" spans="1:10" ht="30" x14ac:dyDescent="0.25">
      <c r="A207" s="6">
        <v>71</v>
      </c>
      <c r="B207" s="7" t="s">
        <v>28</v>
      </c>
      <c r="C207" s="7" t="s">
        <v>74</v>
      </c>
      <c r="D207" s="7">
        <v>20402</v>
      </c>
      <c r="E207" s="3" t="s">
        <v>179</v>
      </c>
      <c r="F207" s="7">
        <v>15</v>
      </c>
      <c r="G207" s="7" t="s">
        <v>251</v>
      </c>
      <c r="H207" s="36">
        <v>300000</v>
      </c>
      <c r="I207" s="26" t="s">
        <v>1125</v>
      </c>
      <c r="J207" s="6" t="s">
        <v>20</v>
      </c>
    </row>
    <row r="208" spans="1:10" ht="30" x14ac:dyDescent="0.25">
      <c r="A208" s="7">
        <v>72</v>
      </c>
      <c r="B208" s="7" t="s">
        <v>28</v>
      </c>
      <c r="C208" s="7" t="s">
        <v>77</v>
      </c>
      <c r="D208" s="7">
        <v>20402</v>
      </c>
      <c r="E208" s="3" t="s">
        <v>180</v>
      </c>
      <c r="F208" s="7">
        <v>10</v>
      </c>
      <c r="G208" s="7" t="s">
        <v>251</v>
      </c>
      <c r="H208" s="36">
        <v>500000</v>
      </c>
      <c r="I208" s="26" t="s">
        <v>1125</v>
      </c>
      <c r="J208" s="6" t="s">
        <v>20</v>
      </c>
    </row>
    <row r="209" spans="1:10" ht="30" x14ac:dyDescent="0.25">
      <c r="A209" s="7">
        <v>73</v>
      </c>
      <c r="B209" s="7" t="s">
        <v>28</v>
      </c>
      <c r="C209" s="7" t="s">
        <v>78</v>
      </c>
      <c r="D209" s="7">
        <v>20402</v>
      </c>
      <c r="E209" s="3" t="s">
        <v>181</v>
      </c>
      <c r="F209" s="7">
        <v>42</v>
      </c>
      <c r="G209" s="7" t="s">
        <v>251</v>
      </c>
      <c r="H209" s="36">
        <v>2000000</v>
      </c>
      <c r="I209" s="26" t="s">
        <v>1125</v>
      </c>
      <c r="J209" s="6" t="s">
        <v>20</v>
      </c>
    </row>
    <row r="210" spans="1:10" ht="30" x14ac:dyDescent="0.25">
      <c r="A210" s="6">
        <v>74</v>
      </c>
      <c r="B210" s="7" t="s">
        <v>28</v>
      </c>
      <c r="C210" s="7" t="s">
        <v>78</v>
      </c>
      <c r="D210" s="7">
        <v>20402</v>
      </c>
      <c r="E210" s="3" t="s">
        <v>182</v>
      </c>
      <c r="F210" s="7">
        <v>25</v>
      </c>
      <c r="G210" s="7" t="s">
        <v>251</v>
      </c>
      <c r="H210" s="36">
        <v>1500000</v>
      </c>
      <c r="I210" s="26" t="s">
        <v>1125</v>
      </c>
      <c r="J210" s="6" t="s">
        <v>20</v>
      </c>
    </row>
    <row r="211" spans="1:10" ht="60" x14ac:dyDescent="0.25">
      <c r="A211" s="7">
        <v>75</v>
      </c>
      <c r="B211" s="7" t="s">
        <v>28</v>
      </c>
      <c r="C211" s="7" t="s">
        <v>78</v>
      </c>
      <c r="D211" s="7">
        <v>20402</v>
      </c>
      <c r="E211" s="3" t="s">
        <v>233</v>
      </c>
      <c r="F211" s="7">
        <v>10</v>
      </c>
      <c r="G211" s="7" t="s">
        <v>251</v>
      </c>
      <c r="H211" s="36">
        <v>700000</v>
      </c>
      <c r="I211" s="26" t="s">
        <v>1125</v>
      </c>
      <c r="J211" s="6" t="s">
        <v>20</v>
      </c>
    </row>
    <row r="212" spans="1:10" ht="30" x14ac:dyDescent="0.25">
      <c r="A212" s="6">
        <v>76</v>
      </c>
      <c r="B212" s="7" t="s">
        <v>28</v>
      </c>
      <c r="C212" s="7" t="s">
        <v>79</v>
      </c>
      <c r="D212" s="7">
        <v>20402</v>
      </c>
      <c r="E212" s="3" t="s">
        <v>183</v>
      </c>
      <c r="F212" s="7">
        <v>80</v>
      </c>
      <c r="G212" s="7" t="s">
        <v>251</v>
      </c>
      <c r="H212" s="36">
        <v>4500000</v>
      </c>
      <c r="I212" s="26" t="s">
        <v>1125</v>
      </c>
      <c r="J212" s="6" t="s">
        <v>20</v>
      </c>
    </row>
    <row r="213" spans="1:10" ht="30" x14ac:dyDescent="0.25">
      <c r="A213" s="7">
        <v>77</v>
      </c>
      <c r="B213" s="7" t="s">
        <v>28</v>
      </c>
      <c r="C213" s="7" t="s">
        <v>78</v>
      </c>
      <c r="D213" s="7">
        <v>20402</v>
      </c>
      <c r="E213" s="3" t="s">
        <v>184</v>
      </c>
      <c r="F213" s="7">
        <v>2000</v>
      </c>
      <c r="G213" s="7" t="s">
        <v>251</v>
      </c>
      <c r="H213" s="36">
        <v>14200000</v>
      </c>
      <c r="I213" s="26" t="s">
        <v>1125</v>
      </c>
      <c r="J213" s="6" t="s">
        <v>20</v>
      </c>
    </row>
    <row r="214" spans="1:10" ht="30" x14ac:dyDescent="0.25">
      <c r="A214" s="6">
        <v>78</v>
      </c>
      <c r="B214" s="7" t="s">
        <v>28</v>
      </c>
      <c r="C214" s="7" t="s">
        <v>78</v>
      </c>
      <c r="D214" s="7">
        <v>20402</v>
      </c>
      <c r="E214" s="3" t="s">
        <v>185</v>
      </c>
      <c r="F214" s="7">
        <v>1300</v>
      </c>
      <c r="G214" s="7" t="s">
        <v>251</v>
      </c>
      <c r="H214" s="36">
        <v>12285000</v>
      </c>
      <c r="I214" s="26" t="s">
        <v>1125</v>
      </c>
      <c r="J214" s="6" t="s">
        <v>20</v>
      </c>
    </row>
    <row r="215" spans="1:10" ht="75" x14ac:dyDescent="0.25">
      <c r="A215" s="7">
        <v>79</v>
      </c>
      <c r="B215" s="7" t="s">
        <v>28</v>
      </c>
      <c r="C215" s="7" t="s">
        <v>79</v>
      </c>
      <c r="D215" s="7">
        <v>20402</v>
      </c>
      <c r="E215" s="3" t="s">
        <v>186</v>
      </c>
      <c r="F215" s="7">
        <v>310</v>
      </c>
      <c r="G215" s="7" t="s">
        <v>251</v>
      </c>
      <c r="H215" s="36">
        <v>1138320</v>
      </c>
      <c r="I215" s="26" t="s">
        <v>1125</v>
      </c>
      <c r="J215" s="6" t="s">
        <v>20</v>
      </c>
    </row>
    <row r="216" spans="1:10" ht="30" x14ac:dyDescent="0.25">
      <c r="A216" s="6">
        <v>80</v>
      </c>
      <c r="B216" s="7" t="s">
        <v>28</v>
      </c>
      <c r="C216" s="7" t="s">
        <v>78</v>
      </c>
      <c r="D216" s="7">
        <v>20402</v>
      </c>
      <c r="E216" s="3" t="s">
        <v>187</v>
      </c>
      <c r="F216" s="7">
        <v>500</v>
      </c>
      <c r="G216" s="7" t="s">
        <v>251</v>
      </c>
      <c r="H216" s="36">
        <v>1900000</v>
      </c>
      <c r="I216" s="26" t="s">
        <v>1125</v>
      </c>
      <c r="J216" s="6" t="s">
        <v>20</v>
      </c>
    </row>
    <row r="217" spans="1:10" ht="30" x14ac:dyDescent="0.25">
      <c r="A217" s="7">
        <v>81</v>
      </c>
      <c r="B217" s="7" t="s">
        <v>28</v>
      </c>
      <c r="C217" s="7" t="s">
        <v>79</v>
      </c>
      <c r="D217" s="7">
        <v>20402</v>
      </c>
      <c r="E217" s="3" t="s">
        <v>188</v>
      </c>
      <c r="F217" s="7">
        <v>302</v>
      </c>
      <c r="G217" s="7" t="s">
        <v>251</v>
      </c>
      <c r="H217" s="36">
        <v>677084</v>
      </c>
      <c r="I217" s="26" t="s">
        <v>1125</v>
      </c>
      <c r="J217" s="6" t="s">
        <v>20</v>
      </c>
    </row>
    <row r="218" spans="1:10" ht="30" x14ac:dyDescent="0.25">
      <c r="A218" s="6">
        <v>82</v>
      </c>
      <c r="B218" s="7" t="s">
        <v>28</v>
      </c>
      <c r="C218" s="7" t="s">
        <v>79</v>
      </c>
      <c r="D218" s="7">
        <v>20402</v>
      </c>
      <c r="E218" s="3" t="s">
        <v>813</v>
      </c>
      <c r="F218" s="7">
        <v>250</v>
      </c>
      <c r="G218" s="7" t="s">
        <v>251</v>
      </c>
      <c r="H218" s="36">
        <v>800000</v>
      </c>
      <c r="I218" s="26" t="s">
        <v>1125</v>
      </c>
      <c r="J218" s="6" t="s">
        <v>20</v>
      </c>
    </row>
    <row r="219" spans="1:10" ht="30" x14ac:dyDescent="0.25">
      <c r="A219" s="7">
        <v>83</v>
      </c>
      <c r="B219" s="7" t="s">
        <v>28</v>
      </c>
      <c r="C219" s="7" t="s">
        <v>79</v>
      </c>
      <c r="D219" s="7">
        <v>20402</v>
      </c>
      <c r="E219" s="3" t="s">
        <v>189</v>
      </c>
      <c r="F219" s="7">
        <v>600</v>
      </c>
      <c r="G219" s="7" t="s">
        <v>251</v>
      </c>
      <c r="H219" s="36">
        <v>720000</v>
      </c>
      <c r="I219" s="26" t="s">
        <v>1125</v>
      </c>
      <c r="J219" s="6" t="s">
        <v>20</v>
      </c>
    </row>
    <row r="220" spans="1:10" ht="30" x14ac:dyDescent="0.25">
      <c r="A220" s="6">
        <v>84</v>
      </c>
      <c r="B220" s="7" t="s">
        <v>28</v>
      </c>
      <c r="C220" s="7" t="s">
        <v>77</v>
      </c>
      <c r="D220" s="7">
        <v>20402</v>
      </c>
      <c r="E220" s="3" t="s">
        <v>190</v>
      </c>
      <c r="F220" s="7">
        <v>250</v>
      </c>
      <c r="G220" s="7" t="s">
        <v>251</v>
      </c>
      <c r="H220" s="36">
        <v>3737500</v>
      </c>
      <c r="I220" s="26" t="s">
        <v>1125</v>
      </c>
      <c r="J220" s="6" t="s">
        <v>20</v>
      </c>
    </row>
    <row r="221" spans="1:10" ht="30" x14ac:dyDescent="0.25">
      <c r="A221" s="7">
        <v>85</v>
      </c>
      <c r="B221" s="7" t="s">
        <v>28</v>
      </c>
      <c r="C221" s="7" t="s">
        <v>80</v>
      </c>
      <c r="D221" s="7">
        <v>20402</v>
      </c>
      <c r="E221" s="3" t="s">
        <v>191</v>
      </c>
      <c r="F221" s="7">
        <v>100</v>
      </c>
      <c r="G221" s="7" t="s">
        <v>251</v>
      </c>
      <c r="H221" s="36">
        <v>1000000</v>
      </c>
      <c r="I221" s="26" t="s">
        <v>1125</v>
      </c>
      <c r="J221" s="6" t="s">
        <v>20</v>
      </c>
    </row>
    <row r="222" spans="1:10" x14ac:dyDescent="0.25">
      <c r="A222" s="6">
        <v>86</v>
      </c>
      <c r="B222" s="7" t="s">
        <v>28</v>
      </c>
      <c r="C222" s="7" t="s">
        <v>80</v>
      </c>
      <c r="D222" s="7">
        <v>20402</v>
      </c>
      <c r="E222" s="3" t="s">
        <v>192</v>
      </c>
      <c r="F222" s="7">
        <v>100</v>
      </c>
      <c r="G222" s="7" t="s">
        <v>251</v>
      </c>
      <c r="H222" s="36">
        <v>1000000</v>
      </c>
      <c r="I222" s="26" t="s">
        <v>1125</v>
      </c>
      <c r="J222" s="6" t="s">
        <v>20</v>
      </c>
    </row>
    <row r="223" spans="1:10" ht="30" x14ac:dyDescent="0.25">
      <c r="A223" s="7">
        <v>87</v>
      </c>
      <c r="B223" s="7" t="s">
        <v>28</v>
      </c>
      <c r="C223" s="7" t="s">
        <v>80</v>
      </c>
      <c r="D223" s="7">
        <v>20402</v>
      </c>
      <c r="E223" s="3" t="s">
        <v>822</v>
      </c>
      <c r="F223" s="7">
        <v>100</v>
      </c>
      <c r="G223" s="7" t="s">
        <v>251</v>
      </c>
      <c r="H223" s="36">
        <v>1000000</v>
      </c>
      <c r="I223" s="26" t="s">
        <v>1125</v>
      </c>
      <c r="J223" s="6" t="s">
        <v>20</v>
      </c>
    </row>
    <row r="224" spans="1:10" x14ac:dyDescent="0.25">
      <c r="A224" s="6">
        <v>550</v>
      </c>
      <c r="B224" s="7" t="s">
        <v>28</v>
      </c>
      <c r="C224" s="7" t="s">
        <v>690</v>
      </c>
      <c r="D224" s="7">
        <v>20402</v>
      </c>
      <c r="E224" s="3" t="s">
        <v>707</v>
      </c>
      <c r="F224" s="7">
        <v>1</v>
      </c>
      <c r="G224" s="7" t="s">
        <v>255</v>
      </c>
      <c r="H224" s="36">
        <f>15000000+5072735</f>
        <v>20072735</v>
      </c>
      <c r="I224" s="26" t="s">
        <v>1125</v>
      </c>
      <c r="J224" s="6" t="s">
        <v>20</v>
      </c>
    </row>
    <row r="225" spans="1:10" x14ac:dyDescent="0.25">
      <c r="A225" s="7">
        <v>551</v>
      </c>
      <c r="B225" s="7" t="s">
        <v>28</v>
      </c>
      <c r="C225" s="7" t="s">
        <v>690</v>
      </c>
      <c r="D225" s="7">
        <v>20402</v>
      </c>
      <c r="E225" s="3" t="s">
        <v>708</v>
      </c>
      <c r="F225" s="7">
        <v>1</v>
      </c>
      <c r="G225" s="7" t="s">
        <v>255</v>
      </c>
      <c r="H225" s="36">
        <v>50000000</v>
      </c>
      <c r="I225" s="26" t="s">
        <v>1125</v>
      </c>
      <c r="J225" s="6" t="s">
        <v>20</v>
      </c>
    </row>
    <row r="226" spans="1:10" x14ac:dyDescent="0.25">
      <c r="A226" s="6">
        <v>221</v>
      </c>
      <c r="B226" s="7" t="s">
        <v>28</v>
      </c>
      <c r="C226" s="7" t="s">
        <v>339</v>
      </c>
      <c r="D226" s="29">
        <v>20402</v>
      </c>
      <c r="E226" s="3" t="s">
        <v>340</v>
      </c>
      <c r="F226" s="7">
        <v>6</v>
      </c>
      <c r="G226" s="7" t="s">
        <v>255</v>
      </c>
      <c r="H226" s="36">
        <v>2000000</v>
      </c>
      <c r="I226" s="26" t="s">
        <v>1125</v>
      </c>
      <c r="J226" s="6" t="s">
        <v>20</v>
      </c>
    </row>
    <row r="227" spans="1:10" x14ac:dyDescent="0.25">
      <c r="A227" s="7">
        <v>222</v>
      </c>
      <c r="B227" s="7" t="s">
        <v>28</v>
      </c>
      <c r="C227" s="7" t="s">
        <v>339</v>
      </c>
      <c r="D227" s="29">
        <v>20402</v>
      </c>
      <c r="E227" s="3" t="s">
        <v>341</v>
      </c>
      <c r="F227" s="7">
        <v>6</v>
      </c>
      <c r="G227" s="7" t="s">
        <v>255</v>
      </c>
      <c r="H227" s="36">
        <v>2000000</v>
      </c>
      <c r="I227" s="26" t="s">
        <v>1125</v>
      </c>
      <c r="J227" s="6" t="s">
        <v>20</v>
      </c>
    </row>
    <row r="228" spans="1:10" ht="30" x14ac:dyDescent="0.25">
      <c r="A228" s="6">
        <v>347</v>
      </c>
      <c r="B228" s="7" t="s">
        <v>28</v>
      </c>
      <c r="C228" s="7">
        <v>26111711</v>
      </c>
      <c r="D228" s="29">
        <v>20402</v>
      </c>
      <c r="E228" s="3" t="s">
        <v>516</v>
      </c>
      <c r="F228" s="7">
        <v>100</v>
      </c>
      <c r="G228" s="7" t="s">
        <v>494</v>
      </c>
      <c r="H228" s="36">
        <v>1000000</v>
      </c>
      <c r="I228" s="26" t="s">
        <v>1125</v>
      </c>
      <c r="J228" s="6" t="s">
        <v>20</v>
      </c>
    </row>
    <row r="229" spans="1:10" ht="30" x14ac:dyDescent="0.25">
      <c r="A229" s="7">
        <v>348</v>
      </c>
      <c r="B229" s="7" t="s">
        <v>28</v>
      </c>
      <c r="C229" s="7">
        <v>72101511</v>
      </c>
      <c r="D229" s="29">
        <v>20402</v>
      </c>
      <c r="E229" s="3" t="s">
        <v>517</v>
      </c>
      <c r="F229" s="7">
        <v>1</v>
      </c>
      <c r="G229" s="7" t="s">
        <v>255</v>
      </c>
      <c r="H229" s="36">
        <v>500000</v>
      </c>
      <c r="I229" s="26" t="s">
        <v>1125</v>
      </c>
      <c r="J229" s="6" t="s">
        <v>20</v>
      </c>
    </row>
    <row r="230" spans="1:10" x14ac:dyDescent="0.25">
      <c r="A230" s="6">
        <v>349</v>
      </c>
      <c r="B230" s="7" t="s">
        <v>28</v>
      </c>
      <c r="C230" s="7">
        <v>72101516</v>
      </c>
      <c r="D230" s="29">
        <v>20402</v>
      </c>
      <c r="E230" s="3" t="s">
        <v>518</v>
      </c>
      <c r="F230" s="7">
        <v>1</v>
      </c>
      <c r="G230" s="7" t="s">
        <v>255</v>
      </c>
      <c r="H230" s="36">
        <v>2000000</v>
      </c>
      <c r="I230" s="26" t="s">
        <v>1125</v>
      </c>
      <c r="J230" s="6" t="s">
        <v>20</v>
      </c>
    </row>
    <row r="231" spans="1:10" x14ac:dyDescent="0.25">
      <c r="A231" s="7">
        <v>88</v>
      </c>
      <c r="B231" s="7" t="s">
        <v>28</v>
      </c>
      <c r="C231" s="7" t="s">
        <v>81</v>
      </c>
      <c r="D231" s="7">
        <v>29901</v>
      </c>
      <c r="E231" s="3" t="s">
        <v>193</v>
      </c>
      <c r="F231" s="7">
        <v>20</v>
      </c>
      <c r="G231" s="7" t="s">
        <v>251</v>
      </c>
      <c r="H231" s="36">
        <v>2500000</v>
      </c>
      <c r="I231" s="26" t="s">
        <v>1125</v>
      </c>
      <c r="J231" s="6" t="s">
        <v>20</v>
      </c>
    </row>
    <row r="232" spans="1:10" x14ac:dyDescent="0.25">
      <c r="A232" s="6">
        <v>89</v>
      </c>
      <c r="B232" s="7" t="s">
        <v>28</v>
      </c>
      <c r="C232" s="7" t="s">
        <v>82</v>
      </c>
      <c r="D232" s="7">
        <v>29901</v>
      </c>
      <c r="E232" s="3" t="s">
        <v>194</v>
      </c>
      <c r="F232" s="7">
        <v>32</v>
      </c>
      <c r="G232" s="7" t="s">
        <v>251</v>
      </c>
      <c r="H232" s="36">
        <v>2500000</v>
      </c>
      <c r="I232" s="26" t="s">
        <v>1125</v>
      </c>
      <c r="J232" s="6" t="s">
        <v>20</v>
      </c>
    </row>
    <row r="233" spans="1:10" ht="75" x14ac:dyDescent="0.25">
      <c r="A233" s="7">
        <v>90</v>
      </c>
      <c r="B233" s="7" t="s">
        <v>28</v>
      </c>
      <c r="C233" s="7" t="s">
        <v>82</v>
      </c>
      <c r="D233" s="7">
        <v>29901</v>
      </c>
      <c r="E233" s="3" t="s">
        <v>195</v>
      </c>
      <c r="F233" s="7">
        <v>32</v>
      </c>
      <c r="G233" s="7" t="s">
        <v>251</v>
      </c>
      <c r="H233" s="36">
        <v>1440000</v>
      </c>
      <c r="I233" s="26" t="s">
        <v>1125</v>
      </c>
      <c r="J233" s="6" t="s">
        <v>20</v>
      </c>
    </row>
    <row r="234" spans="1:10" ht="30" x14ac:dyDescent="0.25">
      <c r="A234" s="6">
        <v>350</v>
      </c>
      <c r="B234" s="7" t="s">
        <v>28</v>
      </c>
      <c r="C234" s="7">
        <v>43211802</v>
      </c>
      <c r="D234" s="29">
        <v>29901</v>
      </c>
      <c r="E234" s="3" t="s">
        <v>519</v>
      </c>
      <c r="F234" s="7">
        <v>100</v>
      </c>
      <c r="G234" s="7" t="s">
        <v>255</v>
      </c>
      <c r="H234" s="36">
        <v>400000</v>
      </c>
      <c r="I234" s="26" t="s">
        <v>1125</v>
      </c>
      <c r="J234" s="6" t="s">
        <v>20</v>
      </c>
    </row>
    <row r="235" spans="1:10" x14ac:dyDescent="0.25">
      <c r="A235" s="7">
        <v>351</v>
      </c>
      <c r="B235" s="7" t="s">
        <v>28</v>
      </c>
      <c r="C235" s="7">
        <v>44121905</v>
      </c>
      <c r="D235" s="29">
        <v>29901</v>
      </c>
      <c r="E235" s="3" t="s">
        <v>520</v>
      </c>
      <c r="F235" s="7">
        <v>500</v>
      </c>
      <c r="G235" s="7" t="s">
        <v>255</v>
      </c>
      <c r="H235" s="36">
        <v>100000</v>
      </c>
      <c r="I235" s="26" t="s">
        <v>1125</v>
      </c>
      <c r="J235" s="6" t="s">
        <v>20</v>
      </c>
    </row>
    <row r="236" spans="1:10" x14ac:dyDescent="0.25">
      <c r="A236" s="6">
        <v>352</v>
      </c>
      <c r="B236" s="7" t="s">
        <v>28</v>
      </c>
      <c r="C236" s="7">
        <v>14111530</v>
      </c>
      <c r="D236" s="29">
        <v>29901</v>
      </c>
      <c r="E236" s="3" t="s">
        <v>521</v>
      </c>
      <c r="F236" s="7">
        <v>500</v>
      </c>
      <c r="G236" s="7" t="s">
        <v>522</v>
      </c>
      <c r="H236" s="36">
        <v>200000</v>
      </c>
      <c r="I236" s="26" t="s">
        <v>1125</v>
      </c>
      <c r="J236" s="6" t="s">
        <v>20</v>
      </c>
    </row>
    <row r="237" spans="1:10" x14ac:dyDescent="0.25">
      <c r="A237" s="7">
        <v>353</v>
      </c>
      <c r="B237" s="7" t="s">
        <v>28</v>
      </c>
      <c r="C237" s="7">
        <v>44111912</v>
      </c>
      <c r="D237" s="29">
        <v>29901</v>
      </c>
      <c r="E237" s="3" t="s">
        <v>523</v>
      </c>
      <c r="F237" s="7">
        <v>200</v>
      </c>
      <c r="G237" s="7" t="s">
        <v>255</v>
      </c>
      <c r="H237" s="36">
        <v>66000</v>
      </c>
      <c r="I237" s="26" t="s">
        <v>1125</v>
      </c>
      <c r="J237" s="6" t="s">
        <v>20</v>
      </c>
    </row>
    <row r="238" spans="1:10" x14ac:dyDescent="0.25">
      <c r="A238" s="6">
        <v>354</v>
      </c>
      <c r="B238" s="7" t="s">
        <v>28</v>
      </c>
      <c r="C238" s="7">
        <v>44101805</v>
      </c>
      <c r="D238" s="29">
        <v>29901</v>
      </c>
      <c r="E238" s="3" t="s">
        <v>524</v>
      </c>
      <c r="F238" s="7">
        <v>500</v>
      </c>
      <c r="G238" s="7" t="s">
        <v>255</v>
      </c>
      <c r="H238" s="36">
        <v>77000</v>
      </c>
      <c r="I238" s="26" t="s">
        <v>1125</v>
      </c>
      <c r="J238" s="6" t="s">
        <v>20</v>
      </c>
    </row>
    <row r="239" spans="1:10" x14ac:dyDescent="0.25">
      <c r="A239" s="7">
        <v>355</v>
      </c>
      <c r="B239" s="7" t="s">
        <v>28</v>
      </c>
      <c r="C239" s="7">
        <v>44103203</v>
      </c>
      <c r="D239" s="29">
        <v>29901</v>
      </c>
      <c r="E239" s="3" t="s">
        <v>525</v>
      </c>
      <c r="F239" s="7">
        <v>80</v>
      </c>
      <c r="G239" s="7" t="s">
        <v>255</v>
      </c>
      <c r="H239" s="36">
        <v>750000</v>
      </c>
      <c r="I239" s="26" t="s">
        <v>1125</v>
      </c>
      <c r="J239" s="6" t="s">
        <v>20</v>
      </c>
    </row>
    <row r="240" spans="1:10" ht="30" x14ac:dyDescent="0.25">
      <c r="A240" s="6">
        <v>356</v>
      </c>
      <c r="B240" s="7" t="s">
        <v>28</v>
      </c>
      <c r="C240" s="7">
        <v>44103203</v>
      </c>
      <c r="D240" s="29">
        <v>29901</v>
      </c>
      <c r="E240" s="3" t="s">
        <v>526</v>
      </c>
      <c r="F240" s="7">
        <v>80</v>
      </c>
      <c r="G240" s="7" t="s">
        <v>255</v>
      </c>
      <c r="H240" s="36">
        <v>1000000</v>
      </c>
      <c r="I240" s="26" t="s">
        <v>1125</v>
      </c>
      <c r="J240" s="6" t="s">
        <v>20</v>
      </c>
    </row>
    <row r="241" spans="1:10" x14ac:dyDescent="0.25">
      <c r="A241" s="7">
        <v>357</v>
      </c>
      <c r="B241" s="7" t="s">
        <v>28</v>
      </c>
      <c r="C241" s="7">
        <v>47131701</v>
      </c>
      <c r="D241" s="29">
        <v>29901</v>
      </c>
      <c r="E241" s="3" t="s">
        <v>527</v>
      </c>
      <c r="F241" s="7">
        <v>300</v>
      </c>
      <c r="G241" s="7" t="s">
        <v>255</v>
      </c>
      <c r="H241" s="36">
        <v>3000000</v>
      </c>
      <c r="I241" s="26" t="s">
        <v>1125</v>
      </c>
      <c r="J241" s="6" t="s">
        <v>20</v>
      </c>
    </row>
    <row r="242" spans="1:10" x14ac:dyDescent="0.25">
      <c r="A242" s="6">
        <v>358</v>
      </c>
      <c r="B242" s="7" t="s">
        <v>28</v>
      </c>
      <c r="C242" s="7">
        <v>30181614</v>
      </c>
      <c r="D242" s="29">
        <v>29901</v>
      </c>
      <c r="E242" s="3" t="s">
        <v>528</v>
      </c>
      <c r="F242" s="7">
        <v>50</v>
      </c>
      <c r="G242" s="7" t="s">
        <v>255</v>
      </c>
      <c r="H242" s="36">
        <v>2000000</v>
      </c>
      <c r="I242" s="26" t="s">
        <v>1125</v>
      </c>
      <c r="J242" s="6" t="s">
        <v>20</v>
      </c>
    </row>
    <row r="243" spans="1:10" x14ac:dyDescent="0.25">
      <c r="A243" s="7">
        <v>359</v>
      </c>
      <c r="B243" s="7" t="s">
        <v>28</v>
      </c>
      <c r="C243" s="7">
        <v>30181614</v>
      </c>
      <c r="D243" s="29">
        <v>29901</v>
      </c>
      <c r="E243" s="3" t="s">
        <v>529</v>
      </c>
      <c r="F243" s="7">
        <v>100</v>
      </c>
      <c r="G243" s="7" t="s">
        <v>255</v>
      </c>
      <c r="H243" s="36">
        <v>9000000</v>
      </c>
      <c r="I243" s="26" t="s">
        <v>1125</v>
      </c>
      <c r="J243" s="6" t="s">
        <v>20</v>
      </c>
    </row>
    <row r="244" spans="1:10" x14ac:dyDescent="0.25">
      <c r="A244" s="6">
        <v>360</v>
      </c>
      <c r="B244" s="7" t="s">
        <v>28</v>
      </c>
      <c r="C244" s="7">
        <v>44122029</v>
      </c>
      <c r="D244" s="29">
        <v>29901</v>
      </c>
      <c r="E244" s="3" t="s">
        <v>530</v>
      </c>
      <c r="F244" s="7">
        <v>500</v>
      </c>
      <c r="G244" s="7" t="s">
        <v>531</v>
      </c>
      <c r="H244" s="36">
        <v>155000</v>
      </c>
      <c r="I244" s="26" t="s">
        <v>1125</v>
      </c>
      <c r="J244" s="6" t="s">
        <v>20</v>
      </c>
    </row>
    <row r="245" spans="1:10" x14ac:dyDescent="0.25">
      <c r="A245" s="7">
        <v>361</v>
      </c>
      <c r="B245" s="7" t="s">
        <v>28</v>
      </c>
      <c r="C245" s="7">
        <v>31201610</v>
      </c>
      <c r="D245" s="29">
        <v>29901</v>
      </c>
      <c r="E245" s="3" t="s">
        <v>532</v>
      </c>
      <c r="F245" s="7">
        <v>1000</v>
      </c>
      <c r="G245" s="7" t="s">
        <v>255</v>
      </c>
      <c r="H245" s="36">
        <v>770000</v>
      </c>
      <c r="I245" s="26" t="s">
        <v>1125</v>
      </c>
      <c r="J245" s="6" t="s">
        <v>20</v>
      </c>
    </row>
    <row r="246" spans="1:10" x14ac:dyDescent="0.25">
      <c r="A246" s="6">
        <v>362</v>
      </c>
      <c r="B246" s="7" t="s">
        <v>28</v>
      </c>
      <c r="C246" s="7">
        <v>44121622</v>
      </c>
      <c r="D246" s="29">
        <v>29901</v>
      </c>
      <c r="E246" s="3" t="s">
        <v>533</v>
      </c>
      <c r="F246" s="7">
        <v>100</v>
      </c>
      <c r="G246" s="7" t="s">
        <v>255</v>
      </c>
      <c r="H246" s="36">
        <v>20000</v>
      </c>
      <c r="I246" s="26" t="s">
        <v>1125</v>
      </c>
      <c r="J246" s="6" t="s">
        <v>20</v>
      </c>
    </row>
    <row r="247" spans="1:10" x14ac:dyDescent="0.25">
      <c r="A247" s="7">
        <v>363</v>
      </c>
      <c r="B247" s="7" t="s">
        <v>28</v>
      </c>
      <c r="C247" s="7">
        <v>44121706</v>
      </c>
      <c r="D247" s="29">
        <v>29901</v>
      </c>
      <c r="E247" s="3" t="s">
        <v>534</v>
      </c>
      <c r="F247" s="7">
        <v>2000</v>
      </c>
      <c r="G247" s="7" t="s">
        <v>535</v>
      </c>
      <c r="H247" s="36">
        <v>930000</v>
      </c>
      <c r="I247" s="26" t="s">
        <v>1125</v>
      </c>
      <c r="J247" s="6" t="s">
        <v>20</v>
      </c>
    </row>
    <row r="248" spans="1:10" x14ac:dyDescent="0.25">
      <c r="A248" s="6">
        <v>364</v>
      </c>
      <c r="B248" s="7" t="s">
        <v>28</v>
      </c>
      <c r="C248" s="7">
        <v>44121708</v>
      </c>
      <c r="D248" s="29">
        <v>29901</v>
      </c>
      <c r="E248" s="3" t="s">
        <v>536</v>
      </c>
      <c r="F248" s="7">
        <v>450</v>
      </c>
      <c r="G248" s="7" t="s">
        <v>535</v>
      </c>
      <c r="H248" s="36">
        <v>1000000</v>
      </c>
      <c r="I248" s="26" t="s">
        <v>1125</v>
      </c>
      <c r="J248" s="6" t="s">
        <v>20</v>
      </c>
    </row>
    <row r="249" spans="1:10" x14ac:dyDescent="0.25">
      <c r="A249" s="7">
        <v>365</v>
      </c>
      <c r="B249" s="7" t="s">
        <v>28</v>
      </c>
      <c r="C249" s="7">
        <v>44121708</v>
      </c>
      <c r="D249" s="29">
        <v>29901</v>
      </c>
      <c r="E249" s="3" t="s">
        <v>537</v>
      </c>
      <c r="F249" s="7">
        <v>400</v>
      </c>
      <c r="G249" s="7" t="s">
        <v>535</v>
      </c>
      <c r="H249" s="36">
        <v>1000000</v>
      </c>
      <c r="I249" s="26" t="s">
        <v>1125</v>
      </c>
      <c r="J249" s="6" t="s">
        <v>20</v>
      </c>
    </row>
    <row r="250" spans="1:10" ht="30" x14ac:dyDescent="0.25">
      <c r="A250" s="6">
        <v>366</v>
      </c>
      <c r="B250" s="7" t="s">
        <v>28</v>
      </c>
      <c r="C250" s="7">
        <v>44121716</v>
      </c>
      <c r="D250" s="29">
        <v>29901</v>
      </c>
      <c r="E250" s="3" t="s">
        <v>538</v>
      </c>
      <c r="F250" s="7">
        <v>400</v>
      </c>
      <c r="G250" s="7" t="s">
        <v>535</v>
      </c>
      <c r="H250" s="36">
        <v>733200</v>
      </c>
      <c r="I250" s="26" t="s">
        <v>1125</v>
      </c>
      <c r="J250" s="6" t="s">
        <v>20</v>
      </c>
    </row>
    <row r="251" spans="1:10" ht="30" x14ac:dyDescent="0.25">
      <c r="A251" s="7">
        <v>367</v>
      </c>
      <c r="B251" s="7" t="s">
        <v>28</v>
      </c>
      <c r="C251" s="7">
        <v>44121716</v>
      </c>
      <c r="D251" s="29">
        <v>29901</v>
      </c>
      <c r="E251" s="3" t="s">
        <v>539</v>
      </c>
      <c r="F251" s="7">
        <v>300</v>
      </c>
      <c r="G251" s="7" t="s">
        <v>535</v>
      </c>
      <c r="H251" s="36">
        <v>549900</v>
      </c>
      <c r="I251" s="26" t="s">
        <v>1125</v>
      </c>
      <c r="J251" s="6" t="s">
        <v>20</v>
      </c>
    </row>
    <row r="252" spans="1:10" ht="30" x14ac:dyDescent="0.25">
      <c r="A252" s="6">
        <v>368</v>
      </c>
      <c r="B252" s="7" t="s">
        <v>28</v>
      </c>
      <c r="C252" s="7">
        <v>44121716</v>
      </c>
      <c r="D252" s="29">
        <v>29901</v>
      </c>
      <c r="E252" s="3" t="s">
        <v>540</v>
      </c>
      <c r="F252" s="7">
        <v>500</v>
      </c>
      <c r="G252" s="7" t="s">
        <v>535</v>
      </c>
      <c r="H252" s="36">
        <v>916500</v>
      </c>
      <c r="I252" s="26" t="s">
        <v>1125</v>
      </c>
      <c r="J252" s="6" t="s">
        <v>20</v>
      </c>
    </row>
    <row r="253" spans="1:10" x14ac:dyDescent="0.25">
      <c r="A253" s="7">
        <v>369</v>
      </c>
      <c r="B253" s="7" t="s">
        <v>28</v>
      </c>
      <c r="C253" s="7">
        <v>44121708</v>
      </c>
      <c r="D253" s="29">
        <v>29901</v>
      </c>
      <c r="E253" s="3" t="s">
        <v>541</v>
      </c>
      <c r="F253" s="7">
        <v>450</v>
      </c>
      <c r="G253" s="7" t="s">
        <v>535</v>
      </c>
      <c r="H253" s="36">
        <f>1000000-193664</f>
        <v>806336</v>
      </c>
      <c r="I253" s="26" t="s">
        <v>1125</v>
      </c>
      <c r="J253" s="6" t="s">
        <v>20</v>
      </c>
    </row>
    <row r="254" spans="1:10" x14ac:dyDescent="0.25">
      <c r="A254" s="6">
        <v>370</v>
      </c>
      <c r="B254" s="7" t="s">
        <v>28</v>
      </c>
      <c r="C254" s="7">
        <v>44121708</v>
      </c>
      <c r="D254" s="29">
        <v>29901</v>
      </c>
      <c r="E254" s="3" t="s">
        <v>542</v>
      </c>
      <c r="F254" s="7">
        <v>400</v>
      </c>
      <c r="G254" s="7" t="s">
        <v>255</v>
      </c>
      <c r="H254" s="36">
        <v>1000000</v>
      </c>
      <c r="I254" s="26" t="s">
        <v>1125</v>
      </c>
      <c r="J254" s="6" t="s">
        <v>20</v>
      </c>
    </row>
    <row r="255" spans="1:10" x14ac:dyDescent="0.25">
      <c r="A255" s="7">
        <v>371</v>
      </c>
      <c r="B255" s="7" t="s">
        <v>28</v>
      </c>
      <c r="C255" s="7">
        <v>44121708</v>
      </c>
      <c r="D255" s="29">
        <v>29901</v>
      </c>
      <c r="E255" s="3" t="s">
        <v>543</v>
      </c>
      <c r="F255" s="7">
        <v>400</v>
      </c>
      <c r="G255" s="7" t="s">
        <v>535</v>
      </c>
      <c r="H255" s="36">
        <v>1000000</v>
      </c>
      <c r="I255" s="26" t="s">
        <v>1125</v>
      </c>
      <c r="J255" s="6" t="s">
        <v>20</v>
      </c>
    </row>
    <row r="256" spans="1:10" x14ac:dyDescent="0.25">
      <c r="A256" s="6">
        <v>372</v>
      </c>
      <c r="B256" s="7" t="s">
        <v>28</v>
      </c>
      <c r="C256" s="7">
        <v>44121705</v>
      </c>
      <c r="D256" s="29">
        <v>29901</v>
      </c>
      <c r="E256" s="3" t="s">
        <v>544</v>
      </c>
      <c r="F256" s="7">
        <v>30</v>
      </c>
      <c r="G256" s="7" t="s">
        <v>545</v>
      </c>
      <c r="H256" s="36">
        <v>106500</v>
      </c>
      <c r="I256" s="26" t="s">
        <v>1125</v>
      </c>
      <c r="J256" s="6" t="s">
        <v>20</v>
      </c>
    </row>
    <row r="257" spans="1:10" x14ac:dyDescent="0.25">
      <c r="A257" s="7">
        <v>373</v>
      </c>
      <c r="B257" s="7" t="s">
        <v>28</v>
      </c>
      <c r="C257" s="7">
        <v>44121705</v>
      </c>
      <c r="D257" s="29">
        <v>29901</v>
      </c>
      <c r="E257" s="3" t="s">
        <v>546</v>
      </c>
      <c r="F257" s="7">
        <v>30</v>
      </c>
      <c r="G257" s="7" t="s">
        <v>545</v>
      </c>
      <c r="H257" s="36">
        <v>106500</v>
      </c>
      <c r="I257" s="26" t="s">
        <v>1125</v>
      </c>
      <c r="J257" s="6" t="s">
        <v>20</v>
      </c>
    </row>
    <row r="258" spans="1:10" x14ac:dyDescent="0.25">
      <c r="A258" s="6">
        <v>374</v>
      </c>
      <c r="B258" s="7" t="s">
        <v>28</v>
      </c>
      <c r="C258" s="7">
        <v>44102402</v>
      </c>
      <c r="D258" s="29">
        <v>29901</v>
      </c>
      <c r="E258" s="3" t="s">
        <v>547</v>
      </c>
      <c r="F258" s="7">
        <v>60</v>
      </c>
      <c r="G258" s="7" t="s">
        <v>255</v>
      </c>
      <c r="H258" s="36">
        <v>376200</v>
      </c>
      <c r="I258" s="26" t="s">
        <v>1125</v>
      </c>
      <c r="J258" s="6" t="s">
        <v>20</v>
      </c>
    </row>
    <row r="259" spans="1:10" x14ac:dyDescent="0.25">
      <c r="A259" s="7">
        <v>375</v>
      </c>
      <c r="B259" s="7" t="s">
        <v>28</v>
      </c>
      <c r="C259" s="7">
        <v>44122104</v>
      </c>
      <c r="D259" s="29">
        <v>29901</v>
      </c>
      <c r="E259" s="3" t="s">
        <v>548</v>
      </c>
      <c r="F259" s="7">
        <v>100</v>
      </c>
      <c r="G259" s="7" t="s">
        <v>255</v>
      </c>
      <c r="H259" s="36">
        <v>100000</v>
      </c>
      <c r="I259" s="26" t="s">
        <v>1125</v>
      </c>
      <c r="J259" s="6" t="s">
        <v>20</v>
      </c>
    </row>
    <row r="260" spans="1:10" x14ac:dyDescent="0.25">
      <c r="A260" s="6">
        <v>376</v>
      </c>
      <c r="B260" s="7" t="s">
        <v>28</v>
      </c>
      <c r="C260" s="7">
        <v>41111604</v>
      </c>
      <c r="D260" s="29">
        <v>29901</v>
      </c>
      <c r="E260" s="3" t="s">
        <v>549</v>
      </c>
      <c r="F260" s="7">
        <v>300</v>
      </c>
      <c r="G260" s="7" t="s">
        <v>255</v>
      </c>
      <c r="H260" s="36">
        <v>24000</v>
      </c>
      <c r="I260" s="26" t="s">
        <v>1125</v>
      </c>
      <c r="J260" s="6" t="s">
        <v>20</v>
      </c>
    </row>
    <row r="261" spans="1:10" x14ac:dyDescent="0.25">
      <c r="A261" s="7">
        <v>377</v>
      </c>
      <c r="B261" s="7" t="s">
        <v>28</v>
      </c>
      <c r="C261" s="7">
        <v>44121613</v>
      </c>
      <c r="D261" s="29">
        <v>29901</v>
      </c>
      <c r="E261" s="3" t="s">
        <v>550</v>
      </c>
      <c r="F261" s="7">
        <v>200</v>
      </c>
      <c r="G261" s="7" t="s">
        <v>255</v>
      </c>
      <c r="H261" s="36">
        <v>68000</v>
      </c>
      <c r="I261" s="26" t="s">
        <v>1125</v>
      </c>
      <c r="J261" s="6" t="s">
        <v>20</v>
      </c>
    </row>
    <row r="262" spans="1:10" x14ac:dyDescent="0.25">
      <c r="A262" s="6">
        <v>378</v>
      </c>
      <c r="B262" s="7" t="s">
        <v>28</v>
      </c>
      <c r="C262" s="7">
        <v>44121604</v>
      </c>
      <c r="D262" s="29">
        <v>29901</v>
      </c>
      <c r="E262" s="3" t="s">
        <v>551</v>
      </c>
      <c r="F262" s="7">
        <v>800</v>
      </c>
      <c r="G262" s="7" t="s">
        <v>255</v>
      </c>
      <c r="H262" s="36">
        <v>1000000</v>
      </c>
      <c r="I262" s="26" t="s">
        <v>1125</v>
      </c>
      <c r="J262" s="6" t="s">
        <v>20</v>
      </c>
    </row>
    <row r="263" spans="1:10" x14ac:dyDescent="0.25">
      <c r="A263" s="7">
        <v>379</v>
      </c>
      <c r="B263" s="7" t="s">
        <v>28</v>
      </c>
      <c r="C263" s="7">
        <v>44121619</v>
      </c>
      <c r="D263" s="29">
        <v>29901</v>
      </c>
      <c r="E263" s="3" t="s">
        <v>552</v>
      </c>
      <c r="F263" s="7">
        <v>180</v>
      </c>
      <c r="G263" s="7" t="s">
        <v>255</v>
      </c>
      <c r="H263" s="36">
        <v>12600</v>
      </c>
      <c r="I263" s="26" t="s">
        <v>1125</v>
      </c>
      <c r="J263" s="6" t="s">
        <v>20</v>
      </c>
    </row>
    <row r="264" spans="1:10" x14ac:dyDescent="0.25">
      <c r="A264" s="6">
        <v>380</v>
      </c>
      <c r="B264" s="7" t="s">
        <v>28</v>
      </c>
      <c r="C264" s="7">
        <v>44121618</v>
      </c>
      <c r="D264" s="29">
        <v>29901</v>
      </c>
      <c r="E264" s="3" t="s">
        <v>553</v>
      </c>
      <c r="F264" s="7">
        <v>200</v>
      </c>
      <c r="G264" s="7" t="s">
        <v>255</v>
      </c>
      <c r="H264" s="36">
        <v>250000</v>
      </c>
      <c r="I264" s="26" t="s">
        <v>1125</v>
      </c>
      <c r="J264" s="6" t="s">
        <v>20</v>
      </c>
    </row>
    <row r="265" spans="1:10" x14ac:dyDescent="0.25">
      <c r="A265" s="7">
        <v>381</v>
      </c>
      <c r="B265" s="7" t="s">
        <v>28</v>
      </c>
      <c r="C265" s="7">
        <v>44121618</v>
      </c>
      <c r="D265" s="29">
        <v>29901</v>
      </c>
      <c r="E265" s="3" t="s">
        <v>554</v>
      </c>
      <c r="F265" s="7">
        <v>200</v>
      </c>
      <c r="G265" s="7" t="s">
        <v>255</v>
      </c>
      <c r="H265" s="36">
        <v>112400</v>
      </c>
      <c r="I265" s="26" t="s">
        <v>1125</v>
      </c>
      <c r="J265" s="6" t="s">
        <v>20</v>
      </c>
    </row>
    <row r="266" spans="1:10" ht="105" x14ac:dyDescent="0.25">
      <c r="A266" s="6">
        <v>91</v>
      </c>
      <c r="B266" s="7" t="s">
        <v>28</v>
      </c>
      <c r="C266" s="7" t="s">
        <v>83</v>
      </c>
      <c r="D266" s="7">
        <v>29902</v>
      </c>
      <c r="E266" s="3" t="s">
        <v>196</v>
      </c>
      <c r="F266" s="7">
        <v>10</v>
      </c>
      <c r="G266" s="7" t="s">
        <v>251</v>
      </c>
      <c r="H266" s="36">
        <v>10000</v>
      </c>
      <c r="I266" s="26" t="s">
        <v>1125</v>
      </c>
      <c r="J266" s="6" t="s">
        <v>20</v>
      </c>
    </row>
    <row r="267" spans="1:10" ht="75" x14ac:dyDescent="0.25">
      <c r="A267" s="7">
        <v>92</v>
      </c>
      <c r="B267" s="7" t="s">
        <v>28</v>
      </c>
      <c r="C267" s="7" t="s">
        <v>83</v>
      </c>
      <c r="D267" s="7">
        <v>29902</v>
      </c>
      <c r="E267" s="3" t="s">
        <v>197</v>
      </c>
      <c r="F267" s="7">
        <v>10</v>
      </c>
      <c r="G267" s="7" t="s">
        <v>251</v>
      </c>
      <c r="H267" s="36">
        <v>10000</v>
      </c>
      <c r="I267" s="26" t="s">
        <v>1125</v>
      </c>
      <c r="J267" s="6" t="s">
        <v>20</v>
      </c>
    </row>
    <row r="268" spans="1:10" ht="60" x14ac:dyDescent="0.25">
      <c r="A268" s="6">
        <v>93</v>
      </c>
      <c r="B268" s="7" t="s">
        <v>28</v>
      </c>
      <c r="C268" s="7" t="s">
        <v>84</v>
      </c>
      <c r="D268" s="7">
        <v>29902</v>
      </c>
      <c r="E268" s="3" t="s">
        <v>814</v>
      </c>
      <c r="F268" s="7">
        <v>5</v>
      </c>
      <c r="G268" s="7" t="s">
        <v>251</v>
      </c>
      <c r="H268" s="36">
        <v>5000</v>
      </c>
      <c r="I268" s="26" t="s">
        <v>1125</v>
      </c>
      <c r="J268" s="6" t="s">
        <v>20</v>
      </c>
    </row>
    <row r="269" spans="1:10" ht="60" x14ac:dyDescent="0.25">
      <c r="A269" s="7">
        <v>94</v>
      </c>
      <c r="B269" s="7" t="s">
        <v>28</v>
      </c>
      <c r="C269" s="7" t="s">
        <v>84</v>
      </c>
      <c r="D269" s="7">
        <v>29902</v>
      </c>
      <c r="E269" s="3" t="s">
        <v>815</v>
      </c>
      <c r="F269" s="7">
        <v>5</v>
      </c>
      <c r="G269" s="7" t="s">
        <v>251</v>
      </c>
      <c r="H269" s="36">
        <v>5000</v>
      </c>
      <c r="I269" s="26" t="s">
        <v>1125</v>
      </c>
      <c r="J269" s="6" t="s">
        <v>20</v>
      </c>
    </row>
    <row r="270" spans="1:10" ht="30" x14ac:dyDescent="0.25">
      <c r="A270" s="6">
        <v>95</v>
      </c>
      <c r="B270" s="7" t="s">
        <v>28</v>
      </c>
      <c r="C270" s="7" t="s">
        <v>84</v>
      </c>
      <c r="D270" s="7">
        <v>29902</v>
      </c>
      <c r="E270" s="3" t="s">
        <v>198</v>
      </c>
      <c r="F270" s="7">
        <v>2</v>
      </c>
      <c r="G270" s="7" t="s">
        <v>251</v>
      </c>
      <c r="H270" s="36">
        <v>2000</v>
      </c>
      <c r="I270" s="26" t="s">
        <v>1125</v>
      </c>
      <c r="J270" s="6" t="s">
        <v>20</v>
      </c>
    </row>
    <row r="271" spans="1:10" ht="30" x14ac:dyDescent="0.25">
      <c r="A271" s="7">
        <v>96</v>
      </c>
      <c r="B271" s="7" t="s">
        <v>28</v>
      </c>
      <c r="C271" s="7" t="s">
        <v>85</v>
      </c>
      <c r="D271" s="7">
        <v>29902</v>
      </c>
      <c r="E271" s="3" t="s">
        <v>199</v>
      </c>
      <c r="F271" s="7">
        <v>100</v>
      </c>
      <c r="G271" s="7" t="s">
        <v>251</v>
      </c>
      <c r="H271" s="36">
        <v>30000</v>
      </c>
      <c r="I271" s="26" t="s">
        <v>1125</v>
      </c>
      <c r="J271" s="6" t="s">
        <v>20</v>
      </c>
    </row>
    <row r="272" spans="1:10" ht="30" x14ac:dyDescent="0.25">
      <c r="A272" s="6">
        <v>98</v>
      </c>
      <c r="B272" s="7" t="s">
        <v>28</v>
      </c>
      <c r="C272" s="7" t="s">
        <v>86</v>
      </c>
      <c r="D272" s="7">
        <v>29902</v>
      </c>
      <c r="E272" s="3" t="s">
        <v>200</v>
      </c>
      <c r="F272" s="7">
        <v>4</v>
      </c>
      <c r="G272" s="7" t="s">
        <v>251</v>
      </c>
      <c r="H272" s="36">
        <v>6000</v>
      </c>
      <c r="I272" s="26" t="s">
        <v>1125</v>
      </c>
      <c r="J272" s="6" t="s">
        <v>20</v>
      </c>
    </row>
    <row r="273" spans="1:10" x14ac:dyDescent="0.25">
      <c r="A273" s="7">
        <v>99</v>
      </c>
      <c r="B273" s="7" t="s">
        <v>28</v>
      </c>
      <c r="C273" s="7" t="s">
        <v>86</v>
      </c>
      <c r="D273" s="7">
        <v>29902</v>
      </c>
      <c r="E273" s="3" t="s">
        <v>201</v>
      </c>
      <c r="F273" s="7">
        <v>5</v>
      </c>
      <c r="G273" s="7" t="s">
        <v>251</v>
      </c>
      <c r="H273" s="36">
        <v>7500</v>
      </c>
      <c r="I273" s="26" t="s">
        <v>1125</v>
      </c>
      <c r="J273" s="6" t="s">
        <v>20</v>
      </c>
    </row>
    <row r="274" spans="1:10" ht="30" x14ac:dyDescent="0.25">
      <c r="A274" s="6">
        <v>100</v>
      </c>
      <c r="B274" s="7" t="s">
        <v>28</v>
      </c>
      <c r="C274" s="7" t="s">
        <v>86</v>
      </c>
      <c r="D274" s="7">
        <v>29902</v>
      </c>
      <c r="E274" s="3" t="s">
        <v>202</v>
      </c>
      <c r="F274" s="7">
        <v>5</v>
      </c>
      <c r="G274" s="7" t="s">
        <v>251</v>
      </c>
      <c r="H274" s="36">
        <v>12500</v>
      </c>
      <c r="I274" s="26" t="s">
        <v>1125</v>
      </c>
      <c r="J274" s="6" t="s">
        <v>20</v>
      </c>
    </row>
    <row r="275" spans="1:10" x14ac:dyDescent="0.25">
      <c r="A275" s="7">
        <v>101</v>
      </c>
      <c r="B275" s="7" t="s">
        <v>28</v>
      </c>
      <c r="C275" s="7" t="s">
        <v>87</v>
      </c>
      <c r="D275" s="7">
        <v>29902</v>
      </c>
      <c r="E275" s="3" t="s">
        <v>234</v>
      </c>
      <c r="F275" s="7">
        <v>50</v>
      </c>
      <c r="G275" s="7" t="s">
        <v>251</v>
      </c>
      <c r="H275" s="36">
        <v>25000</v>
      </c>
      <c r="I275" s="26" t="s">
        <v>1125</v>
      </c>
      <c r="J275" s="6" t="s">
        <v>20</v>
      </c>
    </row>
    <row r="276" spans="1:10" x14ac:dyDescent="0.25">
      <c r="A276" s="6">
        <v>102</v>
      </c>
      <c r="B276" s="7" t="s">
        <v>28</v>
      </c>
      <c r="C276" s="7" t="s">
        <v>88</v>
      </c>
      <c r="D276" s="7">
        <v>29902</v>
      </c>
      <c r="E276" s="3" t="s">
        <v>203</v>
      </c>
      <c r="F276" s="7">
        <v>1</v>
      </c>
      <c r="G276" s="7" t="s">
        <v>251</v>
      </c>
      <c r="H276" s="36">
        <v>6000</v>
      </c>
      <c r="I276" s="26" t="s">
        <v>1125</v>
      </c>
      <c r="J276" s="6" t="s">
        <v>20</v>
      </c>
    </row>
    <row r="277" spans="1:10" x14ac:dyDescent="0.25">
      <c r="A277" s="7">
        <v>103</v>
      </c>
      <c r="B277" s="7" t="s">
        <v>28</v>
      </c>
      <c r="C277" s="7" t="s">
        <v>89</v>
      </c>
      <c r="D277" s="7">
        <v>29902</v>
      </c>
      <c r="E277" s="3" t="s">
        <v>204</v>
      </c>
      <c r="F277" s="7">
        <v>2</v>
      </c>
      <c r="G277" s="7" t="s">
        <v>251</v>
      </c>
      <c r="H277" s="36">
        <v>70000</v>
      </c>
      <c r="I277" s="26" t="s">
        <v>1125</v>
      </c>
      <c r="J277" s="6" t="s">
        <v>20</v>
      </c>
    </row>
    <row r="278" spans="1:10" ht="30" x14ac:dyDescent="0.25">
      <c r="A278" s="6">
        <v>104</v>
      </c>
      <c r="B278" s="7" t="s">
        <v>28</v>
      </c>
      <c r="C278" s="7" t="s">
        <v>90</v>
      </c>
      <c r="D278" s="7">
        <v>29902</v>
      </c>
      <c r="E278" s="3" t="s">
        <v>205</v>
      </c>
      <c r="F278" s="7">
        <v>1</v>
      </c>
      <c r="G278" s="7" t="s">
        <v>251</v>
      </c>
      <c r="H278" s="36">
        <v>100000</v>
      </c>
      <c r="I278" s="26" t="s">
        <v>1125</v>
      </c>
      <c r="J278" s="6" t="s">
        <v>20</v>
      </c>
    </row>
    <row r="279" spans="1:10" ht="30" x14ac:dyDescent="0.25">
      <c r="A279" s="7">
        <v>105</v>
      </c>
      <c r="B279" s="7" t="s">
        <v>28</v>
      </c>
      <c r="C279" s="7" t="s">
        <v>91</v>
      </c>
      <c r="D279" s="7">
        <v>29902</v>
      </c>
      <c r="E279" s="3" t="s">
        <v>206</v>
      </c>
      <c r="F279" s="7">
        <v>2500</v>
      </c>
      <c r="G279" s="7" t="s">
        <v>251</v>
      </c>
      <c r="H279" s="36">
        <v>7413450</v>
      </c>
      <c r="I279" s="26" t="s">
        <v>1125</v>
      </c>
      <c r="J279" s="6" t="s">
        <v>20</v>
      </c>
    </row>
    <row r="280" spans="1:10" ht="45" x14ac:dyDescent="0.25">
      <c r="A280" s="6">
        <v>106</v>
      </c>
      <c r="B280" s="7" t="s">
        <v>28</v>
      </c>
      <c r="C280" s="7">
        <v>42132203</v>
      </c>
      <c r="D280" s="7">
        <v>29902</v>
      </c>
      <c r="E280" s="3" t="s">
        <v>207</v>
      </c>
      <c r="F280" s="7">
        <v>2500</v>
      </c>
      <c r="G280" s="7" t="s">
        <v>251</v>
      </c>
      <c r="H280" s="36">
        <v>7413450</v>
      </c>
      <c r="I280" s="26" t="s">
        <v>1125</v>
      </c>
      <c r="J280" s="6" t="s">
        <v>20</v>
      </c>
    </row>
    <row r="281" spans="1:10" ht="30" x14ac:dyDescent="0.25">
      <c r="A281" s="7">
        <v>107</v>
      </c>
      <c r="B281" s="7" t="s">
        <v>28</v>
      </c>
      <c r="C281" s="7">
        <v>42131707</v>
      </c>
      <c r="D281" s="7">
        <v>29902</v>
      </c>
      <c r="E281" s="3" t="s">
        <v>237</v>
      </c>
      <c r="F281" s="7">
        <v>2000</v>
      </c>
      <c r="G281" s="7" t="s">
        <v>251</v>
      </c>
      <c r="H281" s="36">
        <v>4424600</v>
      </c>
      <c r="I281" s="26" t="s">
        <v>1125</v>
      </c>
      <c r="J281" s="6" t="s">
        <v>20</v>
      </c>
    </row>
    <row r="282" spans="1:10" ht="30" x14ac:dyDescent="0.25">
      <c r="A282" s="6">
        <v>108</v>
      </c>
      <c r="B282" s="7" t="s">
        <v>28</v>
      </c>
      <c r="C282" s="7">
        <v>46181708</v>
      </c>
      <c r="D282" s="7">
        <v>29902</v>
      </c>
      <c r="E282" s="3" t="s">
        <v>208</v>
      </c>
      <c r="F282" s="7">
        <v>1500</v>
      </c>
      <c r="G282" s="7" t="s">
        <v>251</v>
      </c>
      <c r="H282" s="36">
        <v>3375000</v>
      </c>
      <c r="I282" s="26" t="s">
        <v>1125</v>
      </c>
      <c r="J282" s="6" t="s">
        <v>20</v>
      </c>
    </row>
    <row r="283" spans="1:10" x14ac:dyDescent="0.25">
      <c r="A283" s="7">
        <v>497</v>
      </c>
      <c r="B283" s="7" t="s">
        <v>28</v>
      </c>
      <c r="C283" s="7">
        <v>42142523</v>
      </c>
      <c r="D283" s="7">
        <v>29902</v>
      </c>
      <c r="E283" s="3" t="s">
        <v>665</v>
      </c>
      <c r="F283" s="7">
        <v>200</v>
      </c>
      <c r="G283" s="7" t="s">
        <v>255</v>
      </c>
      <c r="H283" s="36">
        <v>4600</v>
      </c>
      <c r="I283" s="26" t="s">
        <v>1125</v>
      </c>
      <c r="J283" s="6" t="s">
        <v>20</v>
      </c>
    </row>
    <row r="284" spans="1:10" x14ac:dyDescent="0.25">
      <c r="A284" s="6">
        <v>498</v>
      </c>
      <c r="B284" s="7" t="s">
        <v>28</v>
      </c>
      <c r="C284" s="7">
        <v>42142523</v>
      </c>
      <c r="D284" s="7">
        <v>29902</v>
      </c>
      <c r="E284" s="3" t="s">
        <v>665</v>
      </c>
      <c r="F284" s="7">
        <v>300</v>
      </c>
      <c r="G284" s="7" t="s">
        <v>255</v>
      </c>
      <c r="H284" s="36">
        <v>6900</v>
      </c>
      <c r="I284" s="26" t="s">
        <v>1125</v>
      </c>
      <c r="J284" s="6" t="s">
        <v>20</v>
      </c>
    </row>
    <row r="285" spans="1:10" x14ac:dyDescent="0.25">
      <c r="A285" s="7">
        <v>500</v>
      </c>
      <c r="B285" s="7" t="s">
        <v>28</v>
      </c>
      <c r="C285" s="7">
        <v>42141501</v>
      </c>
      <c r="D285" s="7">
        <v>29902</v>
      </c>
      <c r="E285" s="3" t="s">
        <v>666</v>
      </c>
      <c r="F285" s="7">
        <v>10</v>
      </c>
      <c r="G285" s="7" t="s">
        <v>255</v>
      </c>
      <c r="H285" s="36">
        <v>20047.236000000004</v>
      </c>
      <c r="I285" s="26" t="s">
        <v>1125</v>
      </c>
      <c r="J285" s="6" t="s">
        <v>20</v>
      </c>
    </row>
    <row r="286" spans="1:10" x14ac:dyDescent="0.25">
      <c r="A286" s="6">
        <v>503</v>
      </c>
      <c r="B286" s="7" t="s">
        <v>28</v>
      </c>
      <c r="C286" s="7">
        <v>42311511</v>
      </c>
      <c r="D286" s="7">
        <v>29902</v>
      </c>
      <c r="E286" s="3" t="s">
        <v>668</v>
      </c>
      <c r="F286" s="7">
        <v>100</v>
      </c>
      <c r="G286" s="7" t="s">
        <v>255</v>
      </c>
      <c r="H286" s="36">
        <v>45000</v>
      </c>
      <c r="I286" s="26" t="s">
        <v>1125</v>
      </c>
      <c r="J286" s="6" t="s">
        <v>20</v>
      </c>
    </row>
    <row r="287" spans="1:10" x14ac:dyDescent="0.25">
      <c r="A287" s="7">
        <v>504</v>
      </c>
      <c r="B287" s="7" t="s">
        <v>28</v>
      </c>
      <c r="C287" s="7">
        <v>42311511</v>
      </c>
      <c r="D287" s="7">
        <v>29902</v>
      </c>
      <c r="E287" s="3" t="s">
        <v>668</v>
      </c>
      <c r="F287" s="7">
        <v>10</v>
      </c>
      <c r="G287" s="7" t="s">
        <v>522</v>
      </c>
      <c r="H287" s="36">
        <v>50000</v>
      </c>
      <c r="I287" s="26" t="s">
        <v>1125</v>
      </c>
      <c r="J287" s="6" t="s">
        <v>20</v>
      </c>
    </row>
    <row r="288" spans="1:10" x14ac:dyDescent="0.25">
      <c r="A288" s="6">
        <v>505</v>
      </c>
      <c r="B288" s="7" t="s">
        <v>28</v>
      </c>
      <c r="C288" s="7">
        <v>42311511</v>
      </c>
      <c r="D288" s="7">
        <v>29902</v>
      </c>
      <c r="E288" s="3" t="s">
        <v>668</v>
      </c>
      <c r="F288" s="7">
        <v>100</v>
      </c>
      <c r="G288" s="7" t="s">
        <v>255</v>
      </c>
      <c r="H288" s="36">
        <v>31107.78000000001</v>
      </c>
      <c r="I288" s="26" t="s">
        <v>1125</v>
      </c>
      <c r="J288" s="6" t="s">
        <v>20</v>
      </c>
    </row>
    <row r="289" spans="1:10" x14ac:dyDescent="0.25">
      <c r="A289" s="7">
        <v>506</v>
      </c>
      <c r="B289" s="7" t="s">
        <v>28</v>
      </c>
      <c r="C289" s="7">
        <v>42142611</v>
      </c>
      <c r="D289" s="7">
        <v>29902</v>
      </c>
      <c r="E289" s="3" t="s">
        <v>669</v>
      </c>
      <c r="F289" s="7">
        <v>2</v>
      </c>
      <c r="G289" s="7" t="s">
        <v>535</v>
      </c>
      <c r="H289" s="36">
        <v>14060</v>
      </c>
      <c r="I289" s="26" t="s">
        <v>1125</v>
      </c>
      <c r="J289" s="6" t="s">
        <v>20</v>
      </c>
    </row>
    <row r="290" spans="1:10" x14ac:dyDescent="0.25">
      <c r="A290" s="6">
        <v>507</v>
      </c>
      <c r="B290" s="7" t="s">
        <v>28</v>
      </c>
      <c r="C290" s="7">
        <v>42142609</v>
      </c>
      <c r="D290" s="7">
        <v>29902</v>
      </c>
      <c r="E290" s="3" t="s">
        <v>670</v>
      </c>
      <c r="F290" s="7">
        <v>2500</v>
      </c>
      <c r="G290" s="7" t="s">
        <v>255</v>
      </c>
      <c r="H290" s="36">
        <v>103692.6</v>
      </c>
      <c r="I290" s="26" t="s">
        <v>1125</v>
      </c>
      <c r="J290" s="6" t="s">
        <v>20</v>
      </c>
    </row>
    <row r="291" spans="1:10" x14ac:dyDescent="0.25">
      <c r="A291" s="7">
        <v>508</v>
      </c>
      <c r="B291" s="7" t="s">
        <v>28</v>
      </c>
      <c r="C291" s="7">
        <v>42142609</v>
      </c>
      <c r="D291" s="7">
        <v>29902</v>
      </c>
      <c r="E291" s="3" t="s">
        <v>670</v>
      </c>
      <c r="F291" s="7">
        <v>2000</v>
      </c>
      <c r="G291" s="7" t="s">
        <v>255</v>
      </c>
      <c r="H291" s="36">
        <v>82954.080000000016</v>
      </c>
      <c r="I291" s="26" t="s">
        <v>1125</v>
      </c>
      <c r="J291" s="6" t="s">
        <v>20</v>
      </c>
    </row>
    <row r="292" spans="1:10" x14ac:dyDescent="0.25">
      <c r="A292" s="6">
        <v>509</v>
      </c>
      <c r="B292" s="7" t="s">
        <v>28</v>
      </c>
      <c r="C292" s="7">
        <v>42142609</v>
      </c>
      <c r="D292" s="7">
        <v>29902</v>
      </c>
      <c r="E292" s="3" t="s">
        <v>670</v>
      </c>
      <c r="F292" s="7">
        <v>2</v>
      </c>
      <c r="G292" s="7" t="s">
        <v>535</v>
      </c>
      <c r="H292" s="36">
        <v>11080</v>
      </c>
      <c r="I292" s="26" t="s">
        <v>1125</v>
      </c>
      <c r="J292" s="6" t="s">
        <v>20</v>
      </c>
    </row>
    <row r="293" spans="1:10" x14ac:dyDescent="0.25">
      <c r="A293" s="7">
        <v>510</v>
      </c>
      <c r="B293" s="7" t="s">
        <v>28</v>
      </c>
      <c r="C293" s="7">
        <v>42142608</v>
      </c>
      <c r="D293" s="7">
        <v>29902</v>
      </c>
      <c r="E293" s="3" t="s">
        <v>671</v>
      </c>
      <c r="F293" s="7">
        <v>3</v>
      </c>
      <c r="G293" s="7" t="s">
        <v>535</v>
      </c>
      <c r="H293" s="36">
        <v>15000</v>
      </c>
      <c r="I293" s="26" t="s">
        <v>1125</v>
      </c>
      <c r="J293" s="6" t="s">
        <v>20</v>
      </c>
    </row>
    <row r="294" spans="1:10" x14ac:dyDescent="0.25">
      <c r="A294" s="6">
        <v>511</v>
      </c>
      <c r="B294" s="7" t="s">
        <v>28</v>
      </c>
      <c r="C294" s="7">
        <v>46181504</v>
      </c>
      <c r="D294" s="7">
        <v>29902</v>
      </c>
      <c r="E294" s="3" t="s">
        <v>672</v>
      </c>
      <c r="F294" s="7">
        <v>15</v>
      </c>
      <c r="G294" s="7" t="s">
        <v>535</v>
      </c>
      <c r="H294" s="36">
        <v>33465</v>
      </c>
      <c r="I294" s="26" t="s">
        <v>1125</v>
      </c>
      <c r="J294" s="6" t="s">
        <v>20</v>
      </c>
    </row>
    <row r="295" spans="1:10" x14ac:dyDescent="0.25">
      <c r="A295" s="7">
        <v>512</v>
      </c>
      <c r="B295" s="7" t="s">
        <v>28</v>
      </c>
      <c r="C295" s="7">
        <v>46181504</v>
      </c>
      <c r="D295" s="7">
        <v>29902</v>
      </c>
      <c r="E295" s="3" t="s">
        <v>672</v>
      </c>
      <c r="F295" s="7">
        <v>15</v>
      </c>
      <c r="G295" s="7" t="s">
        <v>535</v>
      </c>
      <c r="H295" s="36">
        <v>33465</v>
      </c>
      <c r="I295" s="26" t="s">
        <v>1125</v>
      </c>
      <c r="J295" s="6" t="s">
        <v>20</v>
      </c>
    </row>
    <row r="296" spans="1:10" x14ac:dyDescent="0.25">
      <c r="A296" s="6">
        <v>515</v>
      </c>
      <c r="B296" s="7" t="s">
        <v>28</v>
      </c>
      <c r="C296" s="7">
        <v>42221504</v>
      </c>
      <c r="D296" s="7">
        <v>29902</v>
      </c>
      <c r="E296" s="3" t="s">
        <v>674</v>
      </c>
      <c r="F296" s="7">
        <v>200</v>
      </c>
      <c r="G296" s="7" t="s">
        <v>255</v>
      </c>
      <c r="H296" s="36">
        <v>48389.880000000005</v>
      </c>
      <c r="I296" s="26" t="s">
        <v>1125</v>
      </c>
      <c r="J296" s="6" t="s">
        <v>20</v>
      </c>
    </row>
    <row r="297" spans="1:10" x14ac:dyDescent="0.25">
      <c r="A297" s="7">
        <v>516</v>
      </c>
      <c r="B297" s="7" t="s">
        <v>28</v>
      </c>
      <c r="C297" s="7">
        <v>42221504</v>
      </c>
      <c r="D297" s="7">
        <v>29902</v>
      </c>
      <c r="E297" s="3" t="s">
        <v>674</v>
      </c>
      <c r="F297" s="7">
        <v>100</v>
      </c>
      <c r="G297" s="7" t="s">
        <v>255</v>
      </c>
      <c r="H297" s="36">
        <v>24194.940000000002</v>
      </c>
      <c r="I297" s="26" t="s">
        <v>1125</v>
      </c>
      <c r="J297" s="6" t="s">
        <v>20</v>
      </c>
    </row>
    <row r="298" spans="1:10" x14ac:dyDescent="0.25">
      <c r="A298" s="6">
        <v>517</v>
      </c>
      <c r="B298" s="7" t="s">
        <v>28</v>
      </c>
      <c r="C298" s="7">
        <v>42221504</v>
      </c>
      <c r="D298" s="7">
        <v>29902</v>
      </c>
      <c r="E298" s="3" t="s">
        <v>674</v>
      </c>
      <c r="F298" s="7">
        <v>500</v>
      </c>
      <c r="G298" s="7" t="s">
        <v>255</v>
      </c>
      <c r="H298" s="36">
        <v>133000</v>
      </c>
      <c r="I298" s="26" t="s">
        <v>1125</v>
      </c>
      <c r="J298" s="6" t="s">
        <v>20</v>
      </c>
    </row>
    <row r="299" spans="1:10" x14ac:dyDescent="0.25">
      <c r="A299" s="7">
        <v>518</v>
      </c>
      <c r="B299" s="7" t="s">
        <v>28</v>
      </c>
      <c r="C299" s="7">
        <v>42132102</v>
      </c>
      <c r="D299" s="7">
        <v>29902</v>
      </c>
      <c r="E299" s="3" t="s">
        <v>675</v>
      </c>
      <c r="F299" s="7">
        <v>200</v>
      </c>
      <c r="G299" s="7" t="s">
        <v>255</v>
      </c>
      <c r="H299" s="36">
        <v>342000</v>
      </c>
      <c r="I299" s="26" t="s">
        <v>1125</v>
      </c>
      <c r="J299" s="6" t="s">
        <v>20</v>
      </c>
    </row>
    <row r="300" spans="1:10" x14ac:dyDescent="0.25">
      <c r="A300" s="6">
        <v>519</v>
      </c>
      <c r="B300" s="7" t="s">
        <v>28</v>
      </c>
      <c r="C300" s="7">
        <v>46181505</v>
      </c>
      <c r="D300" s="7">
        <v>29902</v>
      </c>
      <c r="E300" s="3" t="s">
        <v>676</v>
      </c>
      <c r="F300" s="7">
        <v>40</v>
      </c>
      <c r="G300" s="7" t="s">
        <v>255</v>
      </c>
      <c r="H300" s="36">
        <v>123601.57920000001</v>
      </c>
      <c r="I300" s="26" t="s">
        <v>1125</v>
      </c>
      <c r="J300" s="6" t="s">
        <v>20</v>
      </c>
    </row>
    <row r="301" spans="1:10" x14ac:dyDescent="0.25">
      <c r="A301" s="7">
        <v>520</v>
      </c>
      <c r="B301" s="7" t="s">
        <v>28</v>
      </c>
      <c r="C301" s="7">
        <v>46181505</v>
      </c>
      <c r="D301" s="7">
        <v>29902</v>
      </c>
      <c r="E301" s="3" t="s">
        <v>676</v>
      </c>
      <c r="F301" s="7">
        <v>40</v>
      </c>
      <c r="G301" s="7" t="s">
        <v>255</v>
      </c>
      <c r="H301" s="36">
        <v>123601.57920000001</v>
      </c>
      <c r="I301" s="26" t="s">
        <v>1125</v>
      </c>
      <c r="J301" s="6" t="s">
        <v>20</v>
      </c>
    </row>
    <row r="302" spans="1:10" x14ac:dyDescent="0.25">
      <c r="A302" s="6">
        <v>521</v>
      </c>
      <c r="B302" s="7" t="s">
        <v>28</v>
      </c>
      <c r="C302" s="7">
        <v>46181505</v>
      </c>
      <c r="D302" s="7">
        <v>29902</v>
      </c>
      <c r="E302" s="3" t="s">
        <v>676</v>
      </c>
      <c r="F302" s="7">
        <v>40</v>
      </c>
      <c r="G302" s="7" t="s">
        <v>255</v>
      </c>
      <c r="H302" s="36">
        <v>123601.57920000001</v>
      </c>
      <c r="I302" s="26" t="s">
        <v>1125</v>
      </c>
      <c r="J302" s="6" t="s">
        <v>20</v>
      </c>
    </row>
    <row r="303" spans="1:10" x14ac:dyDescent="0.25">
      <c r="A303" s="7">
        <v>522</v>
      </c>
      <c r="B303" s="7" t="s">
        <v>28</v>
      </c>
      <c r="C303" s="7">
        <v>41104102</v>
      </c>
      <c r="D303" s="7">
        <v>29902</v>
      </c>
      <c r="E303" s="3" t="s">
        <v>677</v>
      </c>
      <c r="F303" s="7">
        <v>400</v>
      </c>
      <c r="G303" s="7" t="s">
        <v>255</v>
      </c>
      <c r="H303" s="36">
        <v>51000</v>
      </c>
      <c r="I303" s="26" t="s">
        <v>1125</v>
      </c>
      <c r="J303" s="6" t="s">
        <v>20</v>
      </c>
    </row>
    <row r="304" spans="1:10" x14ac:dyDescent="0.25">
      <c r="A304" s="6">
        <v>523</v>
      </c>
      <c r="B304" s="7" t="s">
        <v>28</v>
      </c>
      <c r="C304" s="7">
        <v>46181505</v>
      </c>
      <c r="D304" s="7">
        <v>29902</v>
      </c>
      <c r="E304" s="3" t="s">
        <v>678</v>
      </c>
      <c r="F304" s="7">
        <v>30</v>
      </c>
      <c r="G304" s="7" t="s">
        <v>255</v>
      </c>
      <c r="H304" s="36">
        <v>150000</v>
      </c>
      <c r="I304" s="26" t="s">
        <v>1125</v>
      </c>
      <c r="J304" s="6" t="s">
        <v>20</v>
      </c>
    </row>
    <row r="305" spans="1:10" x14ac:dyDescent="0.25">
      <c r="A305" s="7">
        <v>524</v>
      </c>
      <c r="B305" s="7" t="s">
        <v>28</v>
      </c>
      <c r="C305" s="7">
        <v>46181505</v>
      </c>
      <c r="D305" s="7">
        <v>29902</v>
      </c>
      <c r="E305" s="3" t="s">
        <v>678</v>
      </c>
      <c r="F305" s="7">
        <v>40</v>
      </c>
      <c r="G305" s="7" t="s">
        <v>255</v>
      </c>
      <c r="H305" s="36">
        <v>200000</v>
      </c>
      <c r="I305" s="26" t="s">
        <v>1125</v>
      </c>
      <c r="J305" s="6" t="s">
        <v>20</v>
      </c>
    </row>
    <row r="306" spans="1:10" x14ac:dyDescent="0.25">
      <c r="A306" s="6">
        <v>525</v>
      </c>
      <c r="B306" s="7" t="s">
        <v>28</v>
      </c>
      <c r="C306" s="7">
        <v>46181505</v>
      </c>
      <c r="D306" s="7">
        <v>29902</v>
      </c>
      <c r="E306" s="3" t="s">
        <v>678</v>
      </c>
      <c r="F306" s="7">
        <v>40</v>
      </c>
      <c r="G306" s="7" t="s">
        <v>255</v>
      </c>
      <c r="H306" s="36">
        <v>200000</v>
      </c>
      <c r="I306" s="26" t="s">
        <v>1125</v>
      </c>
      <c r="J306" s="6" t="s">
        <v>20</v>
      </c>
    </row>
    <row r="307" spans="1:10" x14ac:dyDescent="0.25">
      <c r="A307" s="7">
        <v>526</v>
      </c>
      <c r="B307" s="7" t="s">
        <v>28</v>
      </c>
      <c r="C307" s="7">
        <v>42221609</v>
      </c>
      <c r="D307" s="7">
        <v>29902</v>
      </c>
      <c r="E307" s="3" t="s">
        <v>679</v>
      </c>
      <c r="F307" s="7">
        <v>500</v>
      </c>
      <c r="G307" s="7" t="s">
        <v>255</v>
      </c>
      <c r="H307" s="36">
        <v>175000</v>
      </c>
      <c r="I307" s="26" t="s">
        <v>1125</v>
      </c>
      <c r="J307" s="6" t="s">
        <v>20</v>
      </c>
    </row>
    <row r="308" spans="1:10" x14ac:dyDescent="0.25">
      <c r="A308" s="6">
        <v>382</v>
      </c>
      <c r="B308" s="7" t="s">
        <v>28</v>
      </c>
      <c r="C308" s="7">
        <v>42132203</v>
      </c>
      <c r="D308" s="29">
        <v>29902</v>
      </c>
      <c r="E308" s="3" t="s">
        <v>555</v>
      </c>
      <c r="F308" s="7">
        <v>500</v>
      </c>
      <c r="G308" s="7" t="s">
        <v>535</v>
      </c>
      <c r="H308" s="36">
        <v>1320000</v>
      </c>
      <c r="I308" s="26" t="s">
        <v>1125</v>
      </c>
      <c r="J308" s="6" t="s">
        <v>20</v>
      </c>
    </row>
    <row r="309" spans="1:10" x14ac:dyDescent="0.25">
      <c r="A309" s="7">
        <v>499</v>
      </c>
      <c r="B309" s="7" t="s">
        <v>28</v>
      </c>
      <c r="C309" s="7">
        <v>42142523</v>
      </c>
      <c r="D309" s="29">
        <v>29902</v>
      </c>
      <c r="E309" s="3" t="s">
        <v>665</v>
      </c>
      <c r="F309" s="7">
        <v>500</v>
      </c>
      <c r="G309" s="7" t="s">
        <v>255</v>
      </c>
      <c r="H309" s="36">
        <v>11500</v>
      </c>
      <c r="I309" s="26" t="s">
        <v>1125</v>
      </c>
      <c r="J309" s="6" t="s">
        <v>20</v>
      </c>
    </row>
    <row r="310" spans="1:10" x14ac:dyDescent="0.25">
      <c r="A310" s="6">
        <v>501</v>
      </c>
      <c r="B310" s="7" t="s">
        <v>28</v>
      </c>
      <c r="C310" s="7">
        <v>42141501</v>
      </c>
      <c r="D310" s="29">
        <v>29902</v>
      </c>
      <c r="E310" s="3" t="s">
        <v>666</v>
      </c>
      <c r="F310" s="7">
        <v>600</v>
      </c>
      <c r="G310" s="7" t="s">
        <v>255</v>
      </c>
      <c r="H310" s="36">
        <v>8295.4080000000013</v>
      </c>
      <c r="I310" s="26" t="s">
        <v>1125</v>
      </c>
      <c r="J310" s="6" t="s">
        <v>20</v>
      </c>
    </row>
    <row r="311" spans="1:10" x14ac:dyDescent="0.25">
      <c r="A311" s="7">
        <v>502</v>
      </c>
      <c r="B311" s="7" t="s">
        <v>28</v>
      </c>
      <c r="C311" s="7">
        <v>42141502</v>
      </c>
      <c r="D311" s="29">
        <v>29902</v>
      </c>
      <c r="E311" s="3" t="s">
        <v>667</v>
      </c>
      <c r="F311" s="7">
        <v>5</v>
      </c>
      <c r="G311" s="7" t="s">
        <v>522</v>
      </c>
      <c r="H311" s="36">
        <v>1250</v>
      </c>
      <c r="I311" s="26" t="s">
        <v>1125</v>
      </c>
      <c r="J311" s="6" t="s">
        <v>20</v>
      </c>
    </row>
    <row r="312" spans="1:10" ht="30" x14ac:dyDescent="0.25">
      <c r="A312" s="6">
        <v>513</v>
      </c>
      <c r="B312" s="7" t="s">
        <v>28</v>
      </c>
      <c r="C312" s="7">
        <v>42132205</v>
      </c>
      <c r="D312" s="29">
        <v>29902</v>
      </c>
      <c r="E312" s="3" t="s">
        <v>673</v>
      </c>
      <c r="F312" s="7">
        <v>200</v>
      </c>
      <c r="G312" s="7" t="s">
        <v>255</v>
      </c>
      <c r="H312" s="36">
        <v>22000</v>
      </c>
      <c r="I312" s="26" t="s">
        <v>1125</v>
      </c>
      <c r="J312" s="6" t="s">
        <v>20</v>
      </c>
    </row>
    <row r="313" spans="1:10" ht="30" x14ac:dyDescent="0.25">
      <c r="A313" s="7">
        <v>514</v>
      </c>
      <c r="B313" s="7" t="s">
        <v>28</v>
      </c>
      <c r="C313" s="7">
        <v>42132205</v>
      </c>
      <c r="D313" s="29">
        <v>29902</v>
      </c>
      <c r="E313" s="3" t="s">
        <v>673</v>
      </c>
      <c r="F313" s="7">
        <v>500</v>
      </c>
      <c r="G313" s="7" t="s">
        <v>255</v>
      </c>
      <c r="H313" s="36">
        <v>55000</v>
      </c>
      <c r="I313" s="26" t="s">
        <v>1125</v>
      </c>
      <c r="J313" s="6" t="s">
        <v>20</v>
      </c>
    </row>
    <row r="314" spans="1:10" x14ac:dyDescent="0.25">
      <c r="A314" s="6">
        <v>223</v>
      </c>
      <c r="B314" s="7" t="s">
        <v>28</v>
      </c>
      <c r="C314" s="7" t="s">
        <v>342</v>
      </c>
      <c r="D314" s="29">
        <v>29903</v>
      </c>
      <c r="E314" s="3" t="s">
        <v>343</v>
      </c>
      <c r="F314" s="7">
        <v>5000</v>
      </c>
      <c r="G314" s="7" t="s">
        <v>255</v>
      </c>
      <c r="H314" s="36">
        <v>1545000</v>
      </c>
      <c r="I314" s="26" t="s">
        <v>1125</v>
      </c>
      <c r="J314" s="6" t="s">
        <v>20</v>
      </c>
    </row>
    <row r="315" spans="1:10" x14ac:dyDescent="0.25">
      <c r="A315" s="7">
        <v>224</v>
      </c>
      <c r="B315" s="7" t="s">
        <v>28</v>
      </c>
      <c r="C315" s="7" t="s">
        <v>344</v>
      </c>
      <c r="D315" s="29">
        <v>29903</v>
      </c>
      <c r="E315" s="3" t="s">
        <v>345</v>
      </c>
      <c r="F315" s="7">
        <v>5000</v>
      </c>
      <c r="G315" s="7" t="s">
        <v>255</v>
      </c>
      <c r="H315" s="36">
        <v>3000000</v>
      </c>
      <c r="I315" s="26" t="s">
        <v>1125</v>
      </c>
      <c r="J315" s="6" t="s">
        <v>20</v>
      </c>
    </row>
    <row r="316" spans="1:10" x14ac:dyDescent="0.25">
      <c r="A316" s="6">
        <v>383</v>
      </c>
      <c r="B316" s="7" t="s">
        <v>28</v>
      </c>
      <c r="C316" s="7">
        <v>44122033</v>
      </c>
      <c r="D316" s="29">
        <v>29903</v>
      </c>
      <c r="E316" s="3" t="s">
        <v>556</v>
      </c>
      <c r="F316" s="7">
        <v>100</v>
      </c>
      <c r="G316" s="7" t="s">
        <v>255</v>
      </c>
      <c r="H316" s="36">
        <v>416500</v>
      </c>
      <c r="I316" s="26" t="s">
        <v>1125</v>
      </c>
      <c r="J316" s="6" t="s">
        <v>20</v>
      </c>
    </row>
    <row r="317" spans="1:10" ht="30" x14ac:dyDescent="0.25">
      <c r="A317" s="7">
        <v>384</v>
      </c>
      <c r="B317" s="7" t="s">
        <v>28</v>
      </c>
      <c r="C317" s="7">
        <v>44122011</v>
      </c>
      <c r="D317" s="29">
        <v>29903</v>
      </c>
      <c r="E317" s="3" t="s">
        <v>557</v>
      </c>
      <c r="F317" s="7">
        <v>2000</v>
      </c>
      <c r="G317" s="7" t="s">
        <v>255</v>
      </c>
      <c r="H317" s="36">
        <v>2000000</v>
      </c>
      <c r="I317" s="26" t="s">
        <v>1125</v>
      </c>
      <c r="J317" s="6" t="s">
        <v>20</v>
      </c>
    </row>
    <row r="318" spans="1:10" ht="45" x14ac:dyDescent="0.25">
      <c r="A318" s="6">
        <v>385</v>
      </c>
      <c r="B318" s="7" t="s">
        <v>28</v>
      </c>
      <c r="C318" s="7">
        <v>44122011</v>
      </c>
      <c r="D318" s="29">
        <v>29903</v>
      </c>
      <c r="E318" s="3" t="s">
        <v>558</v>
      </c>
      <c r="F318" s="7">
        <v>3000</v>
      </c>
      <c r="G318" s="7" t="s">
        <v>255</v>
      </c>
      <c r="H318" s="36">
        <v>3000000</v>
      </c>
      <c r="I318" s="26" t="s">
        <v>1125</v>
      </c>
      <c r="J318" s="6" t="s">
        <v>20</v>
      </c>
    </row>
    <row r="319" spans="1:10" ht="30" x14ac:dyDescent="0.25">
      <c r="A319" s="7">
        <v>386</v>
      </c>
      <c r="B319" s="7" t="s">
        <v>28</v>
      </c>
      <c r="C319" s="7">
        <v>14111514</v>
      </c>
      <c r="D319" s="29">
        <v>29903</v>
      </c>
      <c r="E319" s="3" t="s">
        <v>559</v>
      </c>
      <c r="F319" s="7">
        <v>1000</v>
      </c>
      <c r="G319" s="7" t="s">
        <v>255</v>
      </c>
      <c r="H319" s="36">
        <v>1500000</v>
      </c>
      <c r="I319" s="26" t="s">
        <v>1125</v>
      </c>
      <c r="J319" s="6" t="s">
        <v>20</v>
      </c>
    </row>
    <row r="320" spans="1:10" ht="30" x14ac:dyDescent="0.25">
      <c r="A320" s="6">
        <v>387</v>
      </c>
      <c r="B320" s="7" t="s">
        <v>28</v>
      </c>
      <c r="C320" s="7">
        <v>14111530</v>
      </c>
      <c r="D320" s="29">
        <v>29903</v>
      </c>
      <c r="E320" s="3" t="s">
        <v>560</v>
      </c>
      <c r="F320" s="7">
        <v>300</v>
      </c>
      <c r="G320" s="7" t="s">
        <v>522</v>
      </c>
      <c r="H320" s="36">
        <v>500000</v>
      </c>
      <c r="I320" s="26" t="s">
        <v>1125</v>
      </c>
      <c r="J320" s="6" t="s">
        <v>20</v>
      </c>
    </row>
    <row r="321" spans="1:10" ht="30" x14ac:dyDescent="0.25">
      <c r="A321" s="7">
        <v>388</v>
      </c>
      <c r="B321" s="7" t="s">
        <v>28</v>
      </c>
      <c r="C321" s="7">
        <v>44111515</v>
      </c>
      <c r="D321" s="29">
        <v>29903</v>
      </c>
      <c r="E321" s="3" t="s">
        <v>824</v>
      </c>
      <c r="F321" s="7">
        <v>200</v>
      </c>
      <c r="G321" s="7" t="s">
        <v>522</v>
      </c>
      <c r="H321" s="36">
        <v>400000</v>
      </c>
      <c r="I321" s="26" t="s">
        <v>1125</v>
      </c>
      <c r="J321" s="6" t="s">
        <v>20</v>
      </c>
    </row>
    <row r="322" spans="1:10" ht="30" x14ac:dyDescent="0.25">
      <c r="A322" s="6">
        <v>389</v>
      </c>
      <c r="B322" s="7" t="s">
        <v>28</v>
      </c>
      <c r="C322" s="7">
        <v>44122011</v>
      </c>
      <c r="D322" s="29">
        <v>29903</v>
      </c>
      <c r="E322" s="3" t="s">
        <v>561</v>
      </c>
      <c r="F322" s="7">
        <v>400</v>
      </c>
      <c r="G322" s="7" t="s">
        <v>535</v>
      </c>
      <c r="H322" s="36">
        <v>1500000</v>
      </c>
      <c r="I322" s="26" t="s">
        <v>1125</v>
      </c>
      <c r="J322" s="6" t="s">
        <v>20</v>
      </c>
    </row>
    <row r="323" spans="1:10" ht="30" x14ac:dyDescent="0.25">
      <c r="A323" s="7">
        <v>390</v>
      </c>
      <c r="B323" s="7" t="s">
        <v>28</v>
      </c>
      <c r="C323" s="7">
        <v>44122011</v>
      </c>
      <c r="D323" s="29">
        <v>29903</v>
      </c>
      <c r="E323" s="3" t="s">
        <v>562</v>
      </c>
      <c r="F323" s="7">
        <v>400</v>
      </c>
      <c r="G323" s="7" t="s">
        <v>535</v>
      </c>
      <c r="H323" s="36">
        <v>2000000</v>
      </c>
      <c r="I323" s="26" t="s">
        <v>1125</v>
      </c>
      <c r="J323" s="6" t="s">
        <v>20</v>
      </c>
    </row>
    <row r="324" spans="1:10" x14ac:dyDescent="0.25">
      <c r="A324" s="6">
        <v>391</v>
      </c>
      <c r="B324" s="7" t="s">
        <v>28</v>
      </c>
      <c r="C324" s="7">
        <v>44122011</v>
      </c>
      <c r="D324" s="29">
        <v>29903</v>
      </c>
      <c r="E324" s="3" t="s">
        <v>563</v>
      </c>
      <c r="F324" s="7">
        <v>400</v>
      </c>
      <c r="G324" s="7" t="s">
        <v>535</v>
      </c>
      <c r="H324" s="36">
        <v>1100000</v>
      </c>
      <c r="I324" s="26" t="s">
        <v>1125</v>
      </c>
      <c r="J324" s="6" t="s">
        <v>20</v>
      </c>
    </row>
    <row r="325" spans="1:10" x14ac:dyDescent="0.25">
      <c r="A325" s="7">
        <v>392</v>
      </c>
      <c r="B325" s="7" t="s">
        <v>28</v>
      </c>
      <c r="C325" s="7">
        <v>44122017</v>
      </c>
      <c r="D325" s="29">
        <v>29903</v>
      </c>
      <c r="E325" s="3" t="s">
        <v>564</v>
      </c>
      <c r="F325" s="7">
        <v>1500</v>
      </c>
      <c r="G325" s="7" t="s">
        <v>535</v>
      </c>
      <c r="H325" s="36">
        <v>4000000</v>
      </c>
      <c r="I325" s="26" t="s">
        <v>1125</v>
      </c>
      <c r="J325" s="6" t="s">
        <v>20</v>
      </c>
    </row>
    <row r="326" spans="1:10" x14ac:dyDescent="0.25">
      <c r="A326" s="6">
        <v>393</v>
      </c>
      <c r="B326" s="7" t="s">
        <v>28</v>
      </c>
      <c r="C326" s="7">
        <v>44122011</v>
      </c>
      <c r="D326" s="29">
        <v>29903</v>
      </c>
      <c r="E326" s="3" t="s">
        <v>565</v>
      </c>
      <c r="F326" s="7">
        <v>500</v>
      </c>
      <c r="G326" s="7" t="s">
        <v>535</v>
      </c>
      <c r="H326" s="36">
        <v>1381000</v>
      </c>
      <c r="I326" s="26" t="s">
        <v>1125</v>
      </c>
      <c r="J326" s="6" t="s">
        <v>20</v>
      </c>
    </row>
    <row r="327" spans="1:10" x14ac:dyDescent="0.25">
      <c r="A327" s="7">
        <v>394</v>
      </c>
      <c r="B327" s="7" t="s">
        <v>28</v>
      </c>
      <c r="C327" s="7">
        <v>44122011</v>
      </c>
      <c r="D327" s="29">
        <v>29903</v>
      </c>
      <c r="E327" s="3" t="s">
        <v>566</v>
      </c>
      <c r="F327" s="7">
        <v>800</v>
      </c>
      <c r="G327" s="7" t="s">
        <v>535</v>
      </c>
      <c r="H327" s="36">
        <v>2500000</v>
      </c>
      <c r="I327" s="26" t="s">
        <v>1125</v>
      </c>
      <c r="J327" s="6" t="s">
        <v>20</v>
      </c>
    </row>
    <row r="328" spans="1:10" ht="30" x14ac:dyDescent="0.25">
      <c r="A328" s="6">
        <v>395</v>
      </c>
      <c r="B328" s="7" t="s">
        <v>28</v>
      </c>
      <c r="C328" s="7">
        <v>14111519</v>
      </c>
      <c r="D328" s="29">
        <v>29903</v>
      </c>
      <c r="E328" s="3" t="s">
        <v>567</v>
      </c>
      <c r="F328" s="7">
        <v>300</v>
      </c>
      <c r="G328" s="7" t="s">
        <v>522</v>
      </c>
      <c r="H328" s="36">
        <v>731400</v>
      </c>
      <c r="I328" s="26" t="s">
        <v>1125</v>
      </c>
      <c r="J328" s="6" t="s">
        <v>20</v>
      </c>
    </row>
    <row r="329" spans="1:10" x14ac:dyDescent="0.25">
      <c r="A329" s="7">
        <v>396</v>
      </c>
      <c r="B329" s="7" t="s">
        <v>28</v>
      </c>
      <c r="C329" s="7">
        <v>14111531</v>
      </c>
      <c r="D329" s="29">
        <v>29903</v>
      </c>
      <c r="E329" s="3" t="s">
        <v>568</v>
      </c>
      <c r="F329" s="7">
        <v>20000</v>
      </c>
      <c r="G329" s="7" t="s">
        <v>255</v>
      </c>
      <c r="H329" s="36">
        <v>14000000</v>
      </c>
      <c r="I329" s="26" t="s">
        <v>1125</v>
      </c>
      <c r="J329" s="6" t="s">
        <v>20</v>
      </c>
    </row>
    <row r="330" spans="1:10" x14ac:dyDescent="0.25">
      <c r="A330" s="6">
        <v>397</v>
      </c>
      <c r="B330" s="7" t="s">
        <v>28</v>
      </c>
      <c r="C330" s="7">
        <v>55101509</v>
      </c>
      <c r="D330" s="29">
        <v>29903</v>
      </c>
      <c r="E330" s="3" t="s">
        <v>569</v>
      </c>
      <c r="F330" s="7">
        <v>2000</v>
      </c>
      <c r="G330" s="7" t="s">
        <v>255</v>
      </c>
      <c r="H330" s="36">
        <v>13000000</v>
      </c>
      <c r="I330" s="26" t="s">
        <v>1125</v>
      </c>
      <c r="J330" s="6" t="s">
        <v>20</v>
      </c>
    </row>
    <row r="331" spans="1:10" x14ac:dyDescent="0.25">
      <c r="A331" s="7">
        <v>398</v>
      </c>
      <c r="B331" s="7" t="s">
        <v>28</v>
      </c>
      <c r="C331" s="7">
        <v>14111531</v>
      </c>
      <c r="D331" s="29">
        <v>29903</v>
      </c>
      <c r="E331" s="3" t="s">
        <v>570</v>
      </c>
      <c r="F331" s="7">
        <v>1500</v>
      </c>
      <c r="G331" s="7" t="s">
        <v>255</v>
      </c>
      <c r="H331" s="36">
        <v>1500000</v>
      </c>
      <c r="I331" s="26" t="s">
        <v>1125</v>
      </c>
      <c r="J331" s="6" t="s">
        <v>20</v>
      </c>
    </row>
    <row r="332" spans="1:10" x14ac:dyDescent="0.25">
      <c r="A332" s="6">
        <v>399</v>
      </c>
      <c r="B332" s="7" t="s">
        <v>28</v>
      </c>
      <c r="C332" s="7">
        <v>14111531</v>
      </c>
      <c r="D332" s="29">
        <v>29903</v>
      </c>
      <c r="E332" s="3" t="s">
        <v>571</v>
      </c>
      <c r="F332" s="7">
        <v>2000</v>
      </c>
      <c r="G332" s="7" t="s">
        <v>255</v>
      </c>
      <c r="H332" s="36">
        <v>25000000</v>
      </c>
      <c r="I332" s="26" t="s">
        <v>1125</v>
      </c>
      <c r="J332" s="6" t="s">
        <v>20</v>
      </c>
    </row>
    <row r="333" spans="1:10" ht="30" x14ac:dyDescent="0.25">
      <c r="A333" s="7">
        <v>400</v>
      </c>
      <c r="B333" s="7" t="s">
        <v>28</v>
      </c>
      <c r="C333" s="7">
        <v>14111507</v>
      </c>
      <c r="D333" s="29">
        <v>29903</v>
      </c>
      <c r="E333" s="3" t="s">
        <v>572</v>
      </c>
      <c r="F333" s="7">
        <v>10000</v>
      </c>
      <c r="G333" s="7" t="s">
        <v>573</v>
      </c>
      <c r="H333" s="36">
        <v>15000000</v>
      </c>
      <c r="I333" s="26" t="s">
        <v>1125</v>
      </c>
      <c r="J333" s="6" t="s">
        <v>20</v>
      </c>
    </row>
    <row r="334" spans="1:10" ht="30" x14ac:dyDescent="0.25">
      <c r="A334" s="6">
        <v>401</v>
      </c>
      <c r="B334" s="7" t="s">
        <v>28</v>
      </c>
      <c r="C334" s="7">
        <v>14111507</v>
      </c>
      <c r="D334" s="29">
        <v>29903</v>
      </c>
      <c r="E334" s="3" t="s">
        <v>574</v>
      </c>
      <c r="F334" s="7">
        <v>250</v>
      </c>
      <c r="G334" s="7" t="s">
        <v>522</v>
      </c>
      <c r="H334" s="36">
        <f>188500+325900</f>
        <v>514400</v>
      </c>
      <c r="I334" s="26" t="s">
        <v>1125</v>
      </c>
      <c r="J334" s="6" t="s">
        <v>20</v>
      </c>
    </row>
    <row r="335" spans="1:10" ht="30" x14ac:dyDescent="0.25">
      <c r="A335" s="7">
        <v>402</v>
      </c>
      <c r="B335" s="7" t="s">
        <v>28</v>
      </c>
      <c r="C335" s="7">
        <v>14111704</v>
      </c>
      <c r="D335" s="29">
        <v>29903</v>
      </c>
      <c r="E335" s="3" t="s">
        <v>575</v>
      </c>
      <c r="F335" s="7">
        <v>2000</v>
      </c>
      <c r="G335" s="7" t="s">
        <v>255</v>
      </c>
      <c r="H335" s="36">
        <v>15000000</v>
      </c>
      <c r="I335" s="26" t="s">
        <v>1125</v>
      </c>
      <c r="J335" s="6" t="s">
        <v>20</v>
      </c>
    </row>
    <row r="336" spans="1:10" x14ac:dyDescent="0.25">
      <c r="A336" s="6">
        <v>403</v>
      </c>
      <c r="B336" s="7" t="s">
        <v>28</v>
      </c>
      <c r="C336" s="7">
        <v>14111704</v>
      </c>
      <c r="D336" s="29">
        <v>29903</v>
      </c>
      <c r="E336" s="3" t="s">
        <v>576</v>
      </c>
      <c r="F336" s="7">
        <v>210000</v>
      </c>
      <c r="G336" s="7" t="s">
        <v>255</v>
      </c>
      <c r="H336" s="36">
        <v>4000000</v>
      </c>
      <c r="I336" s="26" t="s">
        <v>1125</v>
      </c>
      <c r="J336" s="6" t="s">
        <v>20</v>
      </c>
    </row>
    <row r="337" spans="1:10" ht="30" x14ac:dyDescent="0.25">
      <c r="A337" s="7">
        <v>404</v>
      </c>
      <c r="B337" s="7" t="s">
        <v>28</v>
      </c>
      <c r="C337" s="7">
        <v>14111533</v>
      </c>
      <c r="D337" s="29">
        <v>29903</v>
      </c>
      <c r="E337" s="3" t="s">
        <v>577</v>
      </c>
      <c r="F337" s="7">
        <v>160</v>
      </c>
      <c r="G337" s="7" t="s">
        <v>255</v>
      </c>
      <c r="H337" s="36">
        <v>6688000</v>
      </c>
      <c r="I337" s="26" t="s">
        <v>1125</v>
      </c>
      <c r="J337" s="6" t="s">
        <v>20</v>
      </c>
    </row>
    <row r="338" spans="1:10" ht="30" x14ac:dyDescent="0.25">
      <c r="A338" s="6">
        <v>405</v>
      </c>
      <c r="B338" s="7" t="s">
        <v>28</v>
      </c>
      <c r="C338" s="7">
        <v>14111533</v>
      </c>
      <c r="D338" s="29">
        <v>29903</v>
      </c>
      <c r="E338" s="3" t="s">
        <v>578</v>
      </c>
      <c r="F338" s="7">
        <v>100</v>
      </c>
      <c r="G338" s="7" t="s">
        <v>255</v>
      </c>
      <c r="H338" s="36">
        <v>12827700</v>
      </c>
      <c r="I338" s="26" t="s">
        <v>1125</v>
      </c>
      <c r="J338" s="6" t="s">
        <v>20</v>
      </c>
    </row>
    <row r="339" spans="1:10" ht="30" x14ac:dyDescent="0.25">
      <c r="A339" s="7">
        <v>406</v>
      </c>
      <c r="B339" s="7" t="s">
        <v>28</v>
      </c>
      <c r="C339" s="7">
        <v>82111904</v>
      </c>
      <c r="D339" s="29">
        <v>29903</v>
      </c>
      <c r="E339" s="3" t="s">
        <v>579</v>
      </c>
      <c r="F339" s="7">
        <v>2</v>
      </c>
      <c r="G339" s="7" t="s">
        <v>255</v>
      </c>
      <c r="H339" s="36">
        <v>144000</v>
      </c>
      <c r="I339" s="26" t="s">
        <v>1125</v>
      </c>
      <c r="J339" s="6" t="s">
        <v>20</v>
      </c>
    </row>
    <row r="340" spans="1:10" ht="30" x14ac:dyDescent="0.25">
      <c r="A340" s="6">
        <v>407</v>
      </c>
      <c r="B340" s="7" t="s">
        <v>28</v>
      </c>
      <c r="C340" s="7">
        <v>82111904</v>
      </c>
      <c r="D340" s="29">
        <v>29903</v>
      </c>
      <c r="E340" s="3" t="s">
        <v>580</v>
      </c>
      <c r="F340" s="7">
        <v>2</v>
      </c>
      <c r="G340" s="7" t="s">
        <v>255</v>
      </c>
      <c r="H340" s="36">
        <v>156000</v>
      </c>
      <c r="I340" s="26" t="s">
        <v>1125</v>
      </c>
      <c r="J340" s="6" t="s">
        <v>20</v>
      </c>
    </row>
    <row r="341" spans="1:10" ht="30" x14ac:dyDescent="0.25">
      <c r="A341" s="7">
        <v>408</v>
      </c>
      <c r="B341" s="7" t="s">
        <v>28</v>
      </c>
      <c r="C341" s="7">
        <v>82111904</v>
      </c>
      <c r="D341" s="29">
        <v>29903</v>
      </c>
      <c r="E341" s="3" t="s">
        <v>581</v>
      </c>
      <c r="F341" s="7">
        <v>2</v>
      </c>
      <c r="G341" s="7" t="s">
        <v>255</v>
      </c>
      <c r="H341" s="36">
        <v>227000</v>
      </c>
      <c r="I341" s="26" t="s">
        <v>1125</v>
      </c>
      <c r="J341" s="6" t="s">
        <v>20</v>
      </c>
    </row>
    <row r="342" spans="1:10" ht="30" x14ac:dyDescent="0.25">
      <c r="A342" s="6">
        <v>409</v>
      </c>
      <c r="B342" s="7" t="s">
        <v>28</v>
      </c>
      <c r="C342" s="7">
        <v>82111904</v>
      </c>
      <c r="D342" s="29">
        <v>29903</v>
      </c>
      <c r="E342" s="3" t="s">
        <v>582</v>
      </c>
      <c r="F342" s="7">
        <v>2</v>
      </c>
      <c r="G342" s="7" t="s">
        <v>255</v>
      </c>
      <c r="H342" s="36">
        <v>100000</v>
      </c>
      <c r="I342" s="26" t="s">
        <v>1125</v>
      </c>
      <c r="J342" s="6" t="s">
        <v>20</v>
      </c>
    </row>
    <row r="343" spans="1:10" x14ac:dyDescent="0.25">
      <c r="A343" s="7">
        <v>410</v>
      </c>
      <c r="B343" s="7" t="s">
        <v>28</v>
      </c>
      <c r="C343" s="7">
        <v>14111703</v>
      </c>
      <c r="D343" s="29">
        <v>29903</v>
      </c>
      <c r="E343" s="3" t="s">
        <v>583</v>
      </c>
      <c r="F343" s="7">
        <v>2000</v>
      </c>
      <c r="G343" s="7" t="s">
        <v>535</v>
      </c>
      <c r="H343" s="36">
        <v>6398000</v>
      </c>
      <c r="I343" s="26" t="s">
        <v>1125</v>
      </c>
      <c r="J343" s="6" t="s">
        <v>20</v>
      </c>
    </row>
    <row r="344" spans="1:10" ht="30" x14ac:dyDescent="0.25">
      <c r="A344" s="6">
        <v>527</v>
      </c>
      <c r="B344" s="7" t="s">
        <v>28</v>
      </c>
      <c r="C344" s="7">
        <v>14111533</v>
      </c>
      <c r="D344" s="29">
        <v>29903</v>
      </c>
      <c r="E344" s="3" t="s">
        <v>680</v>
      </c>
      <c r="F344" s="7">
        <v>4</v>
      </c>
      <c r="G344" s="7" t="s">
        <v>255</v>
      </c>
      <c r="H344" s="36">
        <v>472000</v>
      </c>
      <c r="I344" s="26" t="s">
        <v>1125</v>
      </c>
      <c r="J344" s="6" t="s">
        <v>20</v>
      </c>
    </row>
    <row r="345" spans="1:10" ht="75" x14ac:dyDescent="0.25">
      <c r="A345" s="7">
        <v>109</v>
      </c>
      <c r="B345" s="7" t="s">
        <v>28</v>
      </c>
      <c r="C345" s="7" t="s">
        <v>92</v>
      </c>
      <c r="D345" s="7">
        <v>29904</v>
      </c>
      <c r="E345" s="3" t="s">
        <v>816</v>
      </c>
      <c r="F345" s="7">
        <v>12600</v>
      </c>
      <c r="G345" s="7" t="s">
        <v>251</v>
      </c>
      <c r="H345" s="36">
        <v>133000000</v>
      </c>
      <c r="I345" s="26" t="s">
        <v>1125</v>
      </c>
      <c r="J345" s="6" t="s">
        <v>20</v>
      </c>
    </row>
    <row r="346" spans="1:10" ht="75" x14ac:dyDescent="0.25">
      <c r="A346" s="6">
        <v>110</v>
      </c>
      <c r="B346" s="7" t="s">
        <v>28</v>
      </c>
      <c r="C346" s="7" t="s">
        <v>92</v>
      </c>
      <c r="D346" s="7">
        <v>29904</v>
      </c>
      <c r="E346" s="3" t="s">
        <v>817</v>
      </c>
      <c r="F346" s="7">
        <v>2400</v>
      </c>
      <c r="G346" s="7" t="s">
        <v>251</v>
      </c>
      <c r="H346" s="36">
        <v>5000000</v>
      </c>
      <c r="I346" s="26" t="s">
        <v>1125</v>
      </c>
      <c r="J346" s="6" t="s">
        <v>20</v>
      </c>
    </row>
    <row r="347" spans="1:10" ht="45" x14ac:dyDescent="0.25">
      <c r="A347" s="7">
        <v>111</v>
      </c>
      <c r="B347" s="7" t="s">
        <v>28</v>
      </c>
      <c r="C347" s="7" t="s">
        <v>93</v>
      </c>
      <c r="D347" s="7">
        <v>29904</v>
      </c>
      <c r="E347" s="3" t="s">
        <v>209</v>
      </c>
      <c r="F347" s="7">
        <v>12600</v>
      </c>
      <c r="G347" s="7" t="s">
        <v>251</v>
      </c>
      <c r="H347" s="36">
        <v>140000000</v>
      </c>
      <c r="I347" s="26" t="s">
        <v>1125</v>
      </c>
      <c r="J347" s="6" t="s">
        <v>20</v>
      </c>
    </row>
    <row r="348" spans="1:10" x14ac:dyDescent="0.25">
      <c r="A348" s="6">
        <v>112</v>
      </c>
      <c r="B348" s="7" t="s">
        <v>28</v>
      </c>
      <c r="C348" s="7" t="s">
        <v>93</v>
      </c>
      <c r="D348" s="7">
        <v>29904</v>
      </c>
      <c r="E348" s="3" t="s">
        <v>238</v>
      </c>
      <c r="F348" s="7">
        <v>750</v>
      </c>
      <c r="G348" s="7" t="s">
        <v>251</v>
      </c>
      <c r="H348" s="36">
        <v>15784841.700000001</v>
      </c>
      <c r="I348" s="26" t="s">
        <v>1125</v>
      </c>
      <c r="J348" s="6" t="s">
        <v>20</v>
      </c>
    </row>
    <row r="349" spans="1:10" x14ac:dyDescent="0.25">
      <c r="A349" s="7">
        <v>113</v>
      </c>
      <c r="B349" s="7" t="s">
        <v>28</v>
      </c>
      <c r="C349" s="7" t="s">
        <v>94</v>
      </c>
      <c r="D349" s="7">
        <v>29904</v>
      </c>
      <c r="E349" s="3" t="s">
        <v>239</v>
      </c>
      <c r="F349" s="7">
        <v>2400</v>
      </c>
      <c r="G349" s="7" t="s">
        <v>251</v>
      </c>
      <c r="H349" s="36">
        <v>50511493.440000005</v>
      </c>
      <c r="I349" s="26" t="s">
        <v>1125</v>
      </c>
      <c r="J349" s="6" t="s">
        <v>20</v>
      </c>
    </row>
    <row r="350" spans="1:10" x14ac:dyDescent="0.25">
      <c r="A350" s="6">
        <v>114</v>
      </c>
      <c r="B350" s="7" t="s">
        <v>28</v>
      </c>
      <c r="C350" s="7" t="s">
        <v>94</v>
      </c>
      <c r="D350" s="7">
        <v>29904</v>
      </c>
      <c r="E350" s="3" t="s">
        <v>240</v>
      </c>
      <c r="F350" s="7">
        <v>150</v>
      </c>
      <c r="G350" s="7" t="s">
        <v>253</v>
      </c>
      <c r="H350" s="36">
        <v>3156968.3400000003</v>
      </c>
      <c r="I350" s="26" t="s">
        <v>1125</v>
      </c>
      <c r="J350" s="6" t="s">
        <v>20</v>
      </c>
    </row>
    <row r="351" spans="1:10" x14ac:dyDescent="0.25">
      <c r="A351" s="7">
        <v>115</v>
      </c>
      <c r="B351" s="7" t="s">
        <v>28</v>
      </c>
      <c r="C351" s="7" t="s">
        <v>95</v>
      </c>
      <c r="D351" s="7">
        <v>29904</v>
      </c>
      <c r="E351" s="3" t="s">
        <v>241</v>
      </c>
      <c r="F351" s="7">
        <v>35000</v>
      </c>
      <c r="G351" s="7" t="s">
        <v>251</v>
      </c>
      <c r="H351" s="36">
        <v>133000000</v>
      </c>
      <c r="I351" s="26" t="s">
        <v>1125</v>
      </c>
      <c r="J351" s="6" t="s">
        <v>20</v>
      </c>
    </row>
    <row r="352" spans="1:10" x14ac:dyDescent="0.25">
      <c r="A352" s="6">
        <v>116</v>
      </c>
      <c r="B352" s="7" t="s">
        <v>28</v>
      </c>
      <c r="C352" s="7" t="s">
        <v>96</v>
      </c>
      <c r="D352" s="7">
        <v>29904</v>
      </c>
      <c r="E352" s="3" t="s">
        <v>242</v>
      </c>
      <c r="F352" s="7">
        <v>4200</v>
      </c>
      <c r="G352" s="7" t="s">
        <v>251</v>
      </c>
      <c r="H352" s="36">
        <f>120000000+12260302</f>
        <v>132260302</v>
      </c>
      <c r="I352" s="26" t="s">
        <v>1125</v>
      </c>
      <c r="J352" s="6" t="s">
        <v>20</v>
      </c>
    </row>
    <row r="353" spans="1:10" ht="30" x14ac:dyDescent="0.25">
      <c r="A353" s="7">
        <v>117</v>
      </c>
      <c r="B353" s="7" t="s">
        <v>28</v>
      </c>
      <c r="C353" s="7" t="s">
        <v>97</v>
      </c>
      <c r="D353" s="7">
        <v>29904</v>
      </c>
      <c r="E353" s="3" t="s">
        <v>243</v>
      </c>
      <c r="F353" s="7">
        <v>800</v>
      </c>
      <c r="G353" s="7" t="s">
        <v>251</v>
      </c>
      <c r="H353" s="36">
        <v>25000000</v>
      </c>
      <c r="I353" s="26" t="s">
        <v>1125</v>
      </c>
      <c r="J353" s="6" t="s">
        <v>20</v>
      </c>
    </row>
    <row r="354" spans="1:10" x14ac:dyDescent="0.25">
      <c r="A354" s="6">
        <v>118</v>
      </c>
      <c r="B354" s="7" t="s">
        <v>28</v>
      </c>
      <c r="C354" s="7" t="s">
        <v>98</v>
      </c>
      <c r="D354" s="7">
        <v>29904</v>
      </c>
      <c r="E354" s="3" t="s">
        <v>244</v>
      </c>
      <c r="F354" s="7">
        <v>200</v>
      </c>
      <c r="G354" s="7" t="s">
        <v>251</v>
      </c>
      <c r="H354" s="36">
        <v>1172669.04</v>
      </c>
      <c r="I354" s="26" t="s">
        <v>1125</v>
      </c>
      <c r="J354" s="6" t="s">
        <v>20</v>
      </c>
    </row>
    <row r="355" spans="1:10" x14ac:dyDescent="0.25">
      <c r="A355" s="7">
        <v>119</v>
      </c>
      <c r="B355" s="7" t="s">
        <v>28</v>
      </c>
      <c r="C355" s="7" t="s">
        <v>98</v>
      </c>
      <c r="D355" s="7">
        <v>29904</v>
      </c>
      <c r="E355" s="3" t="s">
        <v>245</v>
      </c>
      <c r="F355" s="7">
        <v>8800</v>
      </c>
      <c r="G355" s="7" t="s">
        <v>251</v>
      </c>
      <c r="H355" s="36">
        <v>45000000</v>
      </c>
      <c r="I355" s="26" t="s">
        <v>1125</v>
      </c>
      <c r="J355" s="6" t="s">
        <v>20</v>
      </c>
    </row>
    <row r="356" spans="1:10" ht="30" x14ac:dyDescent="0.25">
      <c r="A356" s="6">
        <v>120</v>
      </c>
      <c r="B356" s="7" t="s">
        <v>28</v>
      </c>
      <c r="C356" s="7" t="s">
        <v>99</v>
      </c>
      <c r="D356" s="7">
        <v>29904</v>
      </c>
      <c r="E356" s="3" t="s">
        <v>246</v>
      </c>
      <c r="F356" s="7">
        <v>4200</v>
      </c>
      <c r="G356" s="7" t="s">
        <v>251</v>
      </c>
      <c r="H356" s="36">
        <v>195000000</v>
      </c>
      <c r="I356" s="26" t="s">
        <v>1125</v>
      </c>
      <c r="J356" s="6" t="s">
        <v>20</v>
      </c>
    </row>
    <row r="357" spans="1:10" x14ac:dyDescent="0.25">
      <c r="A357" s="7">
        <v>121</v>
      </c>
      <c r="B357" s="7" t="s">
        <v>28</v>
      </c>
      <c r="C357" s="7" t="s">
        <v>99</v>
      </c>
      <c r="D357" s="7">
        <v>29904</v>
      </c>
      <c r="E357" s="3" t="s">
        <v>247</v>
      </c>
      <c r="F357" s="7">
        <v>800</v>
      </c>
      <c r="G357" s="7" t="s">
        <v>251</v>
      </c>
      <c r="H357" s="36">
        <v>40000000</v>
      </c>
      <c r="I357" s="26" t="s">
        <v>1125</v>
      </c>
      <c r="J357" s="6" t="s">
        <v>20</v>
      </c>
    </row>
    <row r="358" spans="1:10" x14ac:dyDescent="0.25">
      <c r="A358" s="6">
        <v>122</v>
      </c>
      <c r="B358" s="7" t="s">
        <v>28</v>
      </c>
      <c r="C358" s="7" t="s">
        <v>96</v>
      </c>
      <c r="D358" s="7">
        <v>29904</v>
      </c>
      <c r="E358" s="3" t="s">
        <v>235</v>
      </c>
      <c r="F358" s="7">
        <v>500</v>
      </c>
      <c r="G358" s="7" t="s">
        <v>251</v>
      </c>
      <c r="H358" s="36">
        <v>45148500</v>
      </c>
      <c r="I358" s="26" t="s">
        <v>1125</v>
      </c>
      <c r="J358" s="6" t="s">
        <v>20</v>
      </c>
    </row>
    <row r="359" spans="1:10" x14ac:dyDescent="0.25">
      <c r="A359" s="7">
        <v>123</v>
      </c>
      <c r="B359" s="7" t="s">
        <v>28</v>
      </c>
      <c r="C359" s="7" t="s">
        <v>100</v>
      </c>
      <c r="D359" s="7">
        <v>29904</v>
      </c>
      <c r="E359" s="3" t="s">
        <v>210</v>
      </c>
      <c r="F359" s="7">
        <v>100</v>
      </c>
      <c r="G359" s="7" t="s">
        <v>251</v>
      </c>
      <c r="H359" s="36">
        <v>2000000</v>
      </c>
      <c r="I359" s="26" t="s">
        <v>1125</v>
      </c>
      <c r="J359" s="6" t="s">
        <v>20</v>
      </c>
    </row>
    <row r="360" spans="1:10" x14ac:dyDescent="0.25">
      <c r="A360" s="6">
        <v>124</v>
      </c>
      <c r="B360" s="7" t="s">
        <v>28</v>
      </c>
      <c r="C360" s="7" t="s">
        <v>99</v>
      </c>
      <c r="D360" s="7">
        <v>29904</v>
      </c>
      <c r="E360" s="3" t="s">
        <v>211</v>
      </c>
      <c r="F360" s="7">
        <v>250</v>
      </c>
      <c r="G360" s="7" t="s">
        <v>251</v>
      </c>
      <c r="H360" s="36">
        <v>1250000</v>
      </c>
      <c r="I360" s="26" t="s">
        <v>1125</v>
      </c>
      <c r="J360" s="6" t="s">
        <v>20</v>
      </c>
    </row>
    <row r="361" spans="1:10" x14ac:dyDescent="0.25">
      <c r="A361" s="7">
        <v>125</v>
      </c>
      <c r="B361" s="7" t="s">
        <v>28</v>
      </c>
      <c r="C361" s="7" t="s">
        <v>101</v>
      </c>
      <c r="D361" s="7">
        <v>29904</v>
      </c>
      <c r="E361" s="3" t="s">
        <v>212</v>
      </c>
      <c r="F361" s="7">
        <v>8800</v>
      </c>
      <c r="G361" s="7" t="s">
        <v>251</v>
      </c>
      <c r="H361" s="36">
        <v>8800000</v>
      </c>
      <c r="I361" s="26" t="s">
        <v>1125</v>
      </c>
      <c r="J361" s="6" t="s">
        <v>20</v>
      </c>
    </row>
    <row r="362" spans="1:10" x14ac:dyDescent="0.25">
      <c r="A362" s="6">
        <v>225</v>
      </c>
      <c r="B362" s="7" t="s">
        <v>28</v>
      </c>
      <c r="C362" s="7" t="s">
        <v>346</v>
      </c>
      <c r="D362" s="7">
        <v>29904</v>
      </c>
      <c r="E362" s="3" t="s">
        <v>347</v>
      </c>
      <c r="F362" s="7">
        <v>1500</v>
      </c>
      <c r="G362" s="7" t="s">
        <v>255</v>
      </c>
      <c r="H362" s="36">
        <v>7560000</v>
      </c>
      <c r="I362" s="26" t="s">
        <v>1125</v>
      </c>
      <c r="J362" s="6" t="s">
        <v>20</v>
      </c>
    </row>
    <row r="363" spans="1:10" x14ac:dyDescent="0.25">
      <c r="A363" s="7">
        <v>226</v>
      </c>
      <c r="B363" s="7" t="s">
        <v>28</v>
      </c>
      <c r="C363" s="7" t="s">
        <v>346</v>
      </c>
      <c r="D363" s="7">
        <v>29904</v>
      </c>
      <c r="E363" s="3" t="s">
        <v>348</v>
      </c>
      <c r="F363" s="7">
        <v>700</v>
      </c>
      <c r="G363" s="7" t="s">
        <v>255</v>
      </c>
      <c r="H363" s="36">
        <v>4620000</v>
      </c>
      <c r="I363" s="26" t="s">
        <v>1125</v>
      </c>
      <c r="J363" s="6" t="s">
        <v>20</v>
      </c>
    </row>
    <row r="364" spans="1:10" x14ac:dyDescent="0.25">
      <c r="A364" s="6">
        <v>227</v>
      </c>
      <c r="B364" s="7" t="s">
        <v>28</v>
      </c>
      <c r="C364" s="7" t="s">
        <v>349</v>
      </c>
      <c r="D364" s="7">
        <v>29904</v>
      </c>
      <c r="E364" s="3" t="s">
        <v>350</v>
      </c>
      <c r="F364" s="7">
        <v>413</v>
      </c>
      <c r="G364" s="7" t="s">
        <v>255</v>
      </c>
      <c r="H364" s="36">
        <v>3221400</v>
      </c>
      <c r="I364" s="26" t="s">
        <v>1125</v>
      </c>
      <c r="J364" s="6" t="s">
        <v>20</v>
      </c>
    </row>
    <row r="365" spans="1:10" x14ac:dyDescent="0.25">
      <c r="A365" s="7">
        <v>228</v>
      </c>
      <c r="B365" s="7" t="s">
        <v>28</v>
      </c>
      <c r="C365" s="7" t="s">
        <v>351</v>
      </c>
      <c r="D365" s="7">
        <v>29904</v>
      </c>
      <c r="E365" s="3" t="s">
        <v>352</v>
      </c>
      <c r="F365" s="7">
        <v>350</v>
      </c>
      <c r="G365" s="7" t="s">
        <v>255</v>
      </c>
      <c r="H365" s="36">
        <v>2730000</v>
      </c>
      <c r="I365" s="26" t="s">
        <v>1125</v>
      </c>
      <c r="J365" s="6" t="s">
        <v>20</v>
      </c>
    </row>
    <row r="366" spans="1:10" x14ac:dyDescent="0.25">
      <c r="A366" s="6">
        <v>229</v>
      </c>
      <c r="B366" s="7" t="s">
        <v>28</v>
      </c>
      <c r="C366" s="7" t="s">
        <v>353</v>
      </c>
      <c r="D366" s="7">
        <v>29904</v>
      </c>
      <c r="E366" s="3" t="s">
        <v>354</v>
      </c>
      <c r="F366" s="7">
        <v>465</v>
      </c>
      <c r="G366" s="7" t="s">
        <v>255</v>
      </c>
      <c r="H366" s="36">
        <v>11718000</v>
      </c>
      <c r="I366" s="26" t="s">
        <v>1125</v>
      </c>
      <c r="J366" s="6" t="s">
        <v>20</v>
      </c>
    </row>
    <row r="367" spans="1:10" x14ac:dyDescent="0.25">
      <c r="A367" s="7">
        <v>230</v>
      </c>
      <c r="B367" s="7" t="s">
        <v>28</v>
      </c>
      <c r="C367" s="7" t="s">
        <v>355</v>
      </c>
      <c r="D367" s="7">
        <v>29904</v>
      </c>
      <c r="E367" s="3" t="s">
        <v>356</v>
      </c>
      <c r="F367" s="7">
        <v>495</v>
      </c>
      <c r="G367" s="7" t="s">
        <v>255</v>
      </c>
      <c r="H367" s="36">
        <v>12474000</v>
      </c>
      <c r="I367" s="26" t="s">
        <v>1125</v>
      </c>
      <c r="J367" s="6" t="s">
        <v>20</v>
      </c>
    </row>
    <row r="368" spans="1:10" x14ac:dyDescent="0.25">
      <c r="A368" s="6">
        <v>231</v>
      </c>
      <c r="B368" s="7" t="s">
        <v>28</v>
      </c>
      <c r="C368" s="7" t="s">
        <v>357</v>
      </c>
      <c r="D368" s="7">
        <v>29904</v>
      </c>
      <c r="E368" s="3" t="s">
        <v>358</v>
      </c>
      <c r="F368" s="7">
        <v>1000</v>
      </c>
      <c r="G368" s="7" t="s">
        <v>255</v>
      </c>
      <c r="H368" s="36">
        <v>6100000</v>
      </c>
      <c r="I368" s="26" t="s">
        <v>1125</v>
      </c>
      <c r="J368" s="6" t="s">
        <v>20</v>
      </c>
    </row>
    <row r="369" spans="1:10" x14ac:dyDescent="0.25">
      <c r="A369" s="7">
        <v>232</v>
      </c>
      <c r="B369" s="7" t="s">
        <v>28</v>
      </c>
      <c r="C369" s="7">
        <v>11161701</v>
      </c>
      <c r="D369" s="7">
        <v>29904</v>
      </c>
      <c r="E369" s="3" t="s">
        <v>359</v>
      </c>
      <c r="F369" s="7">
        <v>100</v>
      </c>
      <c r="G369" s="7" t="s">
        <v>255</v>
      </c>
      <c r="H369" s="36">
        <v>250000</v>
      </c>
      <c r="I369" s="26" t="s">
        <v>1125</v>
      </c>
      <c r="J369" s="6" t="s">
        <v>20</v>
      </c>
    </row>
    <row r="370" spans="1:10" x14ac:dyDescent="0.25">
      <c r="A370" s="6">
        <v>233</v>
      </c>
      <c r="B370" s="7" t="s">
        <v>28</v>
      </c>
      <c r="C370" s="7">
        <v>46181708</v>
      </c>
      <c r="D370" s="7">
        <v>29904</v>
      </c>
      <c r="E370" s="3" t="s">
        <v>360</v>
      </c>
      <c r="F370" s="7">
        <v>55000</v>
      </c>
      <c r="G370" s="7" t="s">
        <v>255</v>
      </c>
      <c r="H370" s="36">
        <v>150000000</v>
      </c>
      <c r="I370" s="26" t="s">
        <v>1125</v>
      </c>
      <c r="J370" s="6" t="s">
        <v>20</v>
      </c>
    </row>
    <row r="371" spans="1:10" x14ac:dyDescent="0.25">
      <c r="A371" s="7">
        <v>234</v>
      </c>
      <c r="B371" s="7" t="s">
        <v>28</v>
      </c>
      <c r="C371" s="7" t="s">
        <v>361</v>
      </c>
      <c r="D371" s="7">
        <v>29904</v>
      </c>
      <c r="E371" s="3" t="s">
        <v>362</v>
      </c>
      <c r="F371" s="7">
        <v>825</v>
      </c>
      <c r="G371" s="7" t="s">
        <v>255</v>
      </c>
      <c r="H371" s="36">
        <v>5000000</v>
      </c>
      <c r="I371" s="26" t="s">
        <v>1125</v>
      </c>
      <c r="J371" s="6" t="s">
        <v>20</v>
      </c>
    </row>
    <row r="372" spans="1:10" x14ac:dyDescent="0.25">
      <c r="A372" s="6">
        <v>528</v>
      </c>
      <c r="B372" s="7" t="s">
        <v>28</v>
      </c>
      <c r="C372" s="7">
        <v>53101699</v>
      </c>
      <c r="D372" s="7">
        <v>29904</v>
      </c>
      <c r="E372" s="3" t="s">
        <v>681</v>
      </c>
      <c r="F372" s="7">
        <v>12</v>
      </c>
      <c r="G372" s="7" t="s">
        <v>255</v>
      </c>
      <c r="H372" s="36">
        <v>84000</v>
      </c>
      <c r="I372" s="26" t="s">
        <v>1125</v>
      </c>
      <c r="J372" s="6" t="s">
        <v>20</v>
      </c>
    </row>
    <row r="373" spans="1:10" x14ac:dyDescent="0.25">
      <c r="A373" s="7">
        <v>529</v>
      </c>
      <c r="B373" s="7" t="s">
        <v>28</v>
      </c>
      <c r="C373" s="7">
        <v>53101699</v>
      </c>
      <c r="D373" s="7">
        <v>29904</v>
      </c>
      <c r="E373" s="3" t="s">
        <v>682</v>
      </c>
      <c r="F373" s="7">
        <v>6</v>
      </c>
      <c r="G373" s="7" t="s">
        <v>255</v>
      </c>
      <c r="H373" s="36">
        <v>42000</v>
      </c>
      <c r="I373" s="26" t="s">
        <v>1125</v>
      </c>
      <c r="J373" s="6" t="s">
        <v>20</v>
      </c>
    </row>
    <row r="374" spans="1:10" x14ac:dyDescent="0.25">
      <c r="A374" s="6">
        <v>530</v>
      </c>
      <c r="B374" s="7" t="s">
        <v>28</v>
      </c>
      <c r="C374" s="7">
        <v>53101804</v>
      </c>
      <c r="D374" s="7">
        <v>29904</v>
      </c>
      <c r="E374" s="3" t="s">
        <v>683</v>
      </c>
      <c r="F374" s="7">
        <v>6</v>
      </c>
      <c r="G374" s="7" t="s">
        <v>255</v>
      </c>
      <c r="H374" s="36">
        <v>165000</v>
      </c>
      <c r="I374" s="26" t="s">
        <v>1125</v>
      </c>
      <c r="J374" s="6" t="s">
        <v>20</v>
      </c>
    </row>
    <row r="375" spans="1:10" x14ac:dyDescent="0.25">
      <c r="A375" s="7">
        <v>531</v>
      </c>
      <c r="B375" s="7" t="s">
        <v>28</v>
      </c>
      <c r="C375" s="7">
        <v>53101802</v>
      </c>
      <c r="D375" s="7">
        <v>29904</v>
      </c>
      <c r="E375" s="3" t="s">
        <v>684</v>
      </c>
      <c r="F375" s="7">
        <v>3</v>
      </c>
      <c r="G375" s="7" t="s">
        <v>255</v>
      </c>
      <c r="H375" s="36">
        <v>82500</v>
      </c>
      <c r="I375" s="26" t="s">
        <v>1125</v>
      </c>
      <c r="J375" s="6" t="s">
        <v>20</v>
      </c>
    </row>
    <row r="376" spans="1:10" x14ac:dyDescent="0.25">
      <c r="A376" s="6">
        <v>562</v>
      </c>
      <c r="B376" s="7" t="s">
        <v>28</v>
      </c>
      <c r="C376" s="7" t="s">
        <v>92</v>
      </c>
      <c r="D376" s="7">
        <v>29904</v>
      </c>
      <c r="E376" s="3" t="s">
        <v>718</v>
      </c>
      <c r="F376" s="7">
        <v>48</v>
      </c>
      <c r="G376" s="7" t="s">
        <v>255</v>
      </c>
      <c r="H376" s="36">
        <v>7000000</v>
      </c>
      <c r="I376" s="26" t="s">
        <v>1125</v>
      </c>
      <c r="J376" s="6" t="s">
        <v>20</v>
      </c>
    </row>
    <row r="377" spans="1:10" x14ac:dyDescent="0.25">
      <c r="A377" s="7">
        <v>563</v>
      </c>
      <c r="B377" s="7" t="s">
        <v>28</v>
      </c>
      <c r="C377" s="7" t="s">
        <v>92</v>
      </c>
      <c r="D377" s="7">
        <v>29904</v>
      </c>
      <c r="E377" s="3" t="s">
        <v>718</v>
      </c>
      <c r="F377" s="7">
        <v>48</v>
      </c>
      <c r="G377" s="7" t="s">
        <v>255</v>
      </c>
      <c r="H377" s="36">
        <v>850400</v>
      </c>
      <c r="I377" s="26" t="s">
        <v>1125</v>
      </c>
      <c r="J377" s="6" t="s">
        <v>20</v>
      </c>
    </row>
    <row r="378" spans="1:10" x14ac:dyDescent="0.25">
      <c r="A378" s="6">
        <v>564</v>
      </c>
      <c r="B378" s="7" t="s">
        <v>28</v>
      </c>
      <c r="C378" s="7" t="s">
        <v>93</v>
      </c>
      <c r="D378" s="7">
        <v>29904</v>
      </c>
      <c r="E378" s="3" t="s">
        <v>719</v>
      </c>
      <c r="F378" s="7">
        <v>48</v>
      </c>
      <c r="G378" s="7" t="s">
        <v>255</v>
      </c>
      <c r="H378" s="36">
        <v>369600</v>
      </c>
      <c r="I378" s="26" t="s">
        <v>1125</v>
      </c>
      <c r="J378" s="6" t="s">
        <v>20</v>
      </c>
    </row>
    <row r="379" spans="1:10" x14ac:dyDescent="0.25">
      <c r="A379" s="7">
        <v>565</v>
      </c>
      <c r="B379" s="7" t="s">
        <v>28</v>
      </c>
      <c r="C379" s="7" t="s">
        <v>96</v>
      </c>
      <c r="D379" s="7">
        <v>29904</v>
      </c>
      <c r="E379" s="3" t="s">
        <v>720</v>
      </c>
      <c r="F379" s="7">
        <v>48</v>
      </c>
      <c r="G379" s="7" t="s">
        <v>255</v>
      </c>
      <c r="H379" s="36">
        <v>1214400</v>
      </c>
      <c r="I379" s="26" t="s">
        <v>1125</v>
      </c>
      <c r="J379" s="6" t="s">
        <v>20</v>
      </c>
    </row>
    <row r="380" spans="1:10" x14ac:dyDescent="0.25">
      <c r="A380" s="6">
        <v>411</v>
      </c>
      <c r="B380" s="7" t="s">
        <v>28</v>
      </c>
      <c r="C380" s="7">
        <v>55121715</v>
      </c>
      <c r="D380" s="29">
        <v>29904</v>
      </c>
      <c r="E380" s="3" t="s">
        <v>584</v>
      </c>
      <c r="F380" s="7">
        <v>50</v>
      </c>
      <c r="G380" s="7" t="s">
        <v>255</v>
      </c>
      <c r="H380" s="36">
        <v>300000</v>
      </c>
      <c r="I380" s="26" t="s">
        <v>1125</v>
      </c>
      <c r="J380" s="6" t="s">
        <v>20</v>
      </c>
    </row>
    <row r="381" spans="1:10" x14ac:dyDescent="0.25">
      <c r="A381" s="7">
        <v>412</v>
      </c>
      <c r="B381" s="7" t="s">
        <v>28</v>
      </c>
      <c r="C381" s="7">
        <v>52121513</v>
      </c>
      <c r="D381" s="29">
        <v>29904</v>
      </c>
      <c r="E381" s="3" t="s">
        <v>585</v>
      </c>
      <c r="F381" s="7">
        <v>6000</v>
      </c>
      <c r="G381" s="7" t="s">
        <v>255</v>
      </c>
      <c r="H381" s="36">
        <v>15000000</v>
      </c>
      <c r="I381" s="26" t="s">
        <v>1125</v>
      </c>
      <c r="J381" s="6" t="s">
        <v>20</v>
      </c>
    </row>
    <row r="382" spans="1:10" x14ac:dyDescent="0.25">
      <c r="A382" s="6">
        <v>413</v>
      </c>
      <c r="B382" s="7" t="s">
        <v>28</v>
      </c>
      <c r="C382" s="7">
        <v>42191810</v>
      </c>
      <c r="D382" s="29">
        <v>29904</v>
      </c>
      <c r="E382" s="3" t="s">
        <v>586</v>
      </c>
      <c r="F382" s="7">
        <v>500</v>
      </c>
      <c r="G382" s="7" t="s">
        <v>255</v>
      </c>
      <c r="H382" s="36">
        <v>12000000</v>
      </c>
      <c r="I382" s="26" t="s">
        <v>1125</v>
      </c>
      <c r="J382" s="6" t="s">
        <v>20</v>
      </c>
    </row>
    <row r="383" spans="1:10" x14ac:dyDescent="0.25">
      <c r="A383" s="7">
        <v>414</v>
      </c>
      <c r="B383" s="7" t="s">
        <v>28</v>
      </c>
      <c r="C383" s="7">
        <v>30181607</v>
      </c>
      <c r="D383" s="29">
        <v>29904</v>
      </c>
      <c r="E383" s="3" t="s">
        <v>587</v>
      </c>
      <c r="F383" s="7">
        <v>2000</v>
      </c>
      <c r="G383" s="7" t="s">
        <v>255</v>
      </c>
      <c r="H383" s="36">
        <v>3000000</v>
      </c>
      <c r="I383" s="26" t="s">
        <v>1125</v>
      </c>
      <c r="J383" s="6" t="s">
        <v>20</v>
      </c>
    </row>
    <row r="384" spans="1:10" x14ac:dyDescent="0.25">
      <c r="A384" s="6">
        <v>415</v>
      </c>
      <c r="B384" s="7" t="s">
        <v>28</v>
      </c>
      <c r="C384" s="7">
        <v>31152102</v>
      </c>
      <c r="D384" s="29">
        <v>29904</v>
      </c>
      <c r="E384" s="3" t="s">
        <v>588</v>
      </c>
      <c r="F384" s="7">
        <v>2000</v>
      </c>
      <c r="G384" s="7" t="s">
        <v>515</v>
      </c>
      <c r="H384" s="36">
        <v>500000</v>
      </c>
      <c r="I384" s="26" t="s">
        <v>1125</v>
      </c>
      <c r="J384" s="6" t="s">
        <v>20</v>
      </c>
    </row>
    <row r="385" spans="1:10" x14ac:dyDescent="0.25">
      <c r="A385" s="7">
        <v>416</v>
      </c>
      <c r="B385" s="7" t="s">
        <v>28</v>
      </c>
      <c r="C385" s="7">
        <v>52121509</v>
      </c>
      <c r="D385" s="29">
        <v>29904</v>
      </c>
      <c r="E385" s="3" t="s">
        <v>589</v>
      </c>
      <c r="F385" s="7">
        <v>3000</v>
      </c>
      <c r="G385" s="7" t="s">
        <v>255</v>
      </c>
      <c r="H385" s="36">
        <v>10000000</v>
      </c>
      <c r="I385" s="26" t="s">
        <v>1125</v>
      </c>
      <c r="J385" s="6" t="s">
        <v>20</v>
      </c>
    </row>
    <row r="386" spans="1:10" x14ac:dyDescent="0.25">
      <c r="A386" s="6">
        <v>417</v>
      </c>
      <c r="B386" s="7" t="s">
        <v>28</v>
      </c>
      <c r="C386" s="7">
        <v>52121509</v>
      </c>
      <c r="D386" s="29">
        <v>29904</v>
      </c>
      <c r="E386" s="3" t="s">
        <v>590</v>
      </c>
      <c r="F386" s="7">
        <v>1800</v>
      </c>
      <c r="G386" s="7" t="s">
        <v>255</v>
      </c>
      <c r="H386" s="36">
        <v>9266400</v>
      </c>
      <c r="I386" s="26" t="s">
        <v>1125</v>
      </c>
      <c r="J386" s="6" t="s">
        <v>20</v>
      </c>
    </row>
    <row r="387" spans="1:10" x14ac:dyDescent="0.25">
      <c r="A387" s="7">
        <v>418</v>
      </c>
      <c r="B387" s="7" t="s">
        <v>28</v>
      </c>
      <c r="C387" s="7">
        <v>52141605</v>
      </c>
      <c r="D387" s="29">
        <v>29904</v>
      </c>
      <c r="E387" s="3" t="s">
        <v>591</v>
      </c>
      <c r="F387" s="7">
        <v>1000</v>
      </c>
      <c r="G387" s="7" t="s">
        <v>255</v>
      </c>
      <c r="H387" s="36">
        <v>10000000</v>
      </c>
      <c r="I387" s="26" t="s">
        <v>1125</v>
      </c>
      <c r="J387" s="6" t="s">
        <v>20</v>
      </c>
    </row>
    <row r="388" spans="1:10" x14ac:dyDescent="0.25">
      <c r="A388" s="6">
        <v>560</v>
      </c>
      <c r="B388" s="7" t="s">
        <v>28</v>
      </c>
      <c r="C388" s="7" t="s">
        <v>715</v>
      </c>
      <c r="D388" s="29">
        <v>29904</v>
      </c>
      <c r="E388" s="3" t="s">
        <v>716</v>
      </c>
      <c r="F388" s="7">
        <v>1</v>
      </c>
      <c r="G388" s="7" t="s">
        <v>255</v>
      </c>
      <c r="H388" s="36">
        <v>10000000</v>
      </c>
      <c r="I388" s="26" t="s">
        <v>1125</v>
      </c>
      <c r="J388" s="6" t="s">
        <v>20</v>
      </c>
    </row>
    <row r="389" spans="1:10" x14ac:dyDescent="0.25">
      <c r="A389" s="7">
        <v>561</v>
      </c>
      <c r="B389" s="7" t="s">
        <v>28</v>
      </c>
      <c r="C389" s="7" t="s">
        <v>346</v>
      </c>
      <c r="D389" s="29">
        <v>29904</v>
      </c>
      <c r="E389" s="3" t="s">
        <v>717</v>
      </c>
      <c r="F389" s="7">
        <v>48</v>
      </c>
      <c r="G389" s="7" t="s">
        <v>255</v>
      </c>
      <c r="H389" s="36">
        <v>739200</v>
      </c>
      <c r="I389" s="26" t="s">
        <v>1125</v>
      </c>
      <c r="J389" s="6" t="s">
        <v>20</v>
      </c>
    </row>
    <row r="390" spans="1:10" x14ac:dyDescent="0.25">
      <c r="A390" s="6">
        <v>235</v>
      </c>
      <c r="B390" s="7" t="s">
        <v>28</v>
      </c>
      <c r="C390" s="7" t="s">
        <v>363</v>
      </c>
      <c r="D390" s="29">
        <v>29905</v>
      </c>
      <c r="E390" s="3" t="s">
        <v>364</v>
      </c>
      <c r="F390" s="7">
        <v>20000</v>
      </c>
      <c r="G390" s="7" t="s">
        <v>255</v>
      </c>
      <c r="H390" s="36">
        <v>4900000</v>
      </c>
      <c r="I390" s="26" t="s">
        <v>1125</v>
      </c>
      <c r="J390" s="6" t="s">
        <v>20</v>
      </c>
    </row>
    <row r="391" spans="1:10" ht="30" x14ac:dyDescent="0.25">
      <c r="A391" s="7">
        <v>236</v>
      </c>
      <c r="B391" s="7" t="s">
        <v>28</v>
      </c>
      <c r="C391" s="7" t="s">
        <v>365</v>
      </c>
      <c r="D391" s="29">
        <v>29905</v>
      </c>
      <c r="E391" s="3" t="s">
        <v>366</v>
      </c>
      <c r="F391" s="7">
        <v>4000</v>
      </c>
      <c r="G391" s="7" t="s">
        <v>367</v>
      </c>
      <c r="H391" s="36">
        <v>4243800</v>
      </c>
      <c r="I391" s="26" t="s">
        <v>1125</v>
      </c>
      <c r="J391" s="6" t="s">
        <v>20</v>
      </c>
    </row>
    <row r="392" spans="1:10" x14ac:dyDescent="0.25">
      <c r="A392" s="6">
        <v>237</v>
      </c>
      <c r="B392" s="7" t="s">
        <v>28</v>
      </c>
      <c r="C392" s="7" t="s">
        <v>368</v>
      </c>
      <c r="D392" s="29">
        <v>29905</v>
      </c>
      <c r="E392" s="3" t="s">
        <v>369</v>
      </c>
      <c r="F392" s="7">
        <v>4000</v>
      </c>
      <c r="G392" s="7" t="s">
        <v>367</v>
      </c>
      <c r="H392" s="36">
        <v>3432000</v>
      </c>
      <c r="I392" s="26" t="s">
        <v>1125</v>
      </c>
      <c r="J392" s="6" t="s">
        <v>20</v>
      </c>
    </row>
    <row r="393" spans="1:10" ht="30" x14ac:dyDescent="0.25">
      <c r="A393" s="7">
        <v>238</v>
      </c>
      <c r="B393" s="7" t="s">
        <v>28</v>
      </c>
      <c r="C393" s="7" t="s">
        <v>365</v>
      </c>
      <c r="D393" s="29">
        <v>29905</v>
      </c>
      <c r="E393" s="3" t="s">
        <v>370</v>
      </c>
      <c r="F393" s="7">
        <v>76</v>
      </c>
      <c r="G393" s="7" t="s">
        <v>367</v>
      </c>
      <c r="H393" s="36">
        <v>272764</v>
      </c>
      <c r="I393" s="26" t="s">
        <v>1125</v>
      </c>
      <c r="J393" s="6" t="s">
        <v>20</v>
      </c>
    </row>
    <row r="394" spans="1:10" x14ac:dyDescent="0.25">
      <c r="A394" s="6">
        <v>239</v>
      </c>
      <c r="B394" s="7" t="s">
        <v>28</v>
      </c>
      <c r="C394" s="7">
        <v>47131805</v>
      </c>
      <c r="D394" s="29">
        <v>29905</v>
      </c>
      <c r="E394" s="3" t="s">
        <v>371</v>
      </c>
      <c r="F394" s="7">
        <v>8000</v>
      </c>
      <c r="G394" s="7" t="s">
        <v>367</v>
      </c>
      <c r="H394" s="36">
        <v>6180000</v>
      </c>
      <c r="I394" s="26" t="s">
        <v>1125</v>
      </c>
      <c r="J394" s="6" t="s">
        <v>20</v>
      </c>
    </row>
    <row r="395" spans="1:10" ht="30" x14ac:dyDescent="0.25">
      <c r="A395" s="7">
        <v>240</v>
      </c>
      <c r="B395" s="7" t="s">
        <v>28</v>
      </c>
      <c r="C395" s="7" t="s">
        <v>372</v>
      </c>
      <c r="D395" s="29">
        <v>29905</v>
      </c>
      <c r="E395" s="3" t="s">
        <v>373</v>
      </c>
      <c r="F395" s="7">
        <v>40</v>
      </c>
      <c r="G395" s="7" t="s">
        <v>367</v>
      </c>
      <c r="H395" s="36">
        <v>1800000</v>
      </c>
      <c r="I395" s="26" t="s">
        <v>1125</v>
      </c>
      <c r="J395" s="6" t="s">
        <v>20</v>
      </c>
    </row>
    <row r="396" spans="1:10" x14ac:dyDescent="0.25">
      <c r="A396" s="6">
        <v>241</v>
      </c>
      <c r="B396" s="7" t="s">
        <v>28</v>
      </c>
      <c r="C396" s="7" t="s">
        <v>374</v>
      </c>
      <c r="D396" s="29">
        <v>29905</v>
      </c>
      <c r="E396" s="3" t="s">
        <v>375</v>
      </c>
      <c r="F396" s="7">
        <v>65000</v>
      </c>
      <c r="G396" s="7" t="s">
        <v>255</v>
      </c>
      <c r="H396" s="36">
        <v>29250000</v>
      </c>
      <c r="I396" s="26" t="s">
        <v>1125</v>
      </c>
      <c r="J396" s="6" t="s">
        <v>20</v>
      </c>
    </row>
    <row r="397" spans="1:10" x14ac:dyDescent="0.25">
      <c r="A397" s="7">
        <v>242</v>
      </c>
      <c r="B397" s="7" t="s">
        <v>28</v>
      </c>
      <c r="C397" s="7">
        <v>53131608</v>
      </c>
      <c r="D397" s="29">
        <v>29905</v>
      </c>
      <c r="E397" s="3" t="s">
        <v>376</v>
      </c>
      <c r="F397" s="7">
        <v>12000</v>
      </c>
      <c r="G397" s="7" t="s">
        <v>367</v>
      </c>
      <c r="H397" s="36">
        <v>11520000</v>
      </c>
      <c r="I397" s="26" t="s">
        <v>1125</v>
      </c>
      <c r="J397" s="6" t="s">
        <v>20</v>
      </c>
    </row>
    <row r="398" spans="1:10" x14ac:dyDescent="0.25">
      <c r="A398" s="6">
        <v>243</v>
      </c>
      <c r="B398" s="7" t="s">
        <v>28</v>
      </c>
      <c r="C398" s="7">
        <v>52121601</v>
      </c>
      <c r="D398" s="29">
        <v>29905</v>
      </c>
      <c r="E398" s="3" t="s">
        <v>377</v>
      </c>
      <c r="F398" s="7">
        <v>5500</v>
      </c>
      <c r="G398" s="7" t="s">
        <v>255</v>
      </c>
      <c r="H398" s="36">
        <v>2777500</v>
      </c>
      <c r="I398" s="26" t="s">
        <v>1125</v>
      </c>
      <c r="J398" s="6" t="s">
        <v>20</v>
      </c>
    </row>
    <row r="399" spans="1:10" x14ac:dyDescent="0.25">
      <c r="A399" s="7">
        <v>244</v>
      </c>
      <c r="B399" s="7" t="s">
        <v>28</v>
      </c>
      <c r="C399" s="7" t="s">
        <v>378</v>
      </c>
      <c r="D399" s="29">
        <v>29905</v>
      </c>
      <c r="E399" s="3" t="s">
        <v>379</v>
      </c>
      <c r="F399" s="7">
        <v>50</v>
      </c>
      <c r="G399" s="7" t="s">
        <v>255</v>
      </c>
      <c r="H399" s="36">
        <v>494914.99999999994</v>
      </c>
      <c r="I399" s="26" t="s">
        <v>1125</v>
      </c>
      <c r="J399" s="6" t="s">
        <v>20</v>
      </c>
    </row>
    <row r="400" spans="1:10" x14ac:dyDescent="0.25">
      <c r="A400" s="6">
        <v>419</v>
      </c>
      <c r="B400" s="7" t="s">
        <v>28</v>
      </c>
      <c r="C400" s="7">
        <v>47121702</v>
      </c>
      <c r="D400" s="29">
        <v>29905</v>
      </c>
      <c r="E400" s="3" t="s">
        <v>592</v>
      </c>
      <c r="F400" s="7">
        <v>70</v>
      </c>
      <c r="G400" s="7" t="s">
        <v>255</v>
      </c>
      <c r="H400" s="36">
        <v>138600</v>
      </c>
      <c r="I400" s="26" t="s">
        <v>1125</v>
      </c>
      <c r="J400" s="6" t="s">
        <v>20</v>
      </c>
    </row>
    <row r="401" spans="1:10" x14ac:dyDescent="0.25">
      <c r="A401" s="7">
        <v>420</v>
      </c>
      <c r="B401" s="7" t="s">
        <v>28</v>
      </c>
      <c r="C401" s="7">
        <v>47121702</v>
      </c>
      <c r="D401" s="29">
        <v>29905</v>
      </c>
      <c r="E401" s="3" t="s">
        <v>593</v>
      </c>
      <c r="F401" s="7">
        <v>30</v>
      </c>
      <c r="G401" s="7" t="s">
        <v>255</v>
      </c>
      <c r="H401" s="36">
        <v>315000</v>
      </c>
      <c r="I401" s="26" t="s">
        <v>1125</v>
      </c>
      <c r="J401" s="6" t="s">
        <v>20</v>
      </c>
    </row>
    <row r="402" spans="1:10" x14ac:dyDescent="0.25">
      <c r="A402" s="6">
        <v>421</v>
      </c>
      <c r="B402" s="7" t="s">
        <v>28</v>
      </c>
      <c r="C402" s="7">
        <v>47121702</v>
      </c>
      <c r="D402" s="29">
        <v>29905</v>
      </c>
      <c r="E402" s="3" t="s">
        <v>594</v>
      </c>
      <c r="F402" s="7">
        <v>30</v>
      </c>
      <c r="G402" s="7" t="s">
        <v>255</v>
      </c>
      <c r="H402" s="36">
        <v>311940</v>
      </c>
      <c r="I402" s="26" t="s">
        <v>1125</v>
      </c>
      <c r="J402" s="6" t="s">
        <v>20</v>
      </c>
    </row>
    <row r="403" spans="1:10" x14ac:dyDescent="0.25">
      <c r="A403" s="7">
        <v>422</v>
      </c>
      <c r="B403" s="7" t="s">
        <v>28</v>
      </c>
      <c r="C403" s="7">
        <v>47121702</v>
      </c>
      <c r="D403" s="29">
        <v>29905</v>
      </c>
      <c r="E403" s="3" t="s">
        <v>595</v>
      </c>
      <c r="F403" s="7">
        <v>50</v>
      </c>
      <c r="G403" s="7" t="s">
        <v>255</v>
      </c>
      <c r="H403" s="36">
        <v>1644500</v>
      </c>
      <c r="I403" s="26" t="s">
        <v>1125</v>
      </c>
      <c r="J403" s="6" t="s">
        <v>20</v>
      </c>
    </row>
    <row r="404" spans="1:10" ht="30" x14ac:dyDescent="0.25">
      <c r="A404" s="6">
        <v>423</v>
      </c>
      <c r="B404" s="7" t="s">
        <v>28</v>
      </c>
      <c r="C404" s="7">
        <v>47121701</v>
      </c>
      <c r="D404" s="29">
        <v>29905</v>
      </c>
      <c r="E404" s="3" t="s">
        <v>596</v>
      </c>
      <c r="F404" s="7">
        <v>4000</v>
      </c>
      <c r="G404" s="7" t="s">
        <v>522</v>
      </c>
      <c r="H404" s="36">
        <v>10368000</v>
      </c>
      <c r="I404" s="26" t="s">
        <v>1125</v>
      </c>
      <c r="J404" s="6" t="s">
        <v>20</v>
      </c>
    </row>
    <row r="405" spans="1:10" x14ac:dyDescent="0.25">
      <c r="A405" s="7">
        <v>424</v>
      </c>
      <c r="B405" s="7" t="s">
        <v>28</v>
      </c>
      <c r="C405" s="7">
        <v>47111701</v>
      </c>
      <c r="D405" s="29">
        <v>29905</v>
      </c>
      <c r="E405" s="3" t="s">
        <v>597</v>
      </c>
      <c r="F405" s="7">
        <v>7500</v>
      </c>
      <c r="G405" s="7" t="s">
        <v>522</v>
      </c>
      <c r="H405" s="36">
        <v>23625000</v>
      </c>
      <c r="I405" s="26" t="s">
        <v>1125</v>
      </c>
      <c r="J405" s="6" t="s">
        <v>20</v>
      </c>
    </row>
    <row r="406" spans="1:10" x14ac:dyDescent="0.25">
      <c r="A406" s="6">
        <v>425</v>
      </c>
      <c r="B406" s="7" t="s">
        <v>28</v>
      </c>
      <c r="C406" s="7">
        <v>47131608</v>
      </c>
      <c r="D406" s="29">
        <v>29905</v>
      </c>
      <c r="E406" s="3" t="s">
        <v>598</v>
      </c>
      <c r="F406" s="7">
        <v>1000</v>
      </c>
      <c r="G406" s="7" t="s">
        <v>255</v>
      </c>
      <c r="H406" s="36">
        <v>595000</v>
      </c>
      <c r="I406" s="26" t="s">
        <v>1125</v>
      </c>
      <c r="J406" s="6" t="s">
        <v>20</v>
      </c>
    </row>
    <row r="407" spans="1:10" x14ac:dyDescent="0.25">
      <c r="A407" s="7">
        <v>426</v>
      </c>
      <c r="B407" s="7" t="s">
        <v>28</v>
      </c>
      <c r="C407" s="7">
        <v>12141901</v>
      </c>
      <c r="D407" s="29">
        <v>29905</v>
      </c>
      <c r="E407" s="3" t="s">
        <v>599</v>
      </c>
      <c r="F407" s="7">
        <v>127000</v>
      </c>
      <c r="G407" s="7" t="s">
        <v>367</v>
      </c>
      <c r="H407" s="36">
        <v>38608000</v>
      </c>
      <c r="I407" s="26" t="s">
        <v>1125</v>
      </c>
      <c r="J407" s="6" t="s">
        <v>20</v>
      </c>
    </row>
    <row r="408" spans="1:10" ht="30" x14ac:dyDescent="0.25">
      <c r="A408" s="6">
        <v>427</v>
      </c>
      <c r="B408" s="7" t="s">
        <v>28</v>
      </c>
      <c r="C408" s="7">
        <v>47131815</v>
      </c>
      <c r="D408" s="29">
        <v>29905</v>
      </c>
      <c r="E408" s="3" t="s">
        <v>600</v>
      </c>
      <c r="F408" s="7">
        <v>100</v>
      </c>
      <c r="G408" s="7" t="s">
        <v>601</v>
      </c>
      <c r="H408" s="36">
        <v>522200</v>
      </c>
      <c r="I408" s="26" t="s">
        <v>1125</v>
      </c>
      <c r="J408" s="6" t="s">
        <v>20</v>
      </c>
    </row>
    <row r="409" spans="1:10" ht="30" x14ac:dyDescent="0.25">
      <c r="A409" s="7">
        <v>428</v>
      </c>
      <c r="B409" s="7" t="s">
        <v>28</v>
      </c>
      <c r="C409" s="7">
        <v>47131803</v>
      </c>
      <c r="D409" s="29">
        <v>29905</v>
      </c>
      <c r="E409" s="3" t="s">
        <v>602</v>
      </c>
      <c r="F409" s="7">
        <v>127000</v>
      </c>
      <c r="G409" s="7" t="s">
        <v>603</v>
      </c>
      <c r="H409" s="36">
        <v>26543000</v>
      </c>
      <c r="I409" s="26" t="s">
        <v>1125</v>
      </c>
      <c r="J409" s="6" t="s">
        <v>20</v>
      </c>
    </row>
    <row r="410" spans="1:10" x14ac:dyDescent="0.25">
      <c r="A410" s="6">
        <v>429</v>
      </c>
      <c r="B410" s="7" t="s">
        <v>28</v>
      </c>
      <c r="C410" s="7">
        <v>47131805</v>
      </c>
      <c r="D410" s="29">
        <v>29905</v>
      </c>
      <c r="E410" s="3" t="s">
        <v>604</v>
      </c>
      <c r="F410" s="7">
        <v>30</v>
      </c>
      <c r="G410" s="7" t="s">
        <v>605</v>
      </c>
      <c r="H410" s="36">
        <v>321750</v>
      </c>
      <c r="I410" s="26" t="s">
        <v>1125</v>
      </c>
      <c r="J410" s="6" t="s">
        <v>20</v>
      </c>
    </row>
    <row r="411" spans="1:10" ht="30" x14ac:dyDescent="0.25">
      <c r="A411" s="7">
        <v>430</v>
      </c>
      <c r="B411" s="7" t="s">
        <v>28</v>
      </c>
      <c r="C411" s="7">
        <v>53131608</v>
      </c>
      <c r="D411" s="29">
        <v>29905</v>
      </c>
      <c r="E411" s="3" t="s">
        <v>606</v>
      </c>
      <c r="F411" s="7">
        <v>20000</v>
      </c>
      <c r="G411" s="7" t="s">
        <v>496</v>
      </c>
      <c r="H411" s="36">
        <v>10940000</v>
      </c>
      <c r="I411" s="26" t="s">
        <v>1125</v>
      </c>
      <c r="J411" s="6" t="s">
        <v>20</v>
      </c>
    </row>
    <row r="412" spans="1:10" x14ac:dyDescent="0.25">
      <c r="A412" s="6">
        <v>431</v>
      </c>
      <c r="B412" s="7" t="s">
        <v>28</v>
      </c>
      <c r="C412" s="7">
        <v>30181614</v>
      </c>
      <c r="D412" s="29">
        <v>29905</v>
      </c>
      <c r="E412" s="3" t="s">
        <v>607</v>
      </c>
      <c r="F412" s="7">
        <v>50</v>
      </c>
      <c r="G412" s="7" t="s">
        <v>255</v>
      </c>
      <c r="H412" s="36">
        <v>454850</v>
      </c>
      <c r="I412" s="26" t="s">
        <v>1125</v>
      </c>
      <c r="J412" s="6" t="s">
        <v>20</v>
      </c>
    </row>
    <row r="413" spans="1:10" x14ac:dyDescent="0.25">
      <c r="A413" s="7">
        <v>432</v>
      </c>
      <c r="B413" s="7" t="s">
        <v>28</v>
      </c>
      <c r="C413" s="7">
        <v>47131604</v>
      </c>
      <c r="D413" s="29">
        <v>29905</v>
      </c>
      <c r="E413" s="3" t="s">
        <v>608</v>
      </c>
      <c r="F413" s="7">
        <v>2000</v>
      </c>
      <c r="G413" s="7" t="s">
        <v>255</v>
      </c>
      <c r="H413" s="36">
        <v>1800000</v>
      </c>
      <c r="I413" s="26" t="s">
        <v>1125</v>
      </c>
      <c r="J413" s="6" t="s">
        <v>20</v>
      </c>
    </row>
    <row r="414" spans="1:10" x14ac:dyDescent="0.25">
      <c r="A414" s="6">
        <v>433</v>
      </c>
      <c r="B414" s="7" t="s">
        <v>28</v>
      </c>
      <c r="C414" s="7">
        <v>47131603</v>
      </c>
      <c r="D414" s="29">
        <v>29905</v>
      </c>
      <c r="E414" s="3" t="s">
        <v>609</v>
      </c>
      <c r="F414" s="7">
        <v>800</v>
      </c>
      <c r="G414" s="7" t="s">
        <v>255</v>
      </c>
      <c r="H414" s="36">
        <v>158400</v>
      </c>
      <c r="I414" s="26" t="s">
        <v>1125</v>
      </c>
      <c r="J414" s="6" t="s">
        <v>20</v>
      </c>
    </row>
    <row r="415" spans="1:10" x14ac:dyDescent="0.25">
      <c r="A415" s="7">
        <v>434</v>
      </c>
      <c r="B415" s="7" t="s">
        <v>28</v>
      </c>
      <c r="C415" s="7">
        <v>42132203</v>
      </c>
      <c r="D415" s="29">
        <v>29905</v>
      </c>
      <c r="E415" s="3" t="s">
        <v>610</v>
      </c>
      <c r="F415" s="7">
        <v>500</v>
      </c>
      <c r="G415" s="7" t="s">
        <v>494</v>
      </c>
      <c r="H415" s="36">
        <v>362500</v>
      </c>
      <c r="I415" s="26" t="s">
        <v>1125</v>
      </c>
      <c r="J415" s="6" t="s">
        <v>20</v>
      </c>
    </row>
    <row r="416" spans="1:10" x14ac:dyDescent="0.25">
      <c r="A416" s="6">
        <v>435</v>
      </c>
      <c r="B416" s="7" t="s">
        <v>28</v>
      </c>
      <c r="C416" s="7">
        <v>47131605</v>
      </c>
      <c r="D416" s="29">
        <v>29905</v>
      </c>
      <c r="E416" s="3" t="s">
        <v>611</v>
      </c>
      <c r="F416" s="7">
        <v>300</v>
      </c>
      <c r="G416" s="7" t="s">
        <v>255</v>
      </c>
      <c r="H416" s="36">
        <v>124500</v>
      </c>
      <c r="I416" s="26" t="s">
        <v>1125</v>
      </c>
      <c r="J416" s="6" t="s">
        <v>20</v>
      </c>
    </row>
    <row r="417" spans="1:10" ht="30" x14ac:dyDescent="0.25">
      <c r="A417" s="7">
        <v>436</v>
      </c>
      <c r="B417" s="7" t="s">
        <v>28</v>
      </c>
      <c r="C417" s="7">
        <v>51473016</v>
      </c>
      <c r="D417" s="29">
        <v>29905</v>
      </c>
      <c r="E417" s="3" t="s">
        <v>612</v>
      </c>
      <c r="F417" s="7">
        <v>500</v>
      </c>
      <c r="G417" s="7" t="s">
        <v>255</v>
      </c>
      <c r="H417" s="36">
        <v>1525500</v>
      </c>
      <c r="I417" s="26" t="s">
        <v>1125</v>
      </c>
      <c r="J417" s="6" t="s">
        <v>20</v>
      </c>
    </row>
    <row r="418" spans="1:10" x14ac:dyDescent="0.25">
      <c r="A418" s="6">
        <v>437</v>
      </c>
      <c r="B418" s="7" t="s">
        <v>28</v>
      </c>
      <c r="C418" s="7">
        <v>53131608</v>
      </c>
      <c r="D418" s="29">
        <v>29905</v>
      </c>
      <c r="E418" s="3" t="s">
        <v>613</v>
      </c>
      <c r="F418" s="7">
        <v>2000</v>
      </c>
      <c r="G418" s="7" t="s">
        <v>255</v>
      </c>
      <c r="H418" s="36">
        <v>4380000</v>
      </c>
      <c r="I418" s="26" t="s">
        <v>1125</v>
      </c>
      <c r="J418" s="6" t="s">
        <v>20</v>
      </c>
    </row>
    <row r="419" spans="1:10" x14ac:dyDescent="0.25">
      <c r="A419" s="7">
        <v>438</v>
      </c>
      <c r="B419" s="7" t="s">
        <v>28</v>
      </c>
      <c r="C419" s="7">
        <v>47131810</v>
      </c>
      <c r="D419" s="29">
        <v>29905</v>
      </c>
      <c r="E419" s="3" t="s">
        <v>614</v>
      </c>
      <c r="F419" s="7">
        <v>500</v>
      </c>
      <c r="G419" s="7" t="s">
        <v>255</v>
      </c>
      <c r="H419" s="36">
        <v>101000</v>
      </c>
      <c r="I419" s="26" t="s">
        <v>1125</v>
      </c>
      <c r="J419" s="6" t="s">
        <v>20</v>
      </c>
    </row>
    <row r="420" spans="1:10" x14ac:dyDescent="0.25">
      <c r="A420" s="6">
        <v>439</v>
      </c>
      <c r="B420" s="7" t="s">
        <v>28</v>
      </c>
      <c r="C420" s="7">
        <v>53131608</v>
      </c>
      <c r="D420" s="29">
        <v>29905</v>
      </c>
      <c r="E420" s="3" t="s">
        <v>615</v>
      </c>
      <c r="F420" s="7">
        <v>210000</v>
      </c>
      <c r="G420" s="7" t="s">
        <v>255</v>
      </c>
      <c r="H420" s="36">
        <v>81270000</v>
      </c>
      <c r="I420" s="26" t="s">
        <v>1125</v>
      </c>
      <c r="J420" s="6" t="s">
        <v>20</v>
      </c>
    </row>
    <row r="421" spans="1:10" x14ac:dyDescent="0.25">
      <c r="A421" s="7">
        <v>440</v>
      </c>
      <c r="B421" s="7" t="s">
        <v>28</v>
      </c>
      <c r="C421" s="7">
        <v>47131810</v>
      </c>
      <c r="D421" s="29">
        <v>29905</v>
      </c>
      <c r="E421" s="3" t="s">
        <v>616</v>
      </c>
      <c r="F421" s="7">
        <v>800</v>
      </c>
      <c r="G421" s="7" t="s">
        <v>255</v>
      </c>
      <c r="H421" s="36">
        <v>224800</v>
      </c>
      <c r="I421" s="26" t="s">
        <v>1125</v>
      </c>
      <c r="J421" s="6" t="s">
        <v>20</v>
      </c>
    </row>
    <row r="422" spans="1:10" x14ac:dyDescent="0.25">
      <c r="A422" s="6">
        <v>441</v>
      </c>
      <c r="B422" s="7" t="s">
        <v>28</v>
      </c>
      <c r="C422" s="7">
        <v>47131501</v>
      </c>
      <c r="D422" s="29">
        <v>29905</v>
      </c>
      <c r="E422" s="3" t="s">
        <v>617</v>
      </c>
      <c r="F422" s="7">
        <v>3000</v>
      </c>
      <c r="G422" s="7" t="s">
        <v>255</v>
      </c>
      <c r="H422" s="36">
        <v>1542000</v>
      </c>
      <c r="I422" s="26" t="s">
        <v>1125</v>
      </c>
      <c r="J422" s="6" t="s">
        <v>20</v>
      </c>
    </row>
    <row r="423" spans="1:10" x14ac:dyDescent="0.25">
      <c r="A423" s="7">
        <v>442</v>
      </c>
      <c r="B423" s="7" t="s">
        <v>28</v>
      </c>
      <c r="C423" s="7">
        <v>47131601</v>
      </c>
      <c r="D423" s="29">
        <v>29905</v>
      </c>
      <c r="E423" s="3" t="s">
        <v>618</v>
      </c>
      <c r="F423" s="7">
        <v>500</v>
      </c>
      <c r="G423" s="7" t="s">
        <v>255</v>
      </c>
      <c r="H423" s="36">
        <v>354500</v>
      </c>
      <c r="I423" s="26" t="s">
        <v>1125</v>
      </c>
      <c r="J423" s="6" t="s">
        <v>20</v>
      </c>
    </row>
    <row r="424" spans="1:10" x14ac:dyDescent="0.25">
      <c r="A424" s="6">
        <v>443</v>
      </c>
      <c r="B424" s="7" t="s">
        <v>28</v>
      </c>
      <c r="C424" s="7">
        <v>12352320</v>
      </c>
      <c r="D424" s="29">
        <v>29905</v>
      </c>
      <c r="E424" s="3" t="s">
        <v>619</v>
      </c>
      <c r="F424" s="7">
        <v>200</v>
      </c>
      <c r="G424" s="7" t="s">
        <v>255</v>
      </c>
      <c r="H424" s="36">
        <v>260000</v>
      </c>
      <c r="I424" s="26" t="s">
        <v>1125</v>
      </c>
      <c r="J424" s="6" t="s">
        <v>20</v>
      </c>
    </row>
    <row r="425" spans="1:10" ht="30" x14ac:dyDescent="0.25">
      <c r="A425" s="7">
        <v>444</v>
      </c>
      <c r="B425" s="7" t="s">
        <v>28</v>
      </c>
      <c r="C425" s="7">
        <v>53131628</v>
      </c>
      <c r="D425" s="29">
        <v>29905</v>
      </c>
      <c r="E425" s="3" t="s">
        <v>620</v>
      </c>
      <c r="F425" s="7">
        <v>100000</v>
      </c>
      <c r="G425" s="7" t="s">
        <v>255</v>
      </c>
      <c r="H425" s="36">
        <f>10000000+5328960</f>
        <v>15328960</v>
      </c>
      <c r="I425" s="26" t="s">
        <v>1125</v>
      </c>
      <c r="J425" s="6" t="s">
        <v>20</v>
      </c>
    </row>
    <row r="426" spans="1:10" x14ac:dyDescent="0.25">
      <c r="A426" s="6">
        <v>554</v>
      </c>
      <c r="B426" s="7" t="s">
        <v>28</v>
      </c>
      <c r="C426" s="7" t="s">
        <v>691</v>
      </c>
      <c r="D426" s="29">
        <v>29905</v>
      </c>
      <c r="E426" s="3" t="s">
        <v>709</v>
      </c>
      <c r="F426" s="7">
        <v>150</v>
      </c>
      <c r="G426" s="7" t="s">
        <v>367</v>
      </c>
      <c r="H426" s="36">
        <v>720000</v>
      </c>
      <c r="I426" s="26" t="s">
        <v>1125</v>
      </c>
      <c r="J426" s="6" t="s">
        <v>20</v>
      </c>
    </row>
    <row r="427" spans="1:10" x14ac:dyDescent="0.25">
      <c r="A427" s="7">
        <v>555</v>
      </c>
      <c r="B427" s="7" t="s">
        <v>28</v>
      </c>
      <c r="C427" s="7" t="s">
        <v>692</v>
      </c>
      <c r="D427" s="29">
        <v>29905</v>
      </c>
      <c r="E427" s="3" t="s">
        <v>710</v>
      </c>
      <c r="F427" s="7">
        <v>900</v>
      </c>
      <c r="G427" s="7" t="s">
        <v>367</v>
      </c>
      <c r="H427" s="36">
        <v>3600000</v>
      </c>
      <c r="I427" s="26" t="s">
        <v>1125</v>
      </c>
      <c r="J427" s="6" t="s">
        <v>20</v>
      </c>
    </row>
    <row r="428" spans="1:10" ht="30" x14ac:dyDescent="0.25">
      <c r="A428" s="6">
        <v>126</v>
      </c>
      <c r="B428" s="7" t="s">
        <v>28</v>
      </c>
      <c r="C428" s="7" t="s">
        <v>102</v>
      </c>
      <c r="D428" s="7">
        <v>29906</v>
      </c>
      <c r="E428" s="3" t="s">
        <v>248</v>
      </c>
      <c r="F428" s="7">
        <v>300</v>
      </c>
      <c r="G428" s="7" t="s">
        <v>253</v>
      </c>
      <c r="H428" s="36">
        <v>219300000</v>
      </c>
      <c r="I428" s="26" t="s">
        <v>1125</v>
      </c>
      <c r="J428" s="6" t="s">
        <v>20</v>
      </c>
    </row>
    <row r="429" spans="1:10" x14ac:dyDescent="0.25">
      <c r="A429" s="7">
        <v>127</v>
      </c>
      <c r="B429" s="7" t="s">
        <v>28</v>
      </c>
      <c r="C429" s="7" t="s">
        <v>103</v>
      </c>
      <c r="D429" s="7">
        <v>29906</v>
      </c>
      <c r="E429" s="3" t="s">
        <v>249</v>
      </c>
      <c r="F429" s="7">
        <v>500</v>
      </c>
      <c r="G429" s="7" t="s">
        <v>253</v>
      </c>
      <c r="H429" s="36">
        <v>502000000</v>
      </c>
      <c r="I429" s="26" t="s">
        <v>1125</v>
      </c>
      <c r="J429" s="6" t="s">
        <v>20</v>
      </c>
    </row>
    <row r="430" spans="1:10" x14ac:dyDescent="0.25">
      <c r="A430" s="6">
        <v>128</v>
      </c>
      <c r="B430" s="7" t="s">
        <v>28</v>
      </c>
      <c r="C430" s="7" t="s">
        <v>103</v>
      </c>
      <c r="D430" s="7">
        <v>29906</v>
      </c>
      <c r="E430" s="3" t="s">
        <v>250</v>
      </c>
      <c r="F430" s="7">
        <v>100</v>
      </c>
      <c r="G430" s="7" t="s">
        <v>253</v>
      </c>
      <c r="H430" s="36">
        <v>100400000</v>
      </c>
      <c r="I430" s="26" t="s">
        <v>1125</v>
      </c>
      <c r="J430" s="6" t="s">
        <v>20</v>
      </c>
    </row>
    <row r="431" spans="1:10" ht="90" x14ac:dyDescent="0.25">
      <c r="A431" s="7">
        <v>129</v>
      </c>
      <c r="B431" s="7" t="s">
        <v>28</v>
      </c>
      <c r="C431" s="7" t="s">
        <v>104</v>
      </c>
      <c r="D431" s="7">
        <v>29906</v>
      </c>
      <c r="E431" s="3" t="s">
        <v>213</v>
      </c>
      <c r="F431" s="7">
        <v>200</v>
      </c>
      <c r="G431" s="7" t="s">
        <v>253</v>
      </c>
      <c r="H431" s="36">
        <v>35627400</v>
      </c>
      <c r="I431" s="26" t="s">
        <v>1125</v>
      </c>
      <c r="J431" s="6" t="s">
        <v>20</v>
      </c>
    </row>
    <row r="432" spans="1:10" ht="60" x14ac:dyDescent="0.25">
      <c r="A432" s="6">
        <v>130</v>
      </c>
      <c r="B432" s="7" t="s">
        <v>28</v>
      </c>
      <c r="C432" s="7" t="s">
        <v>105</v>
      </c>
      <c r="D432" s="7">
        <v>29906</v>
      </c>
      <c r="E432" s="3" t="s">
        <v>214</v>
      </c>
      <c r="F432" s="7">
        <v>250</v>
      </c>
      <c r="G432" s="7" t="s">
        <v>253</v>
      </c>
      <c r="H432" s="36">
        <v>49245750</v>
      </c>
      <c r="I432" s="26" t="s">
        <v>1125</v>
      </c>
      <c r="J432" s="6" t="s">
        <v>20</v>
      </c>
    </row>
    <row r="433" spans="1:10" ht="45" x14ac:dyDescent="0.25">
      <c r="A433" s="7">
        <v>131</v>
      </c>
      <c r="B433" s="7" t="s">
        <v>28</v>
      </c>
      <c r="C433" s="7" t="s">
        <v>106</v>
      </c>
      <c r="D433" s="7">
        <v>29906</v>
      </c>
      <c r="E433" s="3" t="s">
        <v>818</v>
      </c>
      <c r="F433" s="7">
        <v>250000</v>
      </c>
      <c r="G433" s="7" t="s">
        <v>253</v>
      </c>
      <c r="H433" s="36">
        <v>120000000</v>
      </c>
      <c r="I433" s="26" t="s">
        <v>1125</v>
      </c>
      <c r="J433" s="6" t="s">
        <v>20</v>
      </c>
    </row>
    <row r="434" spans="1:10" ht="45" x14ac:dyDescent="0.25">
      <c r="A434" s="6">
        <v>132</v>
      </c>
      <c r="B434" s="7" t="s">
        <v>28</v>
      </c>
      <c r="C434" s="7" t="s">
        <v>107</v>
      </c>
      <c r="D434" s="7">
        <v>29906</v>
      </c>
      <c r="E434" s="3" t="s">
        <v>819</v>
      </c>
      <c r="F434" s="7">
        <v>250000</v>
      </c>
      <c r="G434" s="7" t="s">
        <v>253</v>
      </c>
      <c r="H434" s="36">
        <v>102000000</v>
      </c>
      <c r="I434" s="26" t="s">
        <v>1125</v>
      </c>
      <c r="J434" s="6" t="s">
        <v>20</v>
      </c>
    </row>
    <row r="435" spans="1:10" ht="60" x14ac:dyDescent="0.25">
      <c r="A435" s="7">
        <v>133</v>
      </c>
      <c r="B435" s="7" t="s">
        <v>28</v>
      </c>
      <c r="C435" s="7" t="s">
        <v>107</v>
      </c>
      <c r="D435" s="7">
        <v>29906</v>
      </c>
      <c r="E435" s="3" t="s">
        <v>215</v>
      </c>
      <c r="F435" s="7">
        <v>37500</v>
      </c>
      <c r="G435" s="7" t="s">
        <v>253</v>
      </c>
      <c r="H435" s="36">
        <v>40500000</v>
      </c>
      <c r="I435" s="26" t="s">
        <v>1125</v>
      </c>
      <c r="J435" s="6" t="s">
        <v>20</v>
      </c>
    </row>
    <row r="436" spans="1:10" ht="60" x14ac:dyDescent="0.25">
      <c r="A436" s="6">
        <v>134</v>
      </c>
      <c r="B436" s="7" t="s">
        <v>28</v>
      </c>
      <c r="C436" s="7" t="s">
        <v>106</v>
      </c>
      <c r="D436" s="7">
        <v>29906</v>
      </c>
      <c r="E436" s="3" t="s">
        <v>216</v>
      </c>
      <c r="F436" s="7">
        <v>500</v>
      </c>
      <c r="G436" s="7" t="s">
        <v>251</v>
      </c>
      <c r="H436" s="36">
        <v>14454120</v>
      </c>
      <c r="I436" s="26" t="s">
        <v>1125</v>
      </c>
      <c r="J436" s="6" t="s">
        <v>20</v>
      </c>
    </row>
    <row r="437" spans="1:10" ht="90" x14ac:dyDescent="0.25">
      <c r="A437" s="7">
        <v>135</v>
      </c>
      <c r="B437" s="7" t="s">
        <v>28</v>
      </c>
      <c r="C437" s="7" t="s">
        <v>108</v>
      </c>
      <c r="D437" s="7">
        <v>29906</v>
      </c>
      <c r="E437" s="3" t="s">
        <v>217</v>
      </c>
      <c r="F437" s="7">
        <v>500</v>
      </c>
      <c r="G437" s="7" t="s">
        <v>253</v>
      </c>
      <c r="H437" s="36">
        <v>29244500</v>
      </c>
      <c r="I437" s="26" t="s">
        <v>1125</v>
      </c>
      <c r="J437" s="6" t="s">
        <v>20</v>
      </c>
    </row>
    <row r="438" spans="1:10" ht="60" x14ac:dyDescent="0.25">
      <c r="A438" s="6">
        <v>136</v>
      </c>
      <c r="B438" s="7" t="s">
        <v>28</v>
      </c>
      <c r="C438" s="7" t="s">
        <v>109</v>
      </c>
      <c r="D438" s="7">
        <v>29906</v>
      </c>
      <c r="E438" s="3" t="s">
        <v>218</v>
      </c>
      <c r="F438" s="7">
        <v>500</v>
      </c>
      <c r="G438" s="7" t="s">
        <v>253</v>
      </c>
      <c r="H438" s="36">
        <v>10243000</v>
      </c>
      <c r="I438" s="26" t="s">
        <v>1125</v>
      </c>
      <c r="J438" s="6" t="s">
        <v>20</v>
      </c>
    </row>
    <row r="439" spans="1:10" ht="60" x14ac:dyDescent="0.25">
      <c r="A439" s="7">
        <v>137</v>
      </c>
      <c r="B439" s="7" t="s">
        <v>28</v>
      </c>
      <c r="C439" s="7" t="s">
        <v>110</v>
      </c>
      <c r="D439" s="7">
        <v>29906</v>
      </c>
      <c r="E439" s="3" t="s">
        <v>219</v>
      </c>
      <c r="F439" s="7">
        <v>100</v>
      </c>
      <c r="G439" s="7" t="s">
        <v>253</v>
      </c>
      <c r="H439" s="36">
        <v>5641100</v>
      </c>
      <c r="I439" s="26" t="s">
        <v>1125</v>
      </c>
      <c r="J439" s="6" t="s">
        <v>20</v>
      </c>
    </row>
    <row r="440" spans="1:10" ht="30" x14ac:dyDescent="0.25">
      <c r="A440" s="6">
        <v>138</v>
      </c>
      <c r="B440" s="7" t="s">
        <v>28</v>
      </c>
      <c r="C440" s="7" t="s">
        <v>111</v>
      </c>
      <c r="D440" s="7">
        <v>29906</v>
      </c>
      <c r="E440" s="3" t="s">
        <v>220</v>
      </c>
      <c r="F440" s="7">
        <v>100</v>
      </c>
      <c r="G440" s="7" t="s">
        <v>253</v>
      </c>
      <c r="H440" s="36">
        <v>4097200</v>
      </c>
      <c r="I440" s="26" t="s">
        <v>1125</v>
      </c>
      <c r="J440" s="6" t="s">
        <v>20</v>
      </c>
    </row>
    <row r="441" spans="1:10" x14ac:dyDescent="0.25">
      <c r="A441" s="7">
        <v>170</v>
      </c>
      <c r="B441" s="7" t="s">
        <v>28</v>
      </c>
      <c r="C441" s="7">
        <v>46181504</v>
      </c>
      <c r="D441" s="29">
        <v>29906</v>
      </c>
      <c r="E441" s="3" t="s">
        <v>279</v>
      </c>
      <c r="F441" s="7">
        <v>1</v>
      </c>
      <c r="G441" s="7" t="s">
        <v>255</v>
      </c>
      <c r="H441" s="36">
        <v>5000000</v>
      </c>
      <c r="I441" s="26" t="s">
        <v>1125</v>
      </c>
      <c r="J441" s="6" t="s">
        <v>20</v>
      </c>
    </row>
    <row r="442" spans="1:10" x14ac:dyDescent="0.25">
      <c r="A442" s="6">
        <v>245</v>
      </c>
      <c r="B442" s="7" t="s">
        <v>28</v>
      </c>
      <c r="C442" s="7" t="s">
        <v>380</v>
      </c>
      <c r="D442" s="29">
        <v>29906</v>
      </c>
      <c r="E442" s="3" t="s">
        <v>279</v>
      </c>
      <c r="F442" s="7">
        <v>540</v>
      </c>
      <c r="G442" s="7" t="s">
        <v>255</v>
      </c>
      <c r="H442" s="36">
        <v>1512000</v>
      </c>
      <c r="I442" s="26" t="s">
        <v>1125</v>
      </c>
      <c r="J442" s="6" t="s">
        <v>20</v>
      </c>
    </row>
    <row r="443" spans="1:10" x14ac:dyDescent="0.25">
      <c r="A443" s="7">
        <v>445</v>
      </c>
      <c r="B443" s="7" t="s">
        <v>28</v>
      </c>
      <c r="C443" s="7">
        <v>46181504</v>
      </c>
      <c r="D443" s="29">
        <v>29906</v>
      </c>
      <c r="E443" s="3" t="s">
        <v>621</v>
      </c>
      <c r="F443" s="7">
        <v>30</v>
      </c>
      <c r="G443" s="7" t="s">
        <v>494</v>
      </c>
      <c r="H443" s="36">
        <v>66000</v>
      </c>
      <c r="I443" s="26" t="s">
        <v>1125</v>
      </c>
      <c r="J443" s="6" t="s">
        <v>20</v>
      </c>
    </row>
    <row r="444" spans="1:10" x14ac:dyDescent="0.25">
      <c r="A444" s="6">
        <v>446</v>
      </c>
      <c r="B444" s="7" t="s">
        <v>28</v>
      </c>
      <c r="C444" s="7">
        <v>46181504</v>
      </c>
      <c r="D444" s="29">
        <v>29906</v>
      </c>
      <c r="E444" s="3" t="s">
        <v>622</v>
      </c>
      <c r="F444" s="7">
        <v>30</v>
      </c>
      <c r="G444" s="7" t="s">
        <v>494</v>
      </c>
      <c r="H444" s="36">
        <v>42000</v>
      </c>
      <c r="I444" s="26" t="s">
        <v>1125</v>
      </c>
      <c r="J444" s="6" t="s">
        <v>20</v>
      </c>
    </row>
    <row r="445" spans="1:10" x14ac:dyDescent="0.25">
      <c r="A445" s="7">
        <v>447</v>
      </c>
      <c r="B445" s="7" t="s">
        <v>28</v>
      </c>
      <c r="C445" s="7">
        <v>46181504</v>
      </c>
      <c r="D445" s="29">
        <v>29906</v>
      </c>
      <c r="E445" s="3" t="s">
        <v>623</v>
      </c>
      <c r="F445" s="7">
        <v>30</v>
      </c>
      <c r="G445" s="7" t="s">
        <v>494</v>
      </c>
      <c r="H445" s="36">
        <v>131250</v>
      </c>
      <c r="I445" s="26" t="s">
        <v>1125</v>
      </c>
      <c r="J445" s="6" t="s">
        <v>20</v>
      </c>
    </row>
    <row r="446" spans="1:10" x14ac:dyDescent="0.25">
      <c r="A446" s="6">
        <v>532</v>
      </c>
      <c r="B446" s="7" t="s">
        <v>28</v>
      </c>
      <c r="C446" s="7">
        <v>46181507</v>
      </c>
      <c r="D446" s="29">
        <v>29906</v>
      </c>
      <c r="E446" s="3" t="s">
        <v>685</v>
      </c>
      <c r="F446" s="7">
        <v>20</v>
      </c>
      <c r="G446" s="7" t="s">
        <v>255</v>
      </c>
      <c r="H446" s="36">
        <v>540000</v>
      </c>
      <c r="I446" s="26" t="s">
        <v>1125</v>
      </c>
      <c r="J446" s="6" t="s">
        <v>20</v>
      </c>
    </row>
    <row r="447" spans="1:10" x14ac:dyDescent="0.25">
      <c r="A447" s="7">
        <v>533</v>
      </c>
      <c r="B447" s="7" t="s">
        <v>28</v>
      </c>
      <c r="C447" s="7">
        <v>42172001</v>
      </c>
      <c r="D447" s="29">
        <v>29906</v>
      </c>
      <c r="E447" s="3" t="s">
        <v>686</v>
      </c>
      <c r="F447" s="7">
        <v>15</v>
      </c>
      <c r="G447" s="7" t="s">
        <v>255</v>
      </c>
      <c r="H447" s="36">
        <v>3045000</v>
      </c>
      <c r="I447" s="26" t="s">
        <v>1125</v>
      </c>
      <c r="J447" s="6" t="s">
        <v>20</v>
      </c>
    </row>
    <row r="448" spans="1:10" x14ac:dyDescent="0.25">
      <c r="A448" s="6">
        <v>273</v>
      </c>
      <c r="B448" s="7" t="s">
        <v>28</v>
      </c>
      <c r="C448" s="7" t="s">
        <v>417</v>
      </c>
      <c r="D448" s="7">
        <v>29907</v>
      </c>
      <c r="E448" s="3" t="s">
        <v>418</v>
      </c>
      <c r="F448" s="7">
        <v>100</v>
      </c>
      <c r="G448" s="7" t="s">
        <v>255</v>
      </c>
      <c r="H448" s="36">
        <v>966120.00000000012</v>
      </c>
      <c r="I448" s="26" t="s">
        <v>1125</v>
      </c>
      <c r="J448" s="6" t="s">
        <v>20</v>
      </c>
    </row>
    <row r="449" spans="1:10" x14ac:dyDescent="0.25">
      <c r="A449" s="7">
        <v>274</v>
      </c>
      <c r="B449" s="7" t="s">
        <v>28</v>
      </c>
      <c r="C449" s="7" t="s">
        <v>393</v>
      </c>
      <c r="D449" s="7">
        <v>29907</v>
      </c>
      <c r="E449" s="3" t="s">
        <v>419</v>
      </c>
      <c r="F449" s="7">
        <v>85</v>
      </c>
      <c r="G449" s="7" t="s">
        <v>255</v>
      </c>
      <c r="H449" s="36">
        <v>3300000</v>
      </c>
      <c r="I449" s="26" t="s">
        <v>1125</v>
      </c>
      <c r="J449" s="6" t="s">
        <v>20</v>
      </c>
    </row>
    <row r="450" spans="1:10" x14ac:dyDescent="0.25">
      <c r="A450" s="6">
        <v>275</v>
      </c>
      <c r="B450" s="7" t="s">
        <v>28</v>
      </c>
      <c r="C450" s="7" t="s">
        <v>420</v>
      </c>
      <c r="D450" s="7">
        <v>29907</v>
      </c>
      <c r="E450" s="3" t="s">
        <v>421</v>
      </c>
      <c r="F450" s="7">
        <v>70</v>
      </c>
      <c r="G450" s="7" t="s">
        <v>255</v>
      </c>
      <c r="H450" s="36">
        <v>2300000</v>
      </c>
      <c r="I450" s="26" t="s">
        <v>1125</v>
      </c>
      <c r="J450" s="6" t="s">
        <v>20</v>
      </c>
    </row>
    <row r="451" spans="1:10" x14ac:dyDescent="0.25">
      <c r="A451" s="7">
        <v>277</v>
      </c>
      <c r="B451" s="7" t="s">
        <v>28</v>
      </c>
      <c r="C451" s="7">
        <v>52152002</v>
      </c>
      <c r="D451" s="7">
        <v>29907</v>
      </c>
      <c r="E451" s="3" t="s">
        <v>423</v>
      </c>
      <c r="F451" s="7">
        <v>31</v>
      </c>
      <c r="G451" s="7" t="s">
        <v>255</v>
      </c>
      <c r="H451" s="36">
        <v>22913.34</v>
      </c>
      <c r="I451" s="26" t="s">
        <v>1125</v>
      </c>
      <c r="J451" s="6" t="s">
        <v>20</v>
      </c>
    </row>
    <row r="452" spans="1:10" x14ac:dyDescent="0.25">
      <c r="A452" s="6">
        <v>278</v>
      </c>
      <c r="B452" s="7" t="s">
        <v>28</v>
      </c>
      <c r="C452" s="7" t="s">
        <v>424</v>
      </c>
      <c r="D452" s="7">
        <v>29907</v>
      </c>
      <c r="E452" s="3" t="s">
        <v>425</v>
      </c>
      <c r="F452" s="7">
        <v>75</v>
      </c>
      <c r="G452" s="7" t="s">
        <v>255</v>
      </c>
      <c r="H452" s="36">
        <v>5000000</v>
      </c>
      <c r="I452" s="26" t="s">
        <v>1125</v>
      </c>
      <c r="J452" s="6" t="s">
        <v>20</v>
      </c>
    </row>
    <row r="453" spans="1:10" x14ac:dyDescent="0.25">
      <c r="A453" s="7">
        <v>279</v>
      </c>
      <c r="B453" s="7" t="s">
        <v>28</v>
      </c>
      <c r="C453" s="7" t="s">
        <v>424</v>
      </c>
      <c r="D453" s="7">
        <v>29907</v>
      </c>
      <c r="E453" s="3" t="s">
        <v>426</v>
      </c>
      <c r="F453" s="7">
        <v>75</v>
      </c>
      <c r="G453" s="7" t="s">
        <v>255</v>
      </c>
      <c r="H453" s="36">
        <v>1000000</v>
      </c>
      <c r="I453" s="26" t="s">
        <v>1125</v>
      </c>
      <c r="J453" s="6" t="s">
        <v>20</v>
      </c>
    </row>
    <row r="454" spans="1:10" x14ac:dyDescent="0.25">
      <c r="A454" s="6">
        <v>280</v>
      </c>
      <c r="B454" s="7" t="s">
        <v>28</v>
      </c>
      <c r="C454" s="7">
        <v>52152008</v>
      </c>
      <c r="D454" s="7">
        <v>29907</v>
      </c>
      <c r="E454" s="3" t="s">
        <v>427</v>
      </c>
      <c r="F454" s="7">
        <v>25</v>
      </c>
      <c r="G454" s="7" t="s">
        <v>255</v>
      </c>
      <c r="H454" s="36">
        <v>514411.5</v>
      </c>
      <c r="I454" s="26" t="s">
        <v>1125</v>
      </c>
      <c r="J454" s="6" t="s">
        <v>20</v>
      </c>
    </row>
    <row r="455" spans="1:10" x14ac:dyDescent="0.25">
      <c r="A455" s="7">
        <v>281</v>
      </c>
      <c r="B455" s="7" t="s">
        <v>28</v>
      </c>
      <c r="C455" s="7">
        <v>52141526</v>
      </c>
      <c r="D455" s="7">
        <v>29907</v>
      </c>
      <c r="E455" s="3" t="s">
        <v>428</v>
      </c>
      <c r="F455" s="7">
        <v>60</v>
      </c>
      <c r="G455" s="7" t="s">
        <v>255</v>
      </c>
      <c r="H455" s="36">
        <v>1000000</v>
      </c>
      <c r="I455" s="26" t="s">
        <v>1125</v>
      </c>
      <c r="J455" s="6" t="s">
        <v>20</v>
      </c>
    </row>
    <row r="456" spans="1:10" x14ac:dyDescent="0.25">
      <c r="A456" s="6">
        <v>282</v>
      </c>
      <c r="B456" s="7" t="s">
        <v>28</v>
      </c>
      <c r="C456" s="7" t="s">
        <v>429</v>
      </c>
      <c r="D456" s="7">
        <v>29907</v>
      </c>
      <c r="E456" s="3" t="s">
        <v>430</v>
      </c>
      <c r="F456" s="7">
        <v>50</v>
      </c>
      <c r="G456" s="7" t="s">
        <v>255</v>
      </c>
      <c r="H456" s="36">
        <v>495282</v>
      </c>
      <c r="I456" s="26" t="s">
        <v>1125</v>
      </c>
      <c r="J456" s="6" t="s">
        <v>20</v>
      </c>
    </row>
    <row r="457" spans="1:10" x14ac:dyDescent="0.25">
      <c r="A457" s="7">
        <v>283</v>
      </c>
      <c r="B457" s="7" t="s">
        <v>28</v>
      </c>
      <c r="C457" s="7" t="s">
        <v>431</v>
      </c>
      <c r="D457" s="7">
        <v>29907</v>
      </c>
      <c r="E457" s="3" t="s">
        <v>432</v>
      </c>
      <c r="F457" s="7">
        <v>100</v>
      </c>
      <c r="G457" s="7" t="s">
        <v>255</v>
      </c>
      <c r="H457" s="36">
        <v>78570</v>
      </c>
      <c r="I457" s="26" t="s">
        <v>1125</v>
      </c>
      <c r="J457" s="6" t="s">
        <v>20</v>
      </c>
    </row>
    <row r="458" spans="1:10" x14ac:dyDescent="0.25">
      <c r="A458" s="6">
        <v>284</v>
      </c>
      <c r="B458" s="7" t="s">
        <v>28</v>
      </c>
      <c r="C458" s="7" t="s">
        <v>383</v>
      </c>
      <c r="D458" s="7">
        <v>29907</v>
      </c>
      <c r="E458" s="3" t="s">
        <v>433</v>
      </c>
      <c r="F458" s="7">
        <v>120</v>
      </c>
      <c r="G458" s="7" t="s">
        <v>255</v>
      </c>
      <c r="H458" s="36">
        <v>168314.40000000002</v>
      </c>
      <c r="I458" s="26" t="s">
        <v>1125</v>
      </c>
      <c r="J458" s="6" t="s">
        <v>20</v>
      </c>
    </row>
    <row r="459" spans="1:10" x14ac:dyDescent="0.25">
      <c r="A459" s="7">
        <v>285</v>
      </c>
      <c r="B459" s="7" t="s">
        <v>28</v>
      </c>
      <c r="C459" s="7" t="s">
        <v>434</v>
      </c>
      <c r="D459" s="7">
        <v>29907</v>
      </c>
      <c r="E459" s="3" t="s">
        <v>435</v>
      </c>
      <c r="F459" s="7">
        <v>33</v>
      </c>
      <c r="G459" s="7" t="s">
        <v>255</v>
      </c>
      <c r="H459" s="36">
        <v>160562.15999999997</v>
      </c>
      <c r="I459" s="26" t="s">
        <v>1125</v>
      </c>
      <c r="J459" s="6" t="s">
        <v>20</v>
      </c>
    </row>
    <row r="460" spans="1:10" x14ac:dyDescent="0.25">
      <c r="A460" s="6">
        <v>286</v>
      </c>
      <c r="B460" s="7" t="s">
        <v>28</v>
      </c>
      <c r="C460" s="7" t="s">
        <v>436</v>
      </c>
      <c r="D460" s="7">
        <v>29907</v>
      </c>
      <c r="E460" s="3" t="s">
        <v>437</v>
      </c>
      <c r="F460" s="7">
        <v>50</v>
      </c>
      <c r="G460" s="7" t="s">
        <v>255</v>
      </c>
      <c r="H460" s="36">
        <v>26772.000000000004</v>
      </c>
      <c r="I460" s="26" t="s">
        <v>1125</v>
      </c>
      <c r="J460" s="6" t="s">
        <v>20</v>
      </c>
    </row>
    <row r="461" spans="1:10" x14ac:dyDescent="0.25">
      <c r="A461" s="7">
        <v>287</v>
      </c>
      <c r="B461" s="7" t="s">
        <v>28</v>
      </c>
      <c r="C461" s="7" t="s">
        <v>438</v>
      </c>
      <c r="D461" s="7">
        <v>29907</v>
      </c>
      <c r="E461" s="3" t="s">
        <v>439</v>
      </c>
      <c r="F461" s="7">
        <v>50</v>
      </c>
      <c r="G461" s="7" t="s">
        <v>255</v>
      </c>
      <c r="H461" s="36">
        <v>129495</v>
      </c>
      <c r="I461" s="26" t="s">
        <v>1125</v>
      </c>
      <c r="J461" s="6" t="s">
        <v>20</v>
      </c>
    </row>
    <row r="462" spans="1:10" x14ac:dyDescent="0.25">
      <c r="A462" s="6">
        <v>288</v>
      </c>
      <c r="B462" s="7" t="s">
        <v>28</v>
      </c>
      <c r="C462" s="7" t="s">
        <v>440</v>
      </c>
      <c r="D462" s="7">
        <v>29907</v>
      </c>
      <c r="E462" s="3" t="s">
        <v>441</v>
      </c>
      <c r="F462" s="7">
        <v>65</v>
      </c>
      <c r="G462" s="7" t="s">
        <v>255</v>
      </c>
      <c r="H462" s="36">
        <v>180449.1</v>
      </c>
      <c r="I462" s="26" t="s">
        <v>1125</v>
      </c>
      <c r="J462" s="6" t="s">
        <v>20</v>
      </c>
    </row>
    <row r="463" spans="1:10" x14ac:dyDescent="0.25">
      <c r="A463" s="7">
        <v>289</v>
      </c>
      <c r="B463" s="7" t="s">
        <v>28</v>
      </c>
      <c r="C463" s="7" t="s">
        <v>442</v>
      </c>
      <c r="D463" s="7">
        <v>29907</v>
      </c>
      <c r="E463" s="3" t="s">
        <v>443</v>
      </c>
      <c r="F463" s="7">
        <v>450</v>
      </c>
      <c r="G463" s="7" t="s">
        <v>255</v>
      </c>
      <c r="H463" s="36">
        <v>3500000</v>
      </c>
      <c r="I463" s="26" t="s">
        <v>1125</v>
      </c>
      <c r="J463" s="6" t="s">
        <v>20</v>
      </c>
    </row>
    <row r="464" spans="1:10" x14ac:dyDescent="0.25">
      <c r="A464" s="6">
        <v>290</v>
      </c>
      <c r="B464" s="7" t="s">
        <v>28</v>
      </c>
      <c r="C464" s="7" t="s">
        <v>444</v>
      </c>
      <c r="D464" s="7">
        <v>29907</v>
      </c>
      <c r="E464" s="3" t="s">
        <v>445</v>
      </c>
      <c r="F464" s="7">
        <v>12</v>
      </c>
      <c r="G464" s="7" t="s">
        <v>255</v>
      </c>
      <c r="H464" s="36">
        <v>1000000</v>
      </c>
      <c r="I464" s="26" t="s">
        <v>1125</v>
      </c>
      <c r="J464" s="6" t="s">
        <v>20</v>
      </c>
    </row>
    <row r="465" spans="1:10" x14ac:dyDescent="0.25">
      <c r="A465" s="7">
        <v>291</v>
      </c>
      <c r="B465" s="7" t="s">
        <v>28</v>
      </c>
      <c r="C465" s="7">
        <v>52151504</v>
      </c>
      <c r="D465" s="7">
        <v>29907</v>
      </c>
      <c r="E465" s="3" t="s">
        <v>446</v>
      </c>
      <c r="F465" s="7">
        <v>1200</v>
      </c>
      <c r="G465" s="7" t="s">
        <v>255</v>
      </c>
      <c r="H465" s="36">
        <v>20952</v>
      </c>
      <c r="I465" s="26" t="s">
        <v>1125</v>
      </c>
      <c r="J465" s="6" t="s">
        <v>20</v>
      </c>
    </row>
    <row r="466" spans="1:10" x14ac:dyDescent="0.25">
      <c r="A466" s="6">
        <v>292</v>
      </c>
      <c r="B466" s="7" t="s">
        <v>28</v>
      </c>
      <c r="C466" s="7">
        <v>52151505</v>
      </c>
      <c r="D466" s="7">
        <v>29907</v>
      </c>
      <c r="E466" s="3" t="s">
        <v>447</v>
      </c>
      <c r="F466" s="7">
        <v>1200</v>
      </c>
      <c r="G466" s="7" t="s">
        <v>255</v>
      </c>
      <c r="H466" s="36">
        <v>2460</v>
      </c>
      <c r="I466" s="26" t="s">
        <v>1125</v>
      </c>
      <c r="J466" s="6" t="s">
        <v>20</v>
      </c>
    </row>
    <row r="467" spans="1:10" x14ac:dyDescent="0.25">
      <c r="A467" s="7">
        <v>293</v>
      </c>
      <c r="B467" s="7" t="s">
        <v>28</v>
      </c>
      <c r="C467" s="7" t="s">
        <v>448</v>
      </c>
      <c r="D467" s="7">
        <v>29907</v>
      </c>
      <c r="E467" s="3" t="s">
        <v>449</v>
      </c>
      <c r="F467" s="7">
        <v>75</v>
      </c>
      <c r="G467" s="7" t="s">
        <v>255</v>
      </c>
      <c r="H467" s="36">
        <v>250000</v>
      </c>
      <c r="I467" s="26" t="s">
        <v>1125</v>
      </c>
      <c r="J467" s="6" t="s">
        <v>20</v>
      </c>
    </row>
    <row r="468" spans="1:10" ht="30" x14ac:dyDescent="0.25">
      <c r="A468" s="6">
        <v>246</v>
      </c>
      <c r="B468" s="7" t="s">
        <v>28</v>
      </c>
      <c r="C468" s="7" t="s">
        <v>381</v>
      </c>
      <c r="D468" s="29">
        <v>29907</v>
      </c>
      <c r="E468" s="3" t="s">
        <v>382</v>
      </c>
      <c r="F468" s="7">
        <v>500</v>
      </c>
      <c r="G468" s="7" t="s">
        <v>255</v>
      </c>
      <c r="H468" s="36">
        <v>660570</v>
      </c>
      <c r="I468" s="26" t="s">
        <v>1125</v>
      </c>
      <c r="J468" s="6" t="s">
        <v>20</v>
      </c>
    </row>
    <row r="469" spans="1:10" ht="30" x14ac:dyDescent="0.25">
      <c r="A469" s="7">
        <v>247</v>
      </c>
      <c r="B469" s="7" t="s">
        <v>28</v>
      </c>
      <c r="C469" s="7" t="s">
        <v>383</v>
      </c>
      <c r="D469" s="29">
        <v>29907</v>
      </c>
      <c r="E469" s="3" t="s">
        <v>384</v>
      </c>
      <c r="F469" s="7">
        <v>10000</v>
      </c>
      <c r="G469" s="7" t="s">
        <v>255</v>
      </c>
      <c r="H469" s="36">
        <v>15000000</v>
      </c>
      <c r="I469" s="26" t="s">
        <v>1125</v>
      </c>
      <c r="J469" s="6" t="s">
        <v>20</v>
      </c>
    </row>
    <row r="470" spans="1:10" x14ac:dyDescent="0.25">
      <c r="A470" s="6">
        <v>248</v>
      </c>
      <c r="B470" s="7" t="s">
        <v>28</v>
      </c>
      <c r="C470" s="7" t="s">
        <v>383</v>
      </c>
      <c r="D470" s="29">
        <v>29907</v>
      </c>
      <c r="E470" s="3" t="s">
        <v>385</v>
      </c>
      <c r="F470" s="7">
        <v>1000</v>
      </c>
      <c r="G470" s="7" t="s">
        <v>255</v>
      </c>
      <c r="H470" s="36">
        <v>685440</v>
      </c>
      <c r="I470" s="26" t="s">
        <v>1125</v>
      </c>
      <c r="J470" s="6" t="s">
        <v>20</v>
      </c>
    </row>
    <row r="471" spans="1:10" x14ac:dyDescent="0.25">
      <c r="A471" s="7">
        <v>249</v>
      </c>
      <c r="B471" s="7" t="s">
        <v>28</v>
      </c>
      <c r="C471" s="7">
        <v>52151704</v>
      </c>
      <c r="D471" s="29">
        <v>29907</v>
      </c>
      <c r="E471" s="3" t="s">
        <v>386</v>
      </c>
      <c r="F471" s="7">
        <v>200</v>
      </c>
      <c r="G471" s="7" t="s">
        <v>255</v>
      </c>
      <c r="H471" s="36">
        <v>15132</v>
      </c>
      <c r="I471" s="26" t="s">
        <v>1125</v>
      </c>
      <c r="J471" s="6" t="s">
        <v>20</v>
      </c>
    </row>
    <row r="472" spans="1:10" x14ac:dyDescent="0.25">
      <c r="A472" s="6">
        <v>250</v>
      </c>
      <c r="B472" s="7" t="s">
        <v>28</v>
      </c>
      <c r="C472" s="7">
        <v>52151503</v>
      </c>
      <c r="D472" s="29">
        <v>29907</v>
      </c>
      <c r="E472" s="3" t="s">
        <v>387</v>
      </c>
      <c r="F472" s="7">
        <v>4000</v>
      </c>
      <c r="G472" s="7" t="s">
        <v>255</v>
      </c>
      <c r="H472" s="36">
        <v>118320</v>
      </c>
      <c r="I472" s="26" t="s">
        <v>1125</v>
      </c>
      <c r="J472" s="6" t="s">
        <v>20</v>
      </c>
    </row>
    <row r="473" spans="1:10" x14ac:dyDescent="0.25">
      <c r="A473" s="7">
        <v>251</v>
      </c>
      <c r="B473" s="7" t="s">
        <v>28</v>
      </c>
      <c r="C473" s="7" t="s">
        <v>388</v>
      </c>
      <c r="D473" s="29">
        <v>29907</v>
      </c>
      <c r="E473" s="3" t="s">
        <v>389</v>
      </c>
      <c r="F473" s="7">
        <v>500</v>
      </c>
      <c r="G473" s="7" t="s">
        <v>255</v>
      </c>
      <c r="H473" s="36">
        <v>1200000</v>
      </c>
      <c r="I473" s="26" t="s">
        <v>1125</v>
      </c>
      <c r="J473" s="6" t="s">
        <v>20</v>
      </c>
    </row>
    <row r="474" spans="1:10" x14ac:dyDescent="0.25">
      <c r="A474" s="6">
        <v>252</v>
      </c>
      <c r="B474" s="7" t="s">
        <v>28</v>
      </c>
      <c r="C474" s="7" t="s">
        <v>388</v>
      </c>
      <c r="D474" s="29">
        <v>29907</v>
      </c>
      <c r="E474" s="3" t="s">
        <v>390</v>
      </c>
      <c r="F474" s="7">
        <v>500</v>
      </c>
      <c r="G474" s="7" t="s">
        <v>255</v>
      </c>
      <c r="H474" s="36">
        <v>1200000</v>
      </c>
      <c r="I474" s="26" t="s">
        <v>1125</v>
      </c>
      <c r="J474" s="6" t="s">
        <v>20</v>
      </c>
    </row>
    <row r="475" spans="1:10" x14ac:dyDescent="0.25">
      <c r="A475" s="7">
        <v>253</v>
      </c>
      <c r="B475" s="7" t="s">
        <v>28</v>
      </c>
      <c r="C475" s="7" t="s">
        <v>388</v>
      </c>
      <c r="D475" s="29">
        <v>29907</v>
      </c>
      <c r="E475" s="3" t="s">
        <v>391</v>
      </c>
      <c r="F475" s="7">
        <v>500</v>
      </c>
      <c r="G475" s="7" t="s">
        <v>255</v>
      </c>
      <c r="H475" s="36">
        <v>835170.00000000012</v>
      </c>
      <c r="I475" s="26" t="s">
        <v>1125</v>
      </c>
      <c r="J475" s="6" t="s">
        <v>20</v>
      </c>
    </row>
    <row r="476" spans="1:10" x14ac:dyDescent="0.25">
      <c r="A476" s="6">
        <v>254</v>
      </c>
      <c r="B476" s="7" t="s">
        <v>28</v>
      </c>
      <c r="C476" s="7" t="s">
        <v>388</v>
      </c>
      <c r="D476" s="29">
        <v>29907</v>
      </c>
      <c r="E476" s="3" t="s">
        <v>392</v>
      </c>
      <c r="F476" s="7">
        <v>500</v>
      </c>
      <c r="G476" s="7" t="s">
        <v>255</v>
      </c>
      <c r="H476" s="36">
        <v>861360</v>
      </c>
      <c r="I476" s="26" t="s">
        <v>1125</v>
      </c>
      <c r="J476" s="6" t="s">
        <v>20</v>
      </c>
    </row>
    <row r="477" spans="1:10" x14ac:dyDescent="0.25">
      <c r="A477" s="7">
        <v>255</v>
      </c>
      <c r="B477" s="7" t="s">
        <v>28</v>
      </c>
      <c r="C477" s="7" t="s">
        <v>393</v>
      </c>
      <c r="D477" s="29">
        <v>29907</v>
      </c>
      <c r="E477" s="3" t="s">
        <v>394</v>
      </c>
      <c r="F477" s="7">
        <v>125</v>
      </c>
      <c r="G477" s="7" t="s">
        <v>255</v>
      </c>
      <c r="H477" s="36">
        <f>9000000-203831</f>
        <v>8796169</v>
      </c>
      <c r="I477" s="26" t="s">
        <v>1125</v>
      </c>
      <c r="J477" s="6" t="s">
        <v>20</v>
      </c>
    </row>
    <row r="478" spans="1:10" x14ac:dyDescent="0.25">
      <c r="A478" s="6">
        <v>256</v>
      </c>
      <c r="B478" s="7" t="s">
        <v>28</v>
      </c>
      <c r="C478" s="7" t="s">
        <v>395</v>
      </c>
      <c r="D478" s="29">
        <v>29907</v>
      </c>
      <c r="E478" s="3" t="s">
        <v>396</v>
      </c>
      <c r="F478" s="7">
        <v>85</v>
      </c>
      <c r="G478" s="7" t="s">
        <v>255</v>
      </c>
      <c r="H478" s="36">
        <v>878092.5</v>
      </c>
      <c r="I478" s="26" t="s">
        <v>1125</v>
      </c>
      <c r="J478" s="6" t="s">
        <v>20</v>
      </c>
    </row>
    <row r="479" spans="1:10" x14ac:dyDescent="0.25">
      <c r="A479" s="7">
        <v>257</v>
      </c>
      <c r="B479" s="7" t="s">
        <v>28</v>
      </c>
      <c r="C479" s="7">
        <v>52152001</v>
      </c>
      <c r="D479" s="29">
        <v>29907</v>
      </c>
      <c r="E479" s="3" t="s">
        <v>397</v>
      </c>
      <c r="F479" s="7">
        <v>50</v>
      </c>
      <c r="G479" s="7" t="s">
        <v>255</v>
      </c>
      <c r="H479" s="36">
        <v>463272</v>
      </c>
      <c r="I479" s="26" t="s">
        <v>1125</v>
      </c>
      <c r="J479" s="6" t="s">
        <v>20</v>
      </c>
    </row>
    <row r="480" spans="1:10" x14ac:dyDescent="0.25">
      <c r="A480" s="6">
        <v>258</v>
      </c>
      <c r="B480" s="7" t="s">
        <v>28</v>
      </c>
      <c r="C480" s="7">
        <v>52152001</v>
      </c>
      <c r="D480" s="29">
        <v>29907</v>
      </c>
      <c r="E480" s="3" t="s">
        <v>398</v>
      </c>
      <c r="F480" s="7">
        <v>50</v>
      </c>
      <c r="G480" s="7" t="s">
        <v>255</v>
      </c>
      <c r="H480" s="36">
        <v>127500</v>
      </c>
      <c r="I480" s="26" t="s">
        <v>1125</v>
      </c>
      <c r="J480" s="6" t="s">
        <v>20</v>
      </c>
    </row>
    <row r="481" spans="1:10" x14ac:dyDescent="0.25">
      <c r="A481" s="7">
        <v>259</v>
      </c>
      <c r="B481" s="7" t="s">
        <v>28</v>
      </c>
      <c r="C481" s="7" t="s">
        <v>399</v>
      </c>
      <c r="D481" s="29">
        <v>29907</v>
      </c>
      <c r="E481" s="3" t="s">
        <v>400</v>
      </c>
      <c r="F481" s="7">
        <v>1200</v>
      </c>
      <c r="G481" s="7" t="s">
        <v>255</v>
      </c>
      <c r="H481" s="36">
        <v>2000000</v>
      </c>
      <c r="I481" s="26" t="s">
        <v>1125</v>
      </c>
      <c r="J481" s="6" t="s">
        <v>20</v>
      </c>
    </row>
    <row r="482" spans="1:10" x14ac:dyDescent="0.25">
      <c r="A482" s="6">
        <v>260</v>
      </c>
      <c r="B482" s="7" t="s">
        <v>28</v>
      </c>
      <c r="C482" s="7" t="s">
        <v>401</v>
      </c>
      <c r="D482" s="29">
        <v>29907</v>
      </c>
      <c r="E482" s="3" t="s">
        <v>402</v>
      </c>
      <c r="F482" s="7">
        <v>1200</v>
      </c>
      <c r="G482" s="7" t="s">
        <v>255</v>
      </c>
      <c r="H482" s="36">
        <v>1100000</v>
      </c>
      <c r="I482" s="26" t="s">
        <v>1125</v>
      </c>
      <c r="J482" s="6" t="s">
        <v>20</v>
      </c>
    </row>
    <row r="483" spans="1:10" x14ac:dyDescent="0.25">
      <c r="A483" s="7">
        <v>261</v>
      </c>
      <c r="B483" s="7" t="s">
        <v>28</v>
      </c>
      <c r="C483" s="7">
        <v>52151502</v>
      </c>
      <c r="D483" s="29">
        <v>29907</v>
      </c>
      <c r="E483" s="3" t="s">
        <v>403</v>
      </c>
      <c r="F483" s="7">
        <v>4000</v>
      </c>
      <c r="G483" s="7" t="s">
        <v>255</v>
      </c>
      <c r="H483" s="36">
        <v>77520</v>
      </c>
      <c r="I483" s="26" t="s">
        <v>1125</v>
      </c>
      <c r="J483" s="6" t="s">
        <v>20</v>
      </c>
    </row>
    <row r="484" spans="1:10" x14ac:dyDescent="0.25">
      <c r="A484" s="6">
        <v>262</v>
      </c>
      <c r="B484" s="7" t="s">
        <v>28</v>
      </c>
      <c r="C484" s="7">
        <v>52151502</v>
      </c>
      <c r="D484" s="29">
        <v>29907</v>
      </c>
      <c r="E484" s="3" t="s">
        <v>404</v>
      </c>
      <c r="F484" s="7">
        <v>4000</v>
      </c>
      <c r="G484" s="7" t="s">
        <v>255</v>
      </c>
      <c r="H484" s="36">
        <v>150000</v>
      </c>
      <c r="I484" s="26" t="s">
        <v>1125</v>
      </c>
      <c r="J484" s="6" t="s">
        <v>20</v>
      </c>
    </row>
    <row r="485" spans="1:10" x14ac:dyDescent="0.25">
      <c r="A485" s="7">
        <v>263</v>
      </c>
      <c r="B485" s="7" t="s">
        <v>28</v>
      </c>
      <c r="C485" s="7">
        <v>52151504</v>
      </c>
      <c r="D485" s="29">
        <v>29907</v>
      </c>
      <c r="E485" s="3" t="s">
        <v>405</v>
      </c>
      <c r="F485" s="7">
        <v>4000</v>
      </c>
      <c r="G485" s="7" t="s">
        <v>255</v>
      </c>
      <c r="H485" s="36">
        <v>80000</v>
      </c>
      <c r="I485" s="26" t="s">
        <v>1125</v>
      </c>
      <c r="J485" s="6" t="s">
        <v>20</v>
      </c>
    </row>
    <row r="486" spans="1:10" x14ac:dyDescent="0.25">
      <c r="A486" s="6">
        <v>264</v>
      </c>
      <c r="B486" s="7" t="s">
        <v>28</v>
      </c>
      <c r="C486" s="7" t="s">
        <v>406</v>
      </c>
      <c r="D486" s="29">
        <v>29907</v>
      </c>
      <c r="E486" s="3" t="s">
        <v>407</v>
      </c>
      <c r="F486" s="7">
        <v>1000</v>
      </c>
      <c r="G486" s="7" t="s">
        <v>255</v>
      </c>
      <c r="H486" s="36">
        <v>650000</v>
      </c>
      <c r="I486" s="26" t="s">
        <v>1125</v>
      </c>
      <c r="J486" s="6" t="s">
        <v>20</v>
      </c>
    </row>
    <row r="487" spans="1:10" x14ac:dyDescent="0.25">
      <c r="A487" s="7">
        <v>265</v>
      </c>
      <c r="B487" s="7" t="s">
        <v>28</v>
      </c>
      <c r="C487" s="7">
        <v>52152009</v>
      </c>
      <c r="D487" s="29">
        <v>29907</v>
      </c>
      <c r="E487" s="3" t="s">
        <v>408</v>
      </c>
      <c r="F487" s="7">
        <v>1500</v>
      </c>
      <c r="G487" s="7" t="s">
        <v>255</v>
      </c>
      <c r="H487" s="36">
        <v>1200000</v>
      </c>
      <c r="I487" s="26" t="s">
        <v>1125</v>
      </c>
      <c r="J487" s="6" t="s">
        <v>20</v>
      </c>
    </row>
    <row r="488" spans="1:10" x14ac:dyDescent="0.25">
      <c r="A488" s="6">
        <v>266</v>
      </c>
      <c r="B488" s="7" t="s">
        <v>28</v>
      </c>
      <c r="C488" s="7">
        <v>48101599</v>
      </c>
      <c r="D488" s="29">
        <v>29907</v>
      </c>
      <c r="E488" s="3" t="s">
        <v>409</v>
      </c>
      <c r="F488" s="7">
        <v>24</v>
      </c>
      <c r="G488" s="7" t="s">
        <v>255</v>
      </c>
      <c r="H488" s="36">
        <v>960000</v>
      </c>
      <c r="I488" s="26" t="s">
        <v>1125</v>
      </c>
      <c r="J488" s="6" t="s">
        <v>20</v>
      </c>
    </row>
    <row r="489" spans="1:10" x14ac:dyDescent="0.25">
      <c r="A489" s="7">
        <v>267</v>
      </c>
      <c r="B489" s="7" t="s">
        <v>28</v>
      </c>
      <c r="C489" s="7" t="s">
        <v>410</v>
      </c>
      <c r="D489" s="29">
        <v>29907</v>
      </c>
      <c r="E489" s="3" t="s">
        <v>411</v>
      </c>
      <c r="F489" s="7">
        <v>100</v>
      </c>
      <c r="G489" s="7" t="s">
        <v>255</v>
      </c>
      <c r="H489" s="36">
        <v>1500000</v>
      </c>
      <c r="I489" s="26" t="s">
        <v>1125</v>
      </c>
      <c r="J489" s="6" t="s">
        <v>20</v>
      </c>
    </row>
    <row r="490" spans="1:10" ht="30" x14ac:dyDescent="0.25">
      <c r="A490" s="6">
        <v>268</v>
      </c>
      <c r="B490" s="7" t="s">
        <v>28</v>
      </c>
      <c r="C490" s="7">
        <v>48101915</v>
      </c>
      <c r="D490" s="29">
        <v>29907</v>
      </c>
      <c r="E490" s="3" t="s">
        <v>412</v>
      </c>
      <c r="F490" s="7">
        <v>100</v>
      </c>
      <c r="G490" s="7" t="s">
        <v>255</v>
      </c>
      <c r="H490" s="36">
        <v>1400000</v>
      </c>
      <c r="I490" s="26" t="s">
        <v>1125</v>
      </c>
      <c r="J490" s="6" t="s">
        <v>20</v>
      </c>
    </row>
    <row r="491" spans="1:10" ht="30" x14ac:dyDescent="0.25">
      <c r="A491" s="7">
        <v>269</v>
      </c>
      <c r="B491" s="7" t="s">
        <v>28</v>
      </c>
      <c r="C491" s="7">
        <v>48101915</v>
      </c>
      <c r="D491" s="29">
        <v>29907</v>
      </c>
      <c r="E491" s="3" t="s">
        <v>413</v>
      </c>
      <c r="F491" s="7">
        <v>100</v>
      </c>
      <c r="G491" s="7" t="s">
        <v>255</v>
      </c>
      <c r="H491" s="36">
        <v>2600000</v>
      </c>
      <c r="I491" s="26" t="s">
        <v>1125</v>
      </c>
      <c r="J491" s="6" t="s">
        <v>20</v>
      </c>
    </row>
    <row r="492" spans="1:10" ht="30" x14ac:dyDescent="0.25">
      <c r="A492" s="6">
        <v>270</v>
      </c>
      <c r="B492" s="7" t="s">
        <v>28</v>
      </c>
      <c r="C492" s="7">
        <v>48101915</v>
      </c>
      <c r="D492" s="29">
        <v>29907</v>
      </c>
      <c r="E492" s="3" t="s">
        <v>414</v>
      </c>
      <c r="F492" s="7">
        <v>100</v>
      </c>
      <c r="G492" s="7" t="s">
        <v>255</v>
      </c>
      <c r="H492" s="36">
        <v>3896490</v>
      </c>
      <c r="I492" s="26" t="s">
        <v>1125</v>
      </c>
      <c r="J492" s="6" t="s">
        <v>20</v>
      </c>
    </row>
    <row r="493" spans="1:10" ht="30" x14ac:dyDescent="0.25">
      <c r="A493" s="7">
        <v>271</v>
      </c>
      <c r="B493" s="7" t="s">
        <v>28</v>
      </c>
      <c r="C493" s="7">
        <v>48101915</v>
      </c>
      <c r="D493" s="29">
        <v>29907</v>
      </c>
      <c r="E493" s="3" t="s">
        <v>415</v>
      </c>
      <c r="F493" s="7">
        <v>10000</v>
      </c>
      <c r="G493" s="7" t="s">
        <v>255</v>
      </c>
      <c r="H493" s="36">
        <v>22000000</v>
      </c>
      <c r="I493" s="26" t="s">
        <v>1125</v>
      </c>
      <c r="J493" s="6" t="s">
        <v>20</v>
      </c>
    </row>
    <row r="494" spans="1:10" x14ac:dyDescent="0.25">
      <c r="A494" s="6">
        <v>272</v>
      </c>
      <c r="B494" s="7" t="s">
        <v>28</v>
      </c>
      <c r="C494" s="7">
        <v>52151611</v>
      </c>
      <c r="D494" s="29">
        <v>29907</v>
      </c>
      <c r="E494" s="3" t="s">
        <v>416</v>
      </c>
      <c r="F494" s="7">
        <v>100</v>
      </c>
      <c r="G494" s="7" t="s">
        <v>255</v>
      </c>
      <c r="H494" s="36">
        <v>61110</v>
      </c>
      <c r="I494" s="26" t="s">
        <v>1125</v>
      </c>
      <c r="J494" s="6" t="s">
        <v>20</v>
      </c>
    </row>
    <row r="495" spans="1:10" x14ac:dyDescent="0.25">
      <c r="A495" s="7">
        <v>276</v>
      </c>
      <c r="B495" s="7" t="s">
        <v>28</v>
      </c>
      <c r="C495" s="7">
        <v>52141553</v>
      </c>
      <c r="D495" s="29">
        <v>29907</v>
      </c>
      <c r="E495" s="3" t="s">
        <v>422</v>
      </c>
      <c r="F495" s="7">
        <v>70</v>
      </c>
      <c r="G495" s="7" t="s">
        <v>255</v>
      </c>
      <c r="H495" s="36">
        <v>2000000</v>
      </c>
      <c r="I495" s="26" t="s">
        <v>1125</v>
      </c>
      <c r="J495" s="6" t="s">
        <v>20</v>
      </c>
    </row>
    <row r="496" spans="1:10" ht="44.25" customHeight="1" x14ac:dyDescent="0.25">
      <c r="A496" s="6">
        <v>139</v>
      </c>
      <c r="B496" s="7" t="s">
        <v>28</v>
      </c>
      <c r="C496" s="7" t="s">
        <v>112</v>
      </c>
      <c r="D496" s="7">
        <v>29999</v>
      </c>
      <c r="E496" s="3" t="s">
        <v>221</v>
      </c>
      <c r="F496" s="7">
        <v>2500</v>
      </c>
      <c r="G496" s="7" t="s">
        <v>251</v>
      </c>
      <c r="H496" s="36">
        <v>750000</v>
      </c>
      <c r="I496" s="26" t="s">
        <v>1125</v>
      </c>
      <c r="J496" s="6" t="s">
        <v>20</v>
      </c>
    </row>
    <row r="497" spans="1:10" ht="63.75" customHeight="1" x14ac:dyDescent="0.25">
      <c r="A497" s="7">
        <v>140</v>
      </c>
      <c r="B497" s="7" t="s">
        <v>28</v>
      </c>
      <c r="C497" s="7" t="s">
        <v>113</v>
      </c>
      <c r="D497" s="7">
        <v>29999</v>
      </c>
      <c r="E497" s="3" t="s">
        <v>222</v>
      </c>
      <c r="F497" s="7">
        <v>5000</v>
      </c>
      <c r="G497" s="7" t="s">
        <v>251</v>
      </c>
      <c r="H497" s="36">
        <v>1250000</v>
      </c>
      <c r="I497" s="26" t="s">
        <v>1125</v>
      </c>
      <c r="J497" s="6" t="s">
        <v>20</v>
      </c>
    </row>
    <row r="498" spans="1:10" x14ac:dyDescent="0.25">
      <c r="A498" s="7">
        <v>448</v>
      </c>
      <c r="B498" s="7" t="s">
        <v>28</v>
      </c>
      <c r="C498" s="7">
        <v>26111702</v>
      </c>
      <c r="D498" s="29">
        <v>29999</v>
      </c>
      <c r="E498" s="3" t="s">
        <v>624</v>
      </c>
      <c r="F498" s="7">
        <v>100</v>
      </c>
      <c r="G498" s="7" t="s">
        <v>494</v>
      </c>
      <c r="H498" s="36">
        <v>33500</v>
      </c>
      <c r="I498" s="26" t="s">
        <v>1125</v>
      </c>
      <c r="J498" s="6" t="s">
        <v>20</v>
      </c>
    </row>
    <row r="499" spans="1:10" x14ac:dyDescent="0.25">
      <c r="A499" s="6">
        <v>449</v>
      </c>
      <c r="B499" s="7" t="s">
        <v>28</v>
      </c>
      <c r="C499" s="7">
        <v>26111701</v>
      </c>
      <c r="D499" s="29">
        <v>29999</v>
      </c>
      <c r="E499" s="3" t="s">
        <v>625</v>
      </c>
      <c r="F499" s="7">
        <v>100</v>
      </c>
      <c r="G499" s="7" t="s">
        <v>494</v>
      </c>
      <c r="H499" s="36">
        <v>34200</v>
      </c>
      <c r="I499" s="26" t="s">
        <v>1125</v>
      </c>
      <c r="J499" s="6" t="s">
        <v>20</v>
      </c>
    </row>
    <row r="500" spans="1:10" x14ac:dyDescent="0.25">
      <c r="A500" s="7">
        <v>450</v>
      </c>
      <c r="B500" s="7" t="s">
        <v>28</v>
      </c>
      <c r="C500" s="7">
        <v>60141012</v>
      </c>
      <c r="D500" s="29">
        <v>29999</v>
      </c>
      <c r="E500" s="3" t="s">
        <v>626</v>
      </c>
      <c r="F500" s="7">
        <v>500</v>
      </c>
      <c r="G500" s="7" t="s">
        <v>255</v>
      </c>
      <c r="H500" s="36">
        <v>2747500</v>
      </c>
      <c r="I500" s="26" t="s">
        <v>1125</v>
      </c>
      <c r="J500" s="6" t="s">
        <v>20</v>
      </c>
    </row>
    <row r="501" spans="1:10" x14ac:dyDescent="0.25">
      <c r="A501" s="6">
        <v>451</v>
      </c>
      <c r="B501" s="7" t="s">
        <v>28</v>
      </c>
      <c r="C501" s="7">
        <v>60141012</v>
      </c>
      <c r="D501" s="29">
        <v>29999</v>
      </c>
      <c r="E501" s="3" t="s">
        <v>627</v>
      </c>
      <c r="F501" s="7">
        <v>500</v>
      </c>
      <c r="G501" s="7" t="s">
        <v>255</v>
      </c>
      <c r="H501" s="36">
        <v>2167652</v>
      </c>
      <c r="I501" s="26" t="s">
        <v>1125</v>
      </c>
      <c r="J501" s="6" t="s">
        <v>20</v>
      </c>
    </row>
    <row r="502" spans="1:10" x14ac:dyDescent="0.25">
      <c r="A502" s="7">
        <v>452</v>
      </c>
      <c r="B502" s="7" t="s">
        <v>28</v>
      </c>
      <c r="C502" s="7">
        <v>56101508</v>
      </c>
      <c r="D502" s="29">
        <v>29999</v>
      </c>
      <c r="E502" s="3" t="s">
        <v>628</v>
      </c>
      <c r="F502" s="7">
        <v>20000</v>
      </c>
      <c r="G502" s="7" t="s">
        <v>255</v>
      </c>
      <c r="H502" s="36">
        <v>130000000</v>
      </c>
      <c r="I502" s="26" t="s">
        <v>1125</v>
      </c>
      <c r="J502" s="6" t="s">
        <v>20</v>
      </c>
    </row>
    <row r="503" spans="1:10" x14ac:dyDescent="0.25">
      <c r="A503" s="6">
        <v>453</v>
      </c>
      <c r="B503" s="7" t="s">
        <v>28</v>
      </c>
      <c r="C503" s="7">
        <v>56101508</v>
      </c>
      <c r="D503" s="29">
        <v>29999</v>
      </c>
      <c r="E503" s="3" t="s">
        <v>629</v>
      </c>
      <c r="F503" s="7">
        <v>250</v>
      </c>
      <c r="G503" s="7" t="s">
        <v>255</v>
      </c>
      <c r="H503" s="36">
        <v>11250000</v>
      </c>
      <c r="I503" s="26" t="s">
        <v>1125</v>
      </c>
      <c r="J503" s="6" t="s">
        <v>20</v>
      </c>
    </row>
    <row r="504" spans="1:10" x14ac:dyDescent="0.25">
      <c r="A504" s="7">
        <v>454</v>
      </c>
      <c r="B504" s="7" t="s">
        <v>28</v>
      </c>
      <c r="C504" s="7">
        <v>31201610</v>
      </c>
      <c r="D504" s="29">
        <v>29999</v>
      </c>
      <c r="E504" s="3" t="s">
        <v>630</v>
      </c>
      <c r="F504" s="7">
        <v>10</v>
      </c>
      <c r="G504" s="7" t="s">
        <v>255</v>
      </c>
      <c r="H504" s="36">
        <v>407000</v>
      </c>
      <c r="I504" s="26" t="s">
        <v>1125</v>
      </c>
      <c r="J504" s="6" t="s">
        <v>20</v>
      </c>
    </row>
    <row r="505" spans="1:10" x14ac:dyDescent="0.25">
      <c r="A505" s="6">
        <v>455</v>
      </c>
      <c r="B505" s="7" t="s">
        <v>28</v>
      </c>
      <c r="C505" s="7">
        <v>53131603</v>
      </c>
      <c r="D505" s="29">
        <v>29999</v>
      </c>
      <c r="E505" s="3" t="s">
        <v>631</v>
      </c>
      <c r="F505" s="7">
        <v>150000</v>
      </c>
      <c r="G505" s="7" t="s">
        <v>255</v>
      </c>
      <c r="H505" s="36">
        <v>35000000</v>
      </c>
      <c r="I505" s="26" t="s">
        <v>1125</v>
      </c>
      <c r="J505" s="6" t="s">
        <v>20</v>
      </c>
    </row>
    <row r="506" spans="1:10" ht="45" x14ac:dyDescent="0.25">
      <c r="A506" s="7">
        <v>171</v>
      </c>
      <c r="B506" s="7" t="s">
        <v>28</v>
      </c>
      <c r="C506" s="7">
        <v>26111601</v>
      </c>
      <c r="D506" s="29">
        <v>50101</v>
      </c>
      <c r="E506" s="3" t="s">
        <v>280</v>
      </c>
      <c r="F506" s="7">
        <v>1</v>
      </c>
      <c r="G506" s="7" t="s">
        <v>255</v>
      </c>
      <c r="H506" s="36">
        <v>46000000</v>
      </c>
      <c r="I506" s="26" t="s">
        <v>1126</v>
      </c>
      <c r="J506" s="6" t="s">
        <v>20</v>
      </c>
    </row>
    <row r="507" spans="1:10" ht="105" x14ac:dyDescent="0.25">
      <c r="A507" s="6">
        <v>141</v>
      </c>
      <c r="B507" s="7" t="s">
        <v>28</v>
      </c>
      <c r="C507" s="7" t="s">
        <v>75</v>
      </c>
      <c r="D507" s="7">
        <v>50103</v>
      </c>
      <c r="E507" s="3" t="s">
        <v>223</v>
      </c>
      <c r="F507" s="7">
        <v>125</v>
      </c>
      <c r="G507" s="7" t="s">
        <v>251</v>
      </c>
      <c r="H507" s="36">
        <v>227416725.00000003</v>
      </c>
      <c r="I507" s="26" t="s">
        <v>1126</v>
      </c>
      <c r="J507" s="6" t="s">
        <v>20</v>
      </c>
    </row>
    <row r="508" spans="1:10" ht="105" x14ac:dyDescent="0.25">
      <c r="A508" s="7">
        <v>142</v>
      </c>
      <c r="B508" s="7" t="s">
        <v>28</v>
      </c>
      <c r="C508" s="7" t="s">
        <v>114</v>
      </c>
      <c r="D508" s="7">
        <v>50103</v>
      </c>
      <c r="E508" s="3" t="s">
        <v>224</v>
      </c>
      <c r="F508" s="7">
        <v>8</v>
      </c>
      <c r="G508" s="7" t="s">
        <v>251</v>
      </c>
      <c r="H508" s="36">
        <f>18586741.44+377656</f>
        <v>18964397.440000001</v>
      </c>
      <c r="I508" s="26" t="s">
        <v>1126</v>
      </c>
      <c r="J508" s="6" t="s">
        <v>20</v>
      </c>
    </row>
    <row r="509" spans="1:10" x14ac:dyDescent="0.25">
      <c r="A509" s="6">
        <v>456</v>
      </c>
      <c r="B509" s="7" t="s">
        <v>28</v>
      </c>
      <c r="C509" s="7">
        <v>43191512</v>
      </c>
      <c r="D509" s="29">
        <v>50103</v>
      </c>
      <c r="E509" s="3" t="s">
        <v>632</v>
      </c>
      <c r="F509" s="7">
        <v>120</v>
      </c>
      <c r="G509" s="7" t="s">
        <v>255</v>
      </c>
      <c r="H509" s="36">
        <v>2502000</v>
      </c>
      <c r="I509" s="26" t="s">
        <v>1126</v>
      </c>
      <c r="J509" s="6" t="s">
        <v>20</v>
      </c>
    </row>
    <row r="510" spans="1:10" x14ac:dyDescent="0.25">
      <c r="A510" s="7">
        <v>457</v>
      </c>
      <c r="B510" s="7" t="s">
        <v>28</v>
      </c>
      <c r="C510" s="7">
        <v>43191512</v>
      </c>
      <c r="D510" s="29">
        <v>50103</v>
      </c>
      <c r="E510" s="3" t="s">
        <v>633</v>
      </c>
      <c r="F510" s="7">
        <v>100</v>
      </c>
      <c r="G510" s="7" t="s">
        <v>255</v>
      </c>
      <c r="H510" s="36">
        <v>2480000</v>
      </c>
      <c r="I510" s="26" t="s">
        <v>1126</v>
      </c>
      <c r="J510" s="6" t="s">
        <v>20</v>
      </c>
    </row>
    <row r="511" spans="1:10" x14ac:dyDescent="0.25">
      <c r="A511" s="6">
        <v>458</v>
      </c>
      <c r="B511" s="7" t="s">
        <v>28</v>
      </c>
      <c r="C511" s="7">
        <v>52161505</v>
      </c>
      <c r="D511" s="29">
        <v>50103</v>
      </c>
      <c r="E511" s="3" t="s">
        <v>634</v>
      </c>
      <c r="F511" s="7">
        <v>100</v>
      </c>
      <c r="G511" s="7" t="s">
        <v>255</v>
      </c>
      <c r="H511" s="36">
        <v>42940300</v>
      </c>
      <c r="I511" s="26" t="s">
        <v>1126</v>
      </c>
      <c r="J511" s="6" t="s">
        <v>20</v>
      </c>
    </row>
    <row r="512" spans="1:10" x14ac:dyDescent="0.25">
      <c r="A512" s="7">
        <v>459</v>
      </c>
      <c r="B512" s="7" t="s">
        <v>28</v>
      </c>
      <c r="C512" s="7">
        <v>52161505</v>
      </c>
      <c r="D512" s="29">
        <v>50103</v>
      </c>
      <c r="E512" s="3" t="s">
        <v>635</v>
      </c>
      <c r="F512" s="7">
        <v>10</v>
      </c>
      <c r="G512" s="7" t="s">
        <v>255</v>
      </c>
      <c r="H512" s="36">
        <v>8400000</v>
      </c>
      <c r="I512" s="26" t="s">
        <v>1126</v>
      </c>
      <c r="J512" s="6" t="s">
        <v>20</v>
      </c>
    </row>
    <row r="513" spans="1:10" x14ac:dyDescent="0.25">
      <c r="A513" s="6">
        <v>172</v>
      </c>
      <c r="B513" s="7" t="s">
        <v>28</v>
      </c>
      <c r="C513" s="7">
        <v>39101619</v>
      </c>
      <c r="D513" s="29">
        <v>50104</v>
      </c>
      <c r="E513" s="3" t="s">
        <v>281</v>
      </c>
      <c r="F513" s="7">
        <v>1</v>
      </c>
      <c r="G513" s="7" t="s">
        <v>255</v>
      </c>
      <c r="H513" s="36">
        <v>29000000</v>
      </c>
      <c r="I513" s="26" t="s">
        <v>1126</v>
      </c>
      <c r="J513" s="6" t="s">
        <v>20</v>
      </c>
    </row>
    <row r="514" spans="1:10" ht="30" x14ac:dyDescent="0.25">
      <c r="A514" s="7">
        <v>460</v>
      </c>
      <c r="B514" s="7" t="s">
        <v>28</v>
      </c>
      <c r="C514" s="7">
        <v>40101701</v>
      </c>
      <c r="D514" s="29">
        <v>50104</v>
      </c>
      <c r="E514" s="3" t="s">
        <v>636</v>
      </c>
      <c r="F514" s="7">
        <v>5</v>
      </c>
      <c r="G514" s="7" t="s">
        <v>255</v>
      </c>
      <c r="H514" s="36">
        <v>5000000</v>
      </c>
      <c r="I514" s="26" t="s">
        <v>1126</v>
      </c>
      <c r="J514" s="6" t="s">
        <v>20</v>
      </c>
    </row>
    <row r="515" spans="1:10" x14ac:dyDescent="0.25">
      <c r="A515" s="6">
        <v>461</v>
      </c>
      <c r="B515" s="7" t="s">
        <v>28</v>
      </c>
      <c r="C515" s="7">
        <v>56101702</v>
      </c>
      <c r="D515" s="29">
        <v>50104</v>
      </c>
      <c r="E515" s="3" t="s">
        <v>637</v>
      </c>
      <c r="F515" s="7">
        <v>40</v>
      </c>
      <c r="G515" s="7" t="s">
        <v>255</v>
      </c>
      <c r="H515" s="36">
        <v>2510040</v>
      </c>
      <c r="I515" s="26" t="s">
        <v>1126</v>
      </c>
      <c r="J515" s="6" t="s">
        <v>20</v>
      </c>
    </row>
    <row r="516" spans="1:10" ht="30" x14ac:dyDescent="0.25">
      <c r="A516" s="7">
        <v>462</v>
      </c>
      <c r="B516" s="7" t="s">
        <v>28</v>
      </c>
      <c r="C516" s="7">
        <v>44122011</v>
      </c>
      <c r="D516" s="29">
        <v>50104</v>
      </c>
      <c r="E516" s="3" t="s">
        <v>638</v>
      </c>
      <c r="F516" s="7">
        <v>10</v>
      </c>
      <c r="G516" s="7" t="s">
        <v>255</v>
      </c>
      <c r="H516" s="36">
        <v>1580120</v>
      </c>
      <c r="I516" s="26" t="s">
        <v>1126</v>
      </c>
      <c r="J516" s="6" t="s">
        <v>20</v>
      </c>
    </row>
    <row r="517" spans="1:10" x14ac:dyDescent="0.25">
      <c r="A517" s="6">
        <v>463</v>
      </c>
      <c r="B517" s="7" t="s">
        <v>28</v>
      </c>
      <c r="C517" s="7">
        <v>56101703</v>
      </c>
      <c r="D517" s="29">
        <v>50104</v>
      </c>
      <c r="E517" s="3" t="s">
        <v>639</v>
      </c>
      <c r="F517" s="7">
        <v>15</v>
      </c>
      <c r="G517" s="7" t="s">
        <v>255</v>
      </c>
      <c r="H517" s="36">
        <v>1271880</v>
      </c>
      <c r="I517" s="26" t="s">
        <v>1126</v>
      </c>
      <c r="J517" s="6" t="s">
        <v>20</v>
      </c>
    </row>
    <row r="518" spans="1:10" x14ac:dyDescent="0.25">
      <c r="A518" s="7">
        <v>464</v>
      </c>
      <c r="B518" s="7" t="s">
        <v>28</v>
      </c>
      <c r="C518" s="7">
        <v>56101599</v>
      </c>
      <c r="D518" s="29">
        <v>50104</v>
      </c>
      <c r="E518" s="3" t="s">
        <v>640</v>
      </c>
      <c r="F518" s="7">
        <v>300</v>
      </c>
      <c r="G518" s="7" t="s">
        <v>255</v>
      </c>
      <c r="H518" s="36">
        <v>6000000</v>
      </c>
      <c r="I518" s="26" t="s">
        <v>1126</v>
      </c>
      <c r="J518" s="6" t="s">
        <v>20</v>
      </c>
    </row>
    <row r="519" spans="1:10" x14ac:dyDescent="0.25">
      <c r="A519" s="6">
        <v>465</v>
      </c>
      <c r="B519" s="7" t="s">
        <v>28</v>
      </c>
      <c r="C519" s="7">
        <v>56101504</v>
      </c>
      <c r="D519" s="29">
        <v>50104</v>
      </c>
      <c r="E519" s="3" t="s">
        <v>641</v>
      </c>
      <c r="F519" s="7">
        <v>70</v>
      </c>
      <c r="G519" s="7" t="s">
        <v>255</v>
      </c>
      <c r="H519" s="36">
        <v>1694000</v>
      </c>
      <c r="I519" s="26" t="s">
        <v>1126</v>
      </c>
      <c r="J519" s="6" t="s">
        <v>20</v>
      </c>
    </row>
    <row r="520" spans="1:10" x14ac:dyDescent="0.25">
      <c r="A520" s="7">
        <v>466</v>
      </c>
      <c r="B520" s="7" t="s">
        <v>28</v>
      </c>
      <c r="C520" s="7">
        <v>56101504</v>
      </c>
      <c r="D520" s="29">
        <v>50104</v>
      </c>
      <c r="E520" s="3" t="s">
        <v>642</v>
      </c>
      <c r="F520" s="7">
        <v>70</v>
      </c>
      <c r="G520" s="7" t="s">
        <v>255</v>
      </c>
      <c r="H520" s="36">
        <v>8000000</v>
      </c>
      <c r="I520" s="26" t="s">
        <v>1126</v>
      </c>
      <c r="J520" s="6" t="s">
        <v>20</v>
      </c>
    </row>
    <row r="521" spans="1:10" x14ac:dyDescent="0.25">
      <c r="A521" s="6">
        <v>467</v>
      </c>
      <c r="B521" s="7" t="s">
        <v>28</v>
      </c>
      <c r="C521" s="7">
        <v>56101542</v>
      </c>
      <c r="D521" s="29">
        <v>50104</v>
      </c>
      <c r="E521" s="3" t="s">
        <v>643</v>
      </c>
      <c r="F521" s="7">
        <v>300</v>
      </c>
      <c r="G521" s="7" t="s">
        <v>255</v>
      </c>
      <c r="H521" s="36">
        <v>3000000</v>
      </c>
      <c r="I521" s="26" t="s">
        <v>1126</v>
      </c>
      <c r="J521" s="6" t="s">
        <v>20</v>
      </c>
    </row>
    <row r="522" spans="1:10" x14ac:dyDescent="0.25">
      <c r="A522" s="7">
        <v>468</v>
      </c>
      <c r="B522" s="7" t="s">
        <v>28</v>
      </c>
      <c r="C522" s="7">
        <v>56112102</v>
      </c>
      <c r="D522" s="29">
        <v>50104</v>
      </c>
      <c r="E522" s="3" t="s">
        <v>644</v>
      </c>
      <c r="F522" s="7">
        <v>70</v>
      </c>
      <c r="G522" s="7" t="s">
        <v>255</v>
      </c>
      <c r="H522" s="36">
        <f>2500000+407039</f>
        <v>2907039</v>
      </c>
      <c r="I522" s="26" t="s">
        <v>1126</v>
      </c>
      <c r="J522" s="6" t="s">
        <v>20</v>
      </c>
    </row>
    <row r="523" spans="1:10" x14ac:dyDescent="0.25">
      <c r="A523" s="6">
        <v>469</v>
      </c>
      <c r="B523" s="7" t="s">
        <v>28</v>
      </c>
      <c r="C523" s="7">
        <v>40101604</v>
      </c>
      <c r="D523" s="29">
        <v>50104</v>
      </c>
      <c r="E523" s="3" t="s">
        <v>645</v>
      </c>
      <c r="F523" s="7">
        <v>300</v>
      </c>
      <c r="G523" s="7" t="s">
        <v>255</v>
      </c>
      <c r="H523" s="36">
        <v>4500000</v>
      </c>
      <c r="I523" s="26" t="s">
        <v>1126</v>
      </c>
      <c r="J523" s="6" t="s">
        <v>20</v>
      </c>
    </row>
    <row r="524" spans="1:10" x14ac:dyDescent="0.25">
      <c r="A524" s="7">
        <v>470</v>
      </c>
      <c r="B524" s="7" t="s">
        <v>28</v>
      </c>
      <c r="C524" s="7">
        <v>40101604</v>
      </c>
      <c r="D524" s="29">
        <v>50104</v>
      </c>
      <c r="E524" s="3" t="s">
        <v>646</v>
      </c>
      <c r="F524" s="7">
        <v>30</v>
      </c>
      <c r="G524" s="7" t="s">
        <v>255</v>
      </c>
      <c r="H524" s="36">
        <v>1800000</v>
      </c>
      <c r="I524" s="26" t="s">
        <v>1126</v>
      </c>
      <c r="J524" s="6" t="s">
        <v>20</v>
      </c>
    </row>
    <row r="525" spans="1:10" x14ac:dyDescent="0.25">
      <c r="A525" s="6">
        <v>471</v>
      </c>
      <c r="B525" s="7" t="s">
        <v>28</v>
      </c>
      <c r="C525" s="7">
        <v>40101604</v>
      </c>
      <c r="D525" s="29">
        <v>50104</v>
      </c>
      <c r="E525" s="3" t="s">
        <v>647</v>
      </c>
      <c r="F525" s="7">
        <v>50</v>
      </c>
      <c r="G525" s="7" t="s">
        <v>255</v>
      </c>
      <c r="H525" s="36">
        <v>1732500</v>
      </c>
      <c r="I525" s="26" t="s">
        <v>1126</v>
      </c>
      <c r="J525" s="6" t="s">
        <v>20</v>
      </c>
    </row>
    <row r="526" spans="1:10" ht="45" x14ac:dyDescent="0.25">
      <c r="A526" s="7">
        <v>196</v>
      </c>
      <c r="B526" s="7" t="s">
        <v>28</v>
      </c>
      <c r="C526" s="7">
        <v>43222620</v>
      </c>
      <c r="D526" s="7">
        <v>50105</v>
      </c>
      <c r="E526" s="3" t="s">
        <v>308</v>
      </c>
      <c r="F526" s="7">
        <v>25</v>
      </c>
      <c r="G526" s="7" t="s">
        <v>255</v>
      </c>
      <c r="H526" s="36">
        <v>40000000</v>
      </c>
      <c r="I526" s="26" t="s">
        <v>1126</v>
      </c>
      <c r="J526" s="6" t="s">
        <v>20</v>
      </c>
    </row>
    <row r="527" spans="1:10" ht="45" x14ac:dyDescent="0.25">
      <c r="A527" s="6">
        <v>197</v>
      </c>
      <c r="B527" s="7" t="s">
        <v>28</v>
      </c>
      <c r="C527" s="7">
        <v>43222620</v>
      </c>
      <c r="D527" s="7">
        <v>50105</v>
      </c>
      <c r="E527" s="3" t="s">
        <v>309</v>
      </c>
      <c r="F527" s="7">
        <v>15</v>
      </c>
      <c r="G527" s="7" t="s">
        <v>255</v>
      </c>
      <c r="H527" s="36">
        <v>40000000</v>
      </c>
      <c r="I527" s="26" t="s">
        <v>1126</v>
      </c>
      <c r="J527" s="6" t="s">
        <v>20</v>
      </c>
    </row>
    <row r="528" spans="1:10" ht="30" x14ac:dyDescent="0.25">
      <c r="A528" s="7">
        <v>198</v>
      </c>
      <c r="B528" s="7" t="s">
        <v>28</v>
      </c>
      <c r="C528" s="7">
        <v>43222609</v>
      </c>
      <c r="D528" s="7">
        <v>50105</v>
      </c>
      <c r="E528" s="3" t="s">
        <v>310</v>
      </c>
      <c r="F528" s="7">
        <v>10</v>
      </c>
      <c r="G528" s="7" t="s">
        <v>255</v>
      </c>
      <c r="H528" s="36">
        <v>20000000</v>
      </c>
      <c r="I528" s="26" t="s">
        <v>1126</v>
      </c>
      <c r="J528" s="6" t="s">
        <v>20</v>
      </c>
    </row>
    <row r="529" spans="1:10" x14ac:dyDescent="0.25">
      <c r="A529" s="6">
        <v>472</v>
      </c>
      <c r="B529" s="7" t="s">
        <v>28</v>
      </c>
      <c r="C529" s="7">
        <v>52141501</v>
      </c>
      <c r="D529" s="29">
        <v>50106</v>
      </c>
      <c r="E529" s="3" t="s">
        <v>648</v>
      </c>
      <c r="F529" s="7">
        <v>10</v>
      </c>
      <c r="G529" s="7" t="s">
        <v>255</v>
      </c>
      <c r="H529" s="36">
        <v>1200000</v>
      </c>
      <c r="I529" s="26" t="s">
        <v>1126</v>
      </c>
      <c r="J529" s="6" t="s">
        <v>20</v>
      </c>
    </row>
    <row r="530" spans="1:10" x14ac:dyDescent="0.25">
      <c r="A530" s="7">
        <v>473</v>
      </c>
      <c r="B530" s="7" t="s">
        <v>28</v>
      </c>
      <c r="C530" s="7">
        <v>56112101</v>
      </c>
      <c r="D530" s="29">
        <v>50107</v>
      </c>
      <c r="E530" s="3" t="s">
        <v>649</v>
      </c>
      <c r="F530" s="7">
        <v>20</v>
      </c>
      <c r="G530" s="7" t="s">
        <v>255</v>
      </c>
      <c r="H530" s="36">
        <v>2700000</v>
      </c>
      <c r="I530" s="26" t="s">
        <v>1126</v>
      </c>
      <c r="J530" s="6" t="s">
        <v>20</v>
      </c>
    </row>
    <row r="531" spans="1:10" ht="60" x14ac:dyDescent="0.25">
      <c r="A531" s="6">
        <v>143</v>
      </c>
      <c r="B531" s="7" t="s">
        <v>28</v>
      </c>
      <c r="C531" s="7" t="s">
        <v>115</v>
      </c>
      <c r="D531" s="7">
        <v>50199</v>
      </c>
      <c r="E531" s="3" t="s">
        <v>225</v>
      </c>
      <c r="F531" s="7">
        <v>250</v>
      </c>
      <c r="G531" s="7" t="s">
        <v>251</v>
      </c>
      <c r="H531" s="36">
        <f>725000000+4312250</f>
        <v>729312250</v>
      </c>
      <c r="I531" s="26" t="s">
        <v>1126</v>
      </c>
      <c r="J531" s="6" t="s">
        <v>20</v>
      </c>
    </row>
    <row r="532" spans="1:10" ht="30" x14ac:dyDescent="0.25">
      <c r="A532" s="7">
        <v>144</v>
      </c>
      <c r="B532" s="7" t="s">
        <v>28</v>
      </c>
      <c r="C532" s="7" t="s">
        <v>116</v>
      </c>
      <c r="D532" s="7">
        <v>50199</v>
      </c>
      <c r="E532" s="3" t="s">
        <v>226</v>
      </c>
      <c r="F532" s="7">
        <v>30</v>
      </c>
      <c r="G532" s="7" t="s">
        <v>251</v>
      </c>
      <c r="H532" s="36">
        <v>22680000</v>
      </c>
      <c r="I532" s="26" t="s">
        <v>1126</v>
      </c>
      <c r="J532" s="6" t="s">
        <v>20</v>
      </c>
    </row>
    <row r="533" spans="1:10" ht="60" x14ac:dyDescent="0.25">
      <c r="A533" s="6">
        <v>145</v>
      </c>
      <c r="B533" s="7" t="s">
        <v>28</v>
      </c>
      <c r="C533" s="7">
        <v>46101502</v>
      </c>
      <c r="D533" s="7">
        <v>50199</v>
      </c>
      <c r="E533" s="3" t="s">
        <v>227</v>
      </c>
      <c r="F533" s="7">
        <v>50</v>
      </c>
      <c r="G533" s="7" t="s">
        <v>251</v>
      </c>
      <c r="H533" s="36">
        <v>47133000.000000007</v>
      </c>
      <c r="I533" s="26" t="s">
        <v>1126</v>
      </c>
      <c r="J533" s="6" t="s">
        <v>20</v>
      </c>
    </row>
    <row r="534" spans="1:10" ht="60" x14ac:dyDescent="0.25">
      <c r="A534" s="7">
        <v>146</v>
      </c>
      <c r="B534" s="7" t="s">
        <v>28</v>
      </c>
      <c r="C534" s="7" t="s">
        <v>117</v>
      </c>
      <c r="D534" s="7">
        <v>50199</v>
      </c>
      <c r="E534" s="3" t="s">
        <v>228</v>
      </c>
      <c r="F534" s="7">
        <v>250</v>
      </c>
      <c r="G534" s="7" t="s">
        <v>251</v>
      </c>
      <c r="H534" s="36">
        <v>27500000</v>
      </c>
      <c r="I534" s="26" t="s">
        <v>1126</v>
      </c>
      <c r="J534" s="6" t="s">
        <v>20</v>
      </c>
    </row>
    <row r="535" spans="1:10" ht="45" x14ac:dyDescent="0.25">
      <c r="A535" s="6">
        <v>173</v>
      </c>
      <c r="B535" s="7" t="s">
        <v>28</v>
      </c>
      <c r="C535" s="7">
        <v>27111515</v>
      </c>
      <c r="D535" s="29">
        <v>50199</v>
      </c>
      <c r="E535" s="3" t="s">
        <v>282</v>
      </c>
      <c r="F535" s="7">
        <v>40</v>
      </c>
      <c r="G535" s="7" t="s">
        <v>255</v>
      </c>
      <c r="H535" s="36">
        <v>10000000</v>
      </c>
      <c r="I535" s="26" t="s">
        <v>1126</v>
      </c>
      <c r="J535" s="6" t="s">
        <v>20</v>
      </c>
    </row>
    <row r="536" spans="1:10" ht="30" x14ac:dyDescent="0.25">
      <c r="A536" s="7">
        <v>294</v>
      </c>
      <c r="B536" s="7" t="s">
        <v>28</v>
      </c>
      <c r="C536" s="7" t="s">
        <v>450</v>
      </c>
      <c r="D536" s="29">
        <v>50199</v>
      </c>
      <c r="E536" s="3" t="s">
        <v>451</v>
      </c>
      <c r="F536" s="7">
        <v>3</v>
      </c>
      <c r="G536" s="7" t="s">
        <v>255</v>
      </c>
      <c r="H536" s="36">
        <v>928557</v>
      </c>
      <c r="I536" s="26" t="s">
        <v>1126</v>
      </c>
      <c r="J536" s="6" t="s">
        <v>20</v>
      </c>
    </row>
    <row r="537" spans="1:10" ht="30" x14ac:dyDescent="0.25">
      <c r="A537" s="6">
        <v>295</v>
      </c>
      <c r="B537" s="7" t="s">
        <v>28</v>
      </c>
      <c r="C537" s="7" t="s">
        <v>450</v>
      </c>
      <c r="D537" s="29">
        <v>50199</v>
      </c>
      <c r="E537" s="3" t="s">
        <v>452</v>
      </c>
      <c r="F537" s="7">
        <v>3</v>
      </c>
      <c r="G537" s="7" t="s">
        <v>255</v>
      </c>
      <c r="H537" s="36">
        <v>652239</v>
      </c>
      <c r="I537" s="26" t="s">
        <v>1126</v>
      </c>
      <c r="J537" s="6" t="s">
        <v>20</v>
      </c>
    </row>
    <row r="538" spans="1:10" x14ac:dyDescent="0.25">
      <c r="A538" s="7">
        <v>296</v>
      </c>
      <c r="B538" s="7" t="s">
        <v>28</v>
      </c>
      <c r="C538" s="7" t="s">
        <v>453</v>
      </c>
      <c r="D538" s="29">
        <v>50199</v>
      </c>
      <c r="E538" s="3" t="s">
        <v>454</v>
      </c>
      <c r="F538" s="7">
        <v>4</v>
      </c>
      <c r="G538" s="7" t="s">
        <v>255</v>
      </c>
      <c r="H538" s="36">
        <v>16900018.079999998</v>
      </c>
      <c r="I538" s="26" t="s">
        <v>1126</v>
      </c>
      <c r="J538" s="6" t="s">
        <v>20</v>
      </c>
    </row>
    <row r="539" spans="1:10" x14ac:dyDescent="0.25">
      <c r="A539" s="6">
        <v>297</v>
      </c>
      <c r="B539" s="7" t="s">
        <v>28</v>
      </c>
      <c r="C539" s="7">
        <v>48101516</v>
      </c>
      <c r="D539" s="29">
        <v>50199</v>
      </c>
      <c r="E539" s="3" t="s">
        <v>455</v>
      </c>
      <c r="F539" s="7">
        <v>3</v>
      </c>
      <c r="G539" s="7" t="s">
        <v>255</v>
      </c>
      <c r="H539" s="36">
        <v>1221705.72</v>
      </c>
      <c r="I539" s="26" t="s">
        <v>1126</v>
      </c>
      <c r="J539" s="6" t="s">
        <v>20</v>
      </c>
    </row>
    <row r="540" spans="1:10" x14ac:dyDescent="0.25">
      <c r="A540" s="7">
        <v>298</v>
      </c>
      <c r="B540" s="7" t="s">
        <v>28</v>
      </c>
      <c r="C540" s="7" t="s">
        <v>456</v>
      </c>
      <c r="D540" s="29">
        <v>50199</v>
      </c>
      <c r="E540" s="3" t="s">
        <v>457</v>
      </c>
      <c r="F540" s="7">
        <v>2</v>
      </c>
      <c r="G540" s="7" t="s">
        <v>255</v>
      </c>
      <c r="H540" s="36">
        <v>6874111.3200000003</v>
      </c>
      <c r="I540" s="26" t="s">
        <v>1126</v>
      </c>
      <c r="J540" s="6" t="s">
        <v>20</v>
      </c>
    </row>
    <row r="541" spans="1:10" x14ac:dyDescent="0.25">
      <c r="A541" s="6">
        <v>299</v>
      </c>
      <c r="B541" s="7" t="s">
        <v>28</v>
      </c>
      <c r="C541" s="7" t="s">
        <v>458</v>
      </c>
      <c r="D541" s="29">
        <v>50199</v>
      </c>
      <c r="E541" s="3" t="s">
        <v>459</v>
      </c>
      <c r="F541" s="7">
        <v>5</v>
      </c>
      <c r="G541" s="7" t="s">
        <v>255</v>
      </c>
      <c r="H541" s="36">
        <v>17414562</v>
      </c>
      <c r="I541" s="26" t="s">
        <v>1126</v>
      </c>
      <c r="J541" s="6" t="s">
        <v>20</v>
      </c>
    </row>
    <row r="542" spans="1:10" x14ac:dyDescent="0.25">
      <c r="A542" s="7">
        <v>300</v>
      </c>
      <c r="B542" s="7" t="s">
        <v>28</v>
      </c>
      <c r="C542" s="7" t="s">
        <v>460</v>
      </c>
      <c r="D542" s="29">
        <v>50199</v>
      </c>
      <c r="E542" s="3" t="s">
        <v>461</v>
      </c>
      <c r="F542" s="7">
        <v>2</v>
      </c>
      <c r="G542" s="7" t="s">
        <v>255</v>
      </c>
      <c r="H542" s="36">
        <v>1755073.2</v>
      </c>
      <c r="I542" s="26" t="s">
        <v>1126</v>
      </c>
      <c r="J542" s="6" t="s">
        <v>20</v>
      </c>
    </row>
    <row r="543" spans="1:10" x14ac:dyDescent="0.25">
      <c r="A543" s="6">
        <v>301</v>
      </c>
      <c r="B543" s="7" t="s">
        <v>28</v>
      </c>
      <c r="C543" s="7" t="s">
        <v>462</v>
      </c>
      <c r="D543" s="29">
        <v>50199</v>
      </c>
      <c r="E543" s="3" t="s">
        <v>463</v>
      </c>
      <c r="F543" s="7">
        <v>2</v>
      </c>
      <c r="G543" s="7" t="s">
        <v>255</v>
      </c>
      <c r="H543" s="36">
        <v>5244192.58</v>
      </c>
      <c r="I543" s="26" t="s">
        <v>1126</v>
      </c>
      <c r="J543" s="6" t="s">
        <v>20</v>
      </c>
    </row>
    <row r="544" spans="1:10" ht="30" x14ac:dyDescent="0.25">
      <c r="A544" s="6">
        <v>302</v>
      </c>
      <c r="B544" s="7" t="s">
        <v>28</v>
      </c>
      <c r="C544" s="7" t="s">
        <v>464</v>
      </c>
      <c r="D544" s="29">
        <v>50199</v>
      </c>
      <c r="E544" s="3" t="s">
        <v>465</v>
      </c>
      <c r="F544" s="7">
        <v>1</v>
      </c>
      <c r="G544" s="7" t="s">
        <v>255</v>
      </c>
      <c r="H544" s="36">
        <v>4729954.21</v>
      </c>
      <c r="I544" s="26" t="s">
        <v>1126</v>
      </c>
      <c r="J544" s="6" t="s">
        <v>20</v>
      </c>
    </row>
    <row r="545" spans="1:10" x14ac:dyDescent="0.25">
      <c r="A545" s="7">
        <v>303</v>
      </c>
      <c r="B545" s="7" t="s">
        <v>28</v>
      </c>
      <c r="C545" s="7" t="s">
        <v>466</v>
      </c>
      <c r="D545" s="29">
        <v>50199</v>
      </c>
      <c r="E545" s="3" t="s">
        <v>467</v>
      </c>
      <c r="F545" s="7">
        <v>5</v>
      </c>
      <c r="G545" s="7" t="s">
        <v>255</v>
      </c>
      <c r="H545" s="36">
        <v>45117116.050000004</v>
      </c>
      <c r="I545" s="26" t="s">
        <v>1126</v>
      </c>
      <c r="J545" s="6" t="s">
        <v>20</v>
      </c>
    </row>
    <row r="546" spans="1:10" x14ac:dyDescent="0.25">
      <c r="A546" s="6">
        <v>304</v>
      </c>
      <c r="B546" s="7" t="s">
        <v>28</v>
      </c>
      <c r="C546" s="7" t="s">
        <v>468</v>
      </c>
      <c r="D546" s="29">
        <v>50199</v>
      </c>
      <c r="E546" s="3" t="s">
        <v>469</v>
      </c>
      <c r="F546" s="7">
        <v>5</v>
      </c>
      <c r="G546" s="7" t="s">
        <v>255</v>
      </c>
      <c r="H546" s="36">
        <v>19507483.949999999</v>
      </c>
      <c r="I546" s="26" t="s">
        <v>1126</v>
      </c>
      <c r="J546" s="6" t="s">
        <v>20</v>
      </c>
    </row>
    <row r="547" spans="1:10" ht="30" x14ac:dyDescent="0.25">
      <c r="A547" s="6">
        <v>474</v>
      </c>
      <c r="B547" s="7" t="s">
        <v>28</v>
      </c>
      <c r="C547" s="7" t="s">
        <v>650</v>
      </c>
      <c r="D547" s="29">
        <v>50199</v>
      </c>
      <c r="E547" s="3" t="s">
        <v>825</v>
      </c>
      <c r="F547" s="7">
        <v>15</v>
      </c>
      <c r="G547" s="7" t="s">
        <v>255</v>
      </c>
      <c r="H547" s="36">
        <v>120000</v>
      </c>
      <c r="I547" s="26" t="s">
        <v>1126</v>
      </c>
      <c r="J547" s="6" t="s">
        <v>20</v>
      </c>
    </row>
    <row r="548" spans="1:10" x14ac:dyDescent="0.25">
      <c r="A548" s="7">
        <v>475</v>
      </c>
      <c r="B548" s="7" t="s">
        <v>28</v>
      </c>
      <c r="C548" s="7">
        <v>56101515</v>
      </c>
      <c r="D548" s="29">
        <v>50199</v>
      </c>
      <c r="E548" s="3" t="s">
        <v>651</v>
      </c>
      <c r="F548" s="7">
        <v>30</v>
      </c>
      <c r="G548" s="7" t="s">
        <v>255</v>
      </c>
      <c r="H548" s="36">
        <v>3712050</v>
      </c>
      <c r="I548" s="26" t="s">
        <v>1126</v>
      </c>
      <c r="J548" s="6" t="s">
        <v>20</v>
      </c>
    </row>
    <row r="549" spans="1:10" ht="30" x14ac:dyDescent="0.25">
      <c r="A549" s="6">
        <v>476</v>
      </c>
      <c r="B549" s="7" t="s">
        <v>28</v>
      </c>
      <c r="C549" s="7">
        <v>56101812</v>
      </c>
      <c r="D549" s="29">
        <v>50199</v>
      </c>
      <c r="E549" s="3" t="s">
        <v>652</v>
      </c>
      <c r="F549" s="7">
        <v>20</v>
      </c>
      <c r="G549" s="7" t="s">
        <v>255</v>
      </c>
      <c r="H549" s="36">
        <v>2052060</v>
      </c>
      <c r="I549" s="26" t="s">
        <v>1126</v>
      </c>
      <c r="J549" s="6" t="s">
        <v>20</v>
      </c>
    </row>
    <row r="550" spans="1:10" ht="30" x14ac:dyDescent="0.25">
      <c r="A550" s="7">
        <v>477</v>
      </c>
      <c r="B550" s="7" t="s">
        <v>28</v>
      </c>
      <c r="C550" s="7">
        <v>27112014</v>
      </c>
      <c r="D550" s="29">
        <v>50199</v>
      </c>
      <c r="E550" s="3" t="s">
        <v>653</v>
      </c>
      <c r="F550" s="7">
        <v>4</v>
      </c>
      <c r="G550" s="7" t="s">
        <v>255</v>
      </c>
      <c r="H550" s="36">
        <v>836200</v>
      </c>
      <c r="I550" s="26" t="s">
        <v>1126</v>
      </c>
      <c r="J550" s="6" t="s">
        <v>20</v>
      </c>
    </row>
    <row r="551" spans="1:10" x14ac:dyDescent="0.25">
      <c r="A551" s="6">
        <v>478</v>
      </c>
      <c r="B551" s="7" t="s">
        <v>28</v>
      </c>
      <c r="C551" s="7">
        <v>48101516</v>
      </c>
      <c r="D551" s="29">
        <v>50199</v>
      </c>
      <c r="E551" s="3" t="s">
        <v>654</v>
      </c>
      <c r="F551" s="7">
        <v>20</v>
      </c>
      <c r="G551" s="7" t="s">
        <v>255</v>
      </c>
      <c r="H551" s="36">
        <v>8588000</v>
      </c>
      <c r="I551" s="26" t="s">
        <v>1126</v>
      </c>
      <c r="J551" s="6" t="s">
        <v>20</v>
      </c>
    </row>
    <row r="552" spans="1:10" ht="30" x14ac:dyDescent="0.25">
      <c r="A552" s="7">
        <v>479</v>
      </c>
      <c r="B552" s="7" t="s">
        <v>28</v>
      </c>
      <c r="C552" s="7">
        <v>52141601</v>
      </c>
      <c r="D552" s="29">
        <v>50199</v>
      </c>
      <c r="E552" s="3" t="s">
        <v>655</v>
      </c>
      <c r="F552" s="7">
        <v>15</v>
      </c>
      <c r="G552" s="7" t="s">
        <v>255</v>
      </c>
      <c r="H552" s="36">
        <v>5250000</v>
      </c>
      <c r="I552" s="26" t="s">
        <v>1126</v>
      </c>
      <c r="J552" s="6" t="s">
        <v>20</v>
      </c>
    </row>
    <row r="553" spans="1:10" x14ac:dyDescent="0.25">
      <c r="A553" s="6">
        <v>480</v>
      </c>
      <c r="B553" s="7" t="s">
        <v>28</v>
      </c>
      <c r="C553" s="7">
        <v>27112037</v>
      </c>
      <c r="D553" s="29">
        <v>50199</v>
      </c>
      <c r="E553" s="3" t="s">
        <v>656</v>
      </c>
      <c r="F553" s="7">
        <v>4</v>
      </c>
      <c r="G553" s="7" t="s">
        <v>255</v>
      </c>
      <c r="H553" s="36">
        <v>1794440</v>
      </c>
      <c r="I553" s="26" t="s">
        <v>1126</v>
      </c>
      <c r="J553" s="6" t="s">
        <v>20</v>
      </c>
    </row>
    <row r="554" spans="1:10" x14ac:dyDescent="0.25">
      <c r="A554" s="7">
        <v>481</v>
      </c>
      <c r="B554" s="7" t="s">
        <v>28</v>
      </c>
      <c r="C554" s="7">
        <v>48101505</v>
      </c>
      <c r="D554" s="29">
        <v>50199</v>
      </c>
      <c r="E554" s="3" t="s">
        <v>657</v>
      </c>
      <c r="F554" s="7">
        <v>15</v>
      </c>
      <c r="G554" s="7" t="s">
        <v>255</v>
      </c>
      <c r="H554" s="36">
        <v>1335000</v>
      </c>
      <c r="I554" s="26" t="s">
        <v>1126</v>
      </c>
      <c r="J554" s="6" t="s">
        <v>20</v>
      </c>
    </row>
    <row r="555" spans="1:10" x14ac:dyDescent="0.25">
      <c r="A555" s="6">
        <v>482</v>
      </c>
      <c r="B555" s="7" t="s">
        <v>28</v>
      </c>
      <c r="C555" s="7">
        <v>47111503</v>
      </c>
      <c r="D555" s="29">
        <v>50199</v>
      </c>
      <c r="E555" s="3" t="s">
        <v>658</v>
      </c>
      <c r="F555" s="7">
        <v>15</v>
      </c>
      <c r="G555" s="7" t="s">
        <v>255</v>
      </c>
      <c r="H555" s="36">
        <v>9000000</v>
      </c>
      <c r="I555" s="26" t="s">
        <v>1126</v>
      </c>
      <c r="J555" s="6" t="s">
        <v>20</v>
      </c>
    </row>
    <row r="556" spans="1:10" x14ac:dyDescent="0.25">
      <c r="A556" s="7">
        <v>174</v>
      </c>
      <c r="B556" s="7" t="s">
        <v>28</v>
      </c>
      <c r="C556" s="7">
        <v>24101601</v>
      </c>
      <c r="D556" s="29">
        <v>50201</v>
      </c>
      <c r="E556" s="3" t="s">
        <v>283</v>
      </c>
      <c r="F556" s="7">
        <v>1</v>
      </c>
      <c r="G556" s="7" t="s">
        <v>255</v>
      </c>
      <c r="H556" s="36">
        <v>7800000</v>
      </c>
      <c r="I556" s="26" t="s">
        <v>1126</v>
      </c>
      <c r="J556" s="6" t="s">
        <v>20</v>
      </c>
    </row>
    <row r="557" spans="1:10" ht="75" x14ac:dyDescent="0.25">
      <c r="A557" s="6">
        <v>175</v>
      </c>
      <c r="B557" s="7" t="s">
        <v>28</v>
      </c>
      <c r="C557" s="7">
        <v>72151502</v>
      </c>
      <c r="D557" s="29">
        <v>50201</v>
      </c>
      <c r="E557" s="3" t="s">
        <v>284</v>
      </c>
      <c r="F557" s="7">
        <v>1</v>
      </c>
      <c r="G557" s="7" t="s">
        <v>255</v>
      </c>
      <c r="H557" s="36">
        <v>85000000</v>
      </c>
      <c r="I557" s="26" t="s">
        <v>1126</v>
      </c>
      <c r="J557" s="6" t="s">
        <v>20</v>
      </c>
    </row>
    <row r="558" spans="1:10" ht="45" x14ac:dyDescent="0.25">
      <c r="A558" s="7">
        <v>199</v>
      </c>
      <c r="B558" s="7" t="s">
        <v>28</v>
      </c>
      <c r="C558" s="7">
        <v>72151602</v>
      </c>
      <c r="D558" s="7">
        <v>50207</v>
      </c>
      <c r="E558" s="3" t="s">
        <v>311</v>
      </c>
      <c r="F558" s="7">
        <v>2</v>
      </c>
      <c r="G558" s="7" t="s">
        <v>255</v>
      </c>
      <c r="H558" s="36">
        <v>1348000</v>
      </c>
      <c r="I558" s="26" t="s">
        <v>1126</v>
      </c>
      <c r="J558" s="6" t="s">
        <v>20</v>
      </c>
    </row>
    <row r="559" spans="1:10" ht="45" x14ac:dyDescent="0.25">
      <c r="A559" s="6">
        <v>200</v>
      </c>
      <c r="B559" s="7" t="s">
        <v>28</v>
      </c>
      <c r="C559" s="7" t="s">
        <v>312</v>
      </c>
      <c r="D559" s="7">
        <v>59903</v>
      </c>
      <c r="E559" s="3" t="s">
        <v>313</v>
      </c>
      <c r="F559" s="7">
        <v>1</v>
      </c>
      <c r="G559" s="7" t="s">
        <v>255</v>
      </c>
      <c r="H559" s="36">
        <v>17282100.000000004</v>
      </c>
      <c r="I559" s="26" t="s">
        <v>1126</v>
      </c>
      <c r="J559" s="6" t="s">
        <v>20</v>
      </c>
    </row>
    <row r="560" spans="1:10" ht="45" x14ac:dyDescent="0.25">
      <c r="A560" s="7">
        <v>201</v>
      </c>
      <c r="B560" s="7" t="s">
        <v>28</v>
      </c>
      <c r="C560" s="7" t="s">
        <v>312</v>
      </c>
      <c r="D560" s="7">
        <v>59903</v>
      </c>
      <c r="E560" s="3" t="s">
        <v>314</v>
      </c>
      <c r="F560" s="7">
        <v>1</v>
      </c>
      <c r="G560" s="7" t="s">
        <v>315</v>
      </c>
      <c r="H560" s="36">
        <v>165562518</v>
      </c>
      <c r="I560" s="26" t="s">
        <v>1126</v>
      </c>
      <c r="J560" s="6" t="s">
        <v>20</v>
      </c>
    </row>
    <row r="561" spans="1:10" ht="60" x14ac:dyDescent="0.25">
      <c r="A561" s="6">
        <v>202</v>
      </c>
      <c r="B561" s="7" t="s">
        <v>28</v>
      </c>
      <c r="C561" s="7" t="s">
        <v>312</v>
      </c>
      <c r="D561" s="7">
        <v>59903</v>
      </c>
      <c r="E561" s="3" t="s">
        <v>316</v>
      </c>
      <c r="F561" s="7">
        <v>1</v>
      </c>
      <c r="G561" s="7" t="s">
        <v>315</v>
      </c>
      <c r="H561" s="36">
        <v>30396506</v>
      </c>
      <c r="I561" s="26" t="s">
        <v>1126</v>
      </c>
      <c r="J561" s="6" t="s">
        <v>20</v>
      </c>
    </row>
    <row r="562" spans="1:10" x14ac:dyDescent="0.25">
      <c r="A562" s="7">
        <v>206</v>
      </c>
      <c r="B562" s="7" t="s">
        <v>28</v>
      </c>
      <c r="C562" s="7">
        <v>43232305</v>
      </c>
      <c r="D562" s="7">
        <v>59903</v>
      </c>
      <c r="E562" s="3" t="s">
        <v>320</v>
      </c>
      <c r="F562" s="7">
        <v>1</v>
      </c>
      <c r="G562" s="7" t="s">
        <v>315</v>
      </c>
      <c r="H562" s="36">
        <v>933233.40000000026</v>
      </c>
      <c r="I562" s="26" t="s">
        <v>1126</v>
      </c>
      <c r="J562" s="6" t="s">
        <v>20</v>
      </c>
    </row>
    <row r="563" spans="1:10" ht="30" x14ac:dyDescent="0.25">
      <c r="A563" s="6">
        <v>207</v>
      </c>
      <c r="B563" s="7" t="s">
        <v>28</v>
      </c>
      <c r="C563" s="7">
        <v>81112202</v>
      </c>
      <c r="D563" s="7">
        <v>59903</v>
      </c>
      <c r="E563" s="3" t="s">
        <v>321</v>
      </c>
      <c r="F563" s="7">
        <v>1</v>
      </c>
      <c r="G563" s="7" t="s">
        <v>315</v>
      </c>
      <c r="H563" s="36">
        <v>516120</v>
      </c>
      <c r="I563" s="26" t="s">
        <v>1126</v>
      </c>
      <c r="J563" s="6" t="s">
        <v>20</v>
      </c>
    </row>
    <row r="564" spans="1:10" ht="30" x14ac:dyDescent="0.25">
      <c r="A564" s="7">
        <v>208</v>
      </c>
      <c r="B564" s="7" t="s">
        <v>28</v>
      </c>
      <c r="C564" s="7">
        <v>42231512</v>
      </c>
      <c r="D564" s="7">
        <v>59903</v>
      </c>
      <c r="E564" s="3" t="s">
        <v>322</v>
      </c>
      <c r="F564" s="7">
        <v>1</v>
      </c>
      <c r="G564" s="7" t="s">
        <v>315</v>
      </c>
      <c r="H564" s="36">
        <v>2682181.9200000004</v>
      </c>
      <c r="I564" s="26" t="s">
        <v>1126</v>
      </c>
      <c r="J564" s="6" t="s">
        <v>20</v>
      </c>
    </row>
    <row r="565" spans="1:10" ht="30" x14ac:dyDescent="0.25">
      <c r="A565" s="6">
        <v>209</v>
      </c>
      <c r="B565" s="7" t="s">
        <v>28</v>
      </c>
      <c r="C565" s="7">
        <v>43231512</v>
      </c>
      <c r="D565" s="7">
        <v>59903</v>
      </c>
      <c r="E565" s="3" t="s">
        <v>323</v>
      </c>
      <c r="F565" s="7">
        <v>1</v>
      </c>
      <c r="G565" s="7" t="s">
        <v>315</v>
      </c>
      <c r="H565" s="36">
        <v>141713220.00000003</v>
      </c>
      <c r="I565" s="26" t="s">
        <v>1126</v>
      </c>
      <c r="J565" s="6" t="s">
        <v>20</v>
      </c>
    </row>
    <row r="566" spans="1:10" ht="30" x14ac:dyDescent="0.25">
      <c r="A566" s="7">
        <v>210</v>
      </c>
      <c r="B566" s="7" t="s">
        <v>28</v>
      </c>
      <c r="C566" s="7">
        <v>43231512</v>
      </c>
      <c r="D566" s="7">
        <v>59903</v>
      </c>
      <c r="E566" s="3" t="s">
        <v>323</v>
      </c>
      <c r="F566" s="7">
        <v>1</v>
      </c>
      <c r="G566" s="7" t="s">
        <v>315</v>
      </c>
      <c r="H566" s="36">
        <v>34788306.119999997</v>
      </c>
      <c r="I566" s="26" t="s">
        <v>1126</v>
      </c>
      <c r="J566" s="6" t="s">
        <v>20</v>
      </c>
    </row>
    <row r="567" spans="1:10" ht="30" x14ac:dyDescent="0.25">
      <c r="A567" s="6">
        <v>211</v>
      </c>
      <c r="B567" s="7" t="s">
        <v>28</v>
      </c>
      <c r="C567" s="7">
        <v>42231512</v>
      </c>
      <c r="D567" s="7">
        <v>59903</v>
      </c>
      <c r="E567" s="3" t="s">
        <v>324</v>
      </c>
      <c r="F567" s="7">
        <v>1</v>
      </c>
      <c r="G567" s="7" t="s">
        <v>315</v>
      </c>
      <c r="H567" s="36">
        <v>4225127.8080000002</v>
      </c>
      <c r="I567" s="26" t="s">
        <v>1126</v>
      </c>
      <c r="J567" s="6" t="s">
        <v>20</v>
      </c>
    </row>
    <row r="568" spans="1:10" ht="180" x14ac:dyDescent="0.25">
      <c r="A568" s="7">
        <v>176</v>
      </c>
      <c r="B568" s="7" t="s">
        <v>28</v>
      </c>
      <c r="C568" s="7">
        <v>43231512</v>
      </c>
      <c r="D568" s="29">
        <v>59903</v>
      </c>
      <c r="E568" s="3" t="s">
        <v>285</v>
      </c>
      <c r="F568" s="7">
        <v>1</v>
      </c>
      <c r="G568" s="7" t="s">
        <v>267</v>
      </c>
      <c r="H568" s="36">
        <v>20000000</v>
      </c>
      <c r="I568" s="26" t="s">
        <v>1126</v>
      </c>
      <c r="J568" s="6" t="s">
        <v>20</v>
      </c>
    </row>
    <row r="569" spans="1:10" ht="30" x14ac:dyDescent="0.25">
      <c r="A569" s="6">
        <v>203</v>
      </c>
      <c r="B569" s="7" t="s">
        <v>28</v>
      </c>
      <c r="C569" s="7" t="s">
        <v>312</v>
      </c>
      <c r="D569" s="29">
        <v>59903</v>
      </c>
      <c r="E569" s="3" t="s">
        <v>317</v>
      </c>
      <c r="F569" s="7">
        <v>1</v>
      </c>
      <c r="G569" s="7" t="s">
        <v>255</v>
      </c>
      <c r="H569" s="36">
        <v>2419494</v>
      </c>
      <c r="I569" s="26" t="s">
        <v>1126</v>
      </c>
      <c r="J569" s="6" t="s">
        <v>20</v>
      </c>
    </row>
    <row r="570" spans="1:10" ht="45" x14ac:dyDescent="0.25">
      <c r="A570" s="7">
        <v>204</v>
      </c>
      <c r="B570" s="7" t="s">
        <v>28</v>
      </c>
      <c r="C570" s="7" t="s">
        <v>312</v>
      </c>
      <c r="D570" s="29">
        <v>59903</v>
      </c>
      <c r="E570" s="3" t="s">
        <v>318</v>
      </c>
      <c r="F570" s="7">
        <v>1</v>
      </c>
      <c r="G570" s="7" t="s">
        <v>315</v>
      </c>
      <c r="H570" s="36">
        <v>3352727.4000000008</v>
      </c>
      <c r="I570" s="26" t="s">
        <v>1126</v>
      </c>
      <c r="J570" s="6" t="s">
        <v>20</v>
      </c>
    </row>
    <row r="571" spans="1:10" ht="30" x14ac:dyDescent="0.25">
      <c r="A571" s="6">
        <v>205</v>
      </c>
      <c r="B571" s="7" t="s">
        <v>28</v>
      </c>
      <c r="C571" s="7">
        <v>1</v>
      </c>
      <c r="D571" s="29">
        <v>59903</v>
      </c>
      <c r="E571" s="3" t="s">
        <v>319</v>
      </c>
      <c r="F571" s="7">
        <v>1</v>
      </c>
      <c r="G571" s="7" t="s">
        <v>315</v>
      </c>
      <c r="H571" s="36">
        <v>24713403.000000007</v>
      </c>
      <c r="I571" s="26" t="s">
        <v>1126</v>
      </c>
      <c r="J571" s="6" t="s">
        <v>20</v>
      </c>
    </row>
    <row r="572" spans="1:10" x14ac:dyDescent="0.25">
      <c r="A572" s="6">
        <v>205</v>
      </c>
      <c r="B572" s="7" t="s">
        <v>721</v>
      </c>
      <c r="C572" s="7">
        <v>1</v>
      </c>
      <c r="D572" s="29">
        <v>10201</v>
      </c>
      <c r="E572" s="3" t="s">
        <v>1129</v>
      </c>
      <c r="F572" s="7">
        <v>12</v>
      </c>
      <c r="G572" s="7" t="s">
        <v>255</v>
      </c>
      <c r="H572" s="36">
        <v>2664489000</v>
      </c>
      <c r="I572" s="26" t="s">
        <v>1125</v>
      </c>
      <c r="J572" s="6" t="s">
        <v>1143</v>
      </c>
    </row>
    <row r="573" spans="1:10" x14ac:dyDescent="0.25">
      <c r="A573" s="6">
        <v>205</v>
      </c>
      <c r="B573" s="7" t="s">
        <v>721</v>
      </c>
      <c r="C573" s="7">
        <v>1</v>
      </c>
      <c r="D573" s="29">
        <v>10202</v>
      </c>
      <c r="E573" s="3" t="s">
        <v>1130</v>
      </c>
      <c r="F573" s="7">
        <v>12</v>
      </c>
      <c r="G573" s="7" t="s">
        <v>255</v>
      </c>
      <c r="H573" s="36">
        <v>1052390992</v>
      </c>
      <c r="I573" s="26" t="s">
        <v>1125</v>
      </c>
      <c r="J573" s="6" t="s">
        <v>1143</v>
      </c>
    </row>
    <row r="574" spans="1:10" x14ac:dyDescent="0.25">
      <c r="A574" s="6">
        <v>205</v>
      </c>
      <c r="B574" s="7" t="s">
        <v>721</v>
      </c>
      <c r="C574" s="7">
        <v>1</v>
      </c>
      <c r="D574" s="29">
        <v>10204</v>
      </c>
      <c r="E574" s="3" t="s">
        <v>1141</v>
      </c>
      <c r="F574" s="7">
        <v>12</v>
      </c>
      <c r="G574" s="7" t="s">
        <v>255</v>
      </c>
      <c r="H574" s="36">
        <v>124690000</v>
      </c>
      <c r="I574" s="26" t="s">
        <v>1125</v>
      </c>
      <c r="J574" s="6" t="s">
        <v>1143</v>
      </c>
    </row>
    <row r="575" spans="1:10" x14ac:dyDescent="0.25">
      <c r="A575" s="6">
        <v>205</v>
      </c>
      <c r="B575" s="7" t="s">
        <v>721</v>
      </c>
      <c r="C575" s="7">
        <v>1</v>
      </c>
      <c r="D575" s="29">
        <v>10299</v>
      </c>
      <c r="E575" s="3" t="s">
        <v>1142</v>
      </c>
      <c r="F575" s="7">
        <v>12</v>
      </c>
      <c r="G575" s="7" t="s">
        <v>255</v>
      </c>
      <c r="H575" s="36">
        <v>112800000</v>
      </c>
      <c r="I575" s="26" t="s">
        <v>1125</v>
      </c>
      <c r="J575" s="6" t="s">
        <v>1143</v>
      </c>
    </row>
    <row r="576" spans="1:10" x14ac:dyDescent="0.25">
      <c r="A576" s="7">
        <v>717</v>
      </c>
      <c r="B576" s="7" t="s">
        <v>721</v>
      </c>
      <c r="C576" s="7" t="s">
        <v>826</v>
      </c>
      <c r="D576" s="7">
        <v>10401</v>
      </c>
      <c r="E576" s="3" t="s">
        <v>827</v>
      </c>
      <c r="F576" s="7">
        <v>5</v>
      </c>
      <c r="G576" s="7" t="s">
        <v>255</v>
      </c>
      <c r="H576" s="36">
        <v>180000</v>
      </c>
      <c r="I576" s="26" t="s">
        <v>1125</v>
      </c>
      <c r="J576" s="6" t="s">
        <v>1143</v>
      </c>
    </row>
    <row r="577" spans="1:10" x14ac:dyDescent="0.25">
      <c r="A577" s="6"/>
      <c r="B577" s="7" t="s">
        <v>721</v>
      </c>
      <c r="C577" s="7"/>
      <c r="D577" s="7">
        <v>10499</v>
      </c>
      <c r="E577" s="3" t="s">
        <v>1152</v>
      </c>
      <c r="F577" s="7">
        <v>12</v>
      </c>
      <c r="G577" s="7" t="s">
        <v>1144</v>
      </c>
      <c r="H577" s="36">
        <v>160000</v>
      </c>
      <c r="I577" s="26" t="s">
        <v>1125</v>
      </c>
      <c r="J577" s="6" t="s">
        <v>1143</v>
      </c>
    </row>
    <row r="578" spans="1:10" ht="30" x14ac:dyDescent="0.25">
      <c r="A578" s="6">
        <v>719</v>
      </c>
      <c r="B578" s="7" t="s">
        <v>721</v>
      </c>
      <c r="C578" s="7">
        <v>92001594</v>
      </c>
      <c r="D578" s="7">
        <v>10804</v>
      </c>
      <c r="E578" s="3" t="s">
        <v>828</v>
      </c>
      <c r="F578" s="7">
        <v>8</v>
      </c>
      <c r="G578" s="7" t="s">
        <v>255</v>
      </c>
      <c r="H578" s="36">
        <v>800000</v>
      </c>
      <c r="I578" s="26" t="s">
        <v>1125</v>
      </c>
      <c r="J578" s="6" t="s">
        <v>20</v>
      </c>
    </row>
    <row r="579" spans="1:10" x14ac:dyDescent="0.25">
      <c r="A579" s="7">
        <v>720</v>
      </c>
      <c r="B579" s="7" t="s">
        <v>721</v>
      </c>
      <c r="C579" s="7">
        <v>92201871</v>
      </c>
      <c r="D579" s="7">
        <v>10899</v>
      </c>
      <c r="E579" s="3" t="s">
        <v>829</v>
      </c>
      <c r="F579" s="7">
        <v>6</v>
      </c>
      <c r="G579" s="7" t="s">
        <v>255</v>
      </c>
      <c r="H579" s="36">
        <v>320000</v>
      </c>
      <c r="I579" s="26" t="s">
        <v>1125</v>
      </c>
      <c r="J579" s="6" t="s">
        <v>20</v>
      </c>
    </row>
    <row r="580" spans="1:10" x14ac:dyDescent="0.25">
      <c r="A580" s="6">
        <v>566</v>
      </c>
      <c r="B580" s="7" t="s">
        <v>721</v>
      </c>
      <c r="C580" s="7">
        <v>15121902</v>
      </c>
      <c r="D580" s="7">
        <v>20101</v>
      </c>
      <c r="E580" s="3" t="s">
        <v>722</v>
      </c>
      <c r="F580" s="7">
        <v>20</v>
      </c>
      <c r="G580" s="7" t="s">
        <v>255</v>
      </c>
      <c r="H580" s="36">
        <v>166000</v>
      </c>
      <c r="I580" s="26" t="s">
        <v>1125</v>
      </c>
      <c r="J580" s="6" t="s">
        <v>20</v>
      </c>
    </row>
    <row r="581" spans="1:10" x14ac:dyDescent="0.25">
      <c r="A581" s="7">
        <v>721</v>
      </c>
      <c r="B581" s="7" t="s">
        <v>721</v>
      </c>
      <c r="C581" s="7">
        <v>92125765</v>
      </c>
      <c r="D581" s="7">
        <v>20101</v>
      </c>
      <c r="E581" s="3" t="s">
        <v>830</v>
      </c>
      <c r="F581" s="7">
        <v>1000</v>
      </c>
      <c r="G581" s="7" t="s">
        <v>367</v>
      </c>
      <c r="H581" s="36">
        <v>720000</v>
      </c>
      <c r="I581" s="26" t="s">
        <v>1125</v>
      </c>
      <c r="J581" s="6" t="s">
        <v>20</v>
      </c>
    </row>
    <row r="582" spans="1:10" x14ac:dyDescent="0.25">
      <c r="A582" s="6">
        <v>722</v>
      </c>
      <c r="B582" s="7" t="s">
        <v>721</v>
      </c>
      <c r="C582" s="7">
        <v>92041649</v>
      </c>
      <c r="D582" s="7">
        <v>20101</v>
      </c>
      <c r="E582" s="3" t="s">
        <v>831</v>
      </c>
      <c r="F582" s="7">
        <v>5200</v>
      </c>
      <c r="G582" s="7" t="s">
        <v>367</v>
      </c>
      <c r="H582" s="36">
        <v>3536000</v>
      </c>
      <c r="I582" s="26" t="s">
        <v>1125</v>
      </c>
      <c r="J582" s="6" t="s">
        <v>20</v>
      </c>
    </row>
    <row r="583" spans="1:10" x14ac:dyDescent="0.25">
      <c r="A583" s="7">
        <v>723</v>
      </c>
      <c r="B583" s="7" t="s">
        <v>721</v>
      </c>
      <c r="C583" s="7">
        <v>92017636</v>
      </c>
      <c r="D583" s="7">
        <v>20101</v>
      </c>
      <c r="E583" s="3" t="s">
        <v>832</v>
      </c>
      <c r="F583" s="7">
        <v>44</v>
      </c>
      <c r="G583" s="7" t="s">
        <v>255</v>
      </c>
      <c r="H583" s="36">
        <v>136400</v>
      </c>
      <c r="I583" s="26" t="s">
        <v>1125</v>
      </c>
      <c r="J583" s="6" t="s">
        <v>20</v>
      </c>
    </row>
    <row r="584" spans="1:10" x14ac:dyDescent="0.25">
      <c r="A584" s="6">
        <v>567</v>
      </c>
      <c r="B584" s="7" t="s">
        <v>721</v>
      </c>
      <c r="C584" s="7">
        <v>51273006</v>
      </c>
      <c r="D584" s="7">
        <v>20102</v>
      </c>
      <c r="E584" s="3" t="s">
        <v>723</v>
      </c>
      <c r="F584" s="7">
        <v>191</v>
      </c>
      <c r="G584" s="7" t="s">
        <v>255</v>
      </c>
      <c r="H584" s="36">
        <v>32483.37</v>
      </c>
      <c r="I584" s="26" t="s">
        <v>1125</v>
      </c>
      <c r="J584" s="6" t="s">
        <v>20</v>
      </c>
    </row>
    <row r="585" spans="1:10" x14ac:dyDescent="0.25">
      <c r="A585" s="7">
        <v>568</v>
      </c>
      <c r="B585" s="7" t="s">
        <v>721</v>
      </c>
      <c r="C585" s="7">
        <v>42152424</v>
      </c>
      <c r="D585" s="7">
        <v>20102</v>
      </c>
      <c r="E585" s="3" t="s">
        <v>724</v>
      </c>
      <c r="F585" s="7">
        <v>18</v>
      </c>
      <c r="G585" s="7" t="s">
        <v>255</v>
      </c>
      <c r="H585" s="36">
        <v>360000</v>
      </c>
      <c r="I585" s="26" t="s">
        <v>1125</v>
      </c>
      <c r="J585" s="6" t="s">
        <v>20</v>
      </c>
    </row>
    <row r="586" spans="1:10" ht="30" x14ac:dyDescent="0.25">
      <c r="A586" s="6">
        <v>569</v>
      </c>
      <c r="B586" s="7" t="s">
        <v>721</v>
      </c>
      <c r="C586" s="7">
        <v>42152457</v>
      </c>
      <c r="D586" s="7">
        <v>20102</v>
      </c>
      <c r="E586" s="3" t="s">
        <v>725</v>
      </c>
      <c r="F586" s="7">
        <v>12</v>
      </c>
      <c r="G586" s="7" t="s">
        <v>255</v>
      </c>
      <c r="H586" s="36">
        <v>180000</v>
      </c>
      <c r="I586" s="26" t="s">
        <v>1125</v>
      </c>
      <c r="J586" s="6" t="s">
        <v>20</v>
      </c>
    </row>
    <row r="587" spans="1:10" ht="30" x14ac:dyDescent="0.25">
      <c r="A587" s="7">
        <v>570</v>
      </c>
      <c r="B587" s="7" t="s">
        <v>721</v>
      </c>
      <c r="C587" s="7">
        <v>42152457</v>
      </c>
      <c r="D587" s="7">
        <v>20102</v>
      </c>
      <c r="E587" s="3" t="s">
        <v>726</v>
      </c>
      <c r="F587" s="7">
        <v>12</v>
      </c>
      <c r="G587" s="7" t="s">
        <v>255</v>
      </c>
      <c r="H587" s="36">
        <v>13500</v>
      </c>
      <c r="I587" s="26" t="s">
        <v>1125</v>
      </c>
      <c r="J587" s="6" t="s">
        <v>20</v>
      </c>
    </row>
    <row r="588" spans="1:10" x14ac:dyDescent="0.25">
      <c r="A588" s="6">
        <v>571</v>
      </c>
      <c r="B588" s="7" t="s">
        <v>721</v>
      </c>
      <c r="C588" s="7">
        <v>51273603</v>
      </c>
      <c r="D588" s="7">
        <v>20102</v>
      </c>
      <c r="E588" s="3" t="s">
        <v>727</v>
      </c>
      <c r="F588" s="7">
        <v>247</v>
      </c>
      <c r="G588" s="7" t="s">
        <v>255</v>
      </c>
      <c r="H588" s="36">
        <v>74100</v>
      </c>
      <c r="I588" s="26" t="s">
        <v>1125</v>
      </c>
      <c r="J588" s="6" t="s">
        <v>20</v>
      </c>
    </row>
    <row r="589" spans="1:10" ht="30" x14ac:dyDescent="0.25">
      <c r="A589" s="7">
        <v>572</v>
      </c>
      <c r="B589" s="7" t="s">
        <v>721</v>
      </c>
      <c r="C589" s="7">
        <v>51273006</v>
      </c>
      <c r="D589" s="7">
        <v>20102</v>
      </c>
      <c r="E589" s="3" t="s">
        <v>728</v>
      </c>
      <c r="F589" s="7">
        <v>525</v>
      </c>
      <c r="G589" s="7" t="s">
        <v>255</v>
      </c>
      <c r="H589" s="36">
        <v>157500</v>
      </c>
      <c r="I589" s="26" t="s">
        <v>1125</v>
      </c>
      <c r="J589" s="6" t="s">
        <v>20</v>
      </c>
    </row>
    <row r="590" spans="1:10" x14ac:dyDescent="0.25">
      <c r="A590" s="6">
        <v>573</v>
      </c>
      <c r="B590" s="7" t="s">
        <v>721</v>
      </c>
      <c r="C590" s="7">
        <v>42151803</v>
      </c>
      <c r="D590" s="7">
        <v>20102</v>
      </c>
      <c r="E590" s="3" t="s">
        <v>729</v>
      </c>
      <c r="F590" s="7">
        <v>335</v>
      </c>
      <c r="G590" s="7" t="s">
        <v>255</v>
      </c>
      <c r="H590" s="36">
        <v>167500</v>
      </c>
      <c r="I590" s="26" t="s">
        <v>1125</v>
      </c>
      <c r="J590" s="6" t="s">
        <v>20</v>
      </c>
    </row>
    <row r="591" spans="1:10" x14ac:dyDescent="0.25">
      <c r="A591" s="7">
        <v>574</v>
      </c>
      <c r="B591" s="7" t="s">
        <v>721</v>
      </c>
      <c r="C591" s="7">
        <v>41116105</v>
      </c>
      <c r="D591" s="7">
        <v>20102</v>
      </c>
      <c r="E591" s="3" t="s">
        <v>730</v>
      </c>
      <c r="F591" s="7">
        <v>106</v>
      </c>
      <c r="G591" s="7" t="s">
        <v>255</v>
      </c>
      <c r="H591" s="36">
        <v>742000</v>
      </c>
      <c r="I591" s="26" t="s">
        <v>1125</v>
      </c>
      <c r="J591" s="6" t="s">
        <v>20</v>
      </c>
    </row>
    <row r="592" spans="1:10" x14ac:dyDescent="0.25">
      <c r="A592" s="6">
        <v>575</v>
      </c>
      <c r="B592" s="7" t="s">
        <v>721</v>
      </c>
      <c r="C592" s="7">
        <v>42152424</v>
      </c>
      <c r="D592" s="7">
        <v>20102</v>
      </c>
      <c r="E592" s="3" t="s">
        <v>731</v>
      </c>
      <c r="F592" s="7">
        <v>11</v>
      </c>
      <c r="G592" s="7" t="s">
        <v>255</v>
      </c>
      <c r="H592" s="36">
        <v>165000</v>
      </c>
      <c r="I592" s="26" t="s">
        <v>1125</v>
      </c>
      <c r="J592" s="6" t="s">
        <v>20</v>
      </c>
    </row>
    <row r="593" spans="1:10" x14ac:dyDescent="0.25">
      <c r="A593" s="7">
        <v>576</v>
      </c>
      <c r="B593" s="7" t="s">
        <v>721</v>
      </c>
      <c r="C593" s="7">
        <v>42151905</v>
      </c>
      <c r="D593" s="7">
        <v>20102</v>
      </c>
      <c r="E593" s="3" t="s">
        <v>732</v>
      </c>
      <c r="F593" s="7">
        <v>6</v>
      </c>
      <c r="G593" s="7" t="s">
        <v>255</v>
      </c>
      <c r="H593" s="36">
        <v>43200</v>
      </c>
      <c r="I593" s="26" t="s">
        <v>1125</v>
      </c>
      <c r="J593" s="6" t="s">
        <v>20</v>
      </c>
    </row>
    <row r="594" spans="1:10" ht="30" x14ac:dyDescent="0.25">
      <c r="A594" s="6">
        <v>577</v>
      </c>
      <c r="B594" s="7" t="s">
        <v>721</v>
      </c>
      <c r="C594" s="7">
        <v>42152424</v>
      </c>
      <c r="D594" s="7">
        <v>20102</v>
      </c>
      <c r="E594" s="3" t="s">
        <v>733</v>
      </c>
      <c r="F594" s="7">
        <v>7</v>
      </c>
      <c r="G594" s="7" t="s">
        <v>255</v>
      </c>
      <c r="H594" s="36">
        <v>63000</v>
      </c>
      <c r="I594" s="26" t="s">
        <v>1125</v>
      </c>
      <c r="J594" s="6" t="s">
        <v>20</v>
      </c>
    </row>
    <row r="595" spans="1:10" x14ac:dyDescent="0.25">
      <c r="A595" s="7">
        <v>724</v>
      </c>
      <c r="B595" s="7" t="s">
        <v>721</v>
      </c>
      <c r="C595" s="7">
        <v>92128675</v>
      </c>
      <c r="D595" s="7">
        <v>20103</v>
      </c>
      <c r="E595" s="3" t="s">
        <v>833</v>
      </c>
      <c r="F595" s="7">
        <v>20</v>
      </c>
      <c r="G595" s="7" t="s">
        <v>367</v>
      </c>
      <c r="H595" s="36">
        <v>190960</v>
      </c>
      <c r="I595" s="26" t="s">
        <v>1125</v>
      </c>
      <c r="J595" s="6" t="s">
        <v>20</v>
      </c>
    </row>
    <row r="596" spans="1:10" ht="45" x14ac:dyDescent="0.25">
      <c r="A596" s="6">
        <v>725</v>
      </c>
      <c r="B596" s="7" t="s">
        <v>721</v>
      </c>
      <c r="C596" s="7">
        <v>92085004</v>
      </c>
      <c r="D596" s="7">
        <v>20103</v>
      </c>
      <c r="E596" s="3" t="s">
        <v>834</v>
      </c>
      <c r="F596" s="7">
        <v>4</v>
      </c>
      <c r="G596" s="7" t="s">
        <v>367</v>
      </c>
      <c r="H596" s="36">
        <v>97604</v>
      </c>
      <c r="I596" s="26" t="s">
        <v>1125</v>
      </c>
      <c r="J596" s="6" t="s">
        <v>20</v>
      </c>
    </row>
    <row r="597" spans="1:10" ht="45" x14ac:dyDescent="0.25">
      <c r="A597" s="7">
        <v>726</v>
      </c>
      <c r="B597" s="7" t="s">
        <v>721</v>
      </c>
      <c r="C597" s="7">
        <v>92083621</v>
      </c>
      <c r="D597" s="7">
        <v>20103</v>
      </c>
      <c r="E597" s="3" t="s">
        <v>835</v>
      </c>
      <c r="F597" s="7">
        <v>5</v>
      </c>
      <c r="G597" s="7" t="s">
        <v>836</v>
      </c>
      <c r="H597" s="36">
        <v>15305</v>
      </c>
      <c r="I597" s="26" t="s">
        <v>1125</v>
      </c>
      <c r="J597" s="6" t="s">
        <v>20</v>
      </c>
    </row>
    <row r="598" spans="1:10" ht="60" x14ac:dyDescent="0.25">
      <c r="A598" s="6">
        <v>727</v>
      </c>
      <c r="B598" s="7" t="s">
        <v>721</v>
      </c>
      <c r="C598" s="7">
        <v>92084063</v>
      </c>
      <c r="D598" s="7">
        <v>20103</v>
      </c>
      <c r="E598" s="3" t="s">
        <v>837</v>
      </c>
      <c r="F598" s="7">
        <v>5</v>
      </c>
      <c r="G598" s="7" t="s">
        <v>367</v>
      </c>
      <c r="H598" s="36">
        <v>233400</v>
      </c>
      <c r="I598" s="26" t="s">
        <v>1125</v>
      </c>
      <c r="J598" s="6" t="s">
        <v>20</v>
      </c>
    </row>
    <row r="599" spans="1:10" ht="45" x14ac:dyDescent="0.25">
      <c r="A599" s="7">
        <v>728</v>
      </c>
      <c r="B599" s="7" t="s">
        <v>721</v>
      </c>
      <c r="C599" s="7">
        <v>92085376</v>
      </c>
      <c r="D599" s="7">
        <v>20103</v>
      </c>
      <c r="E599" s="3" t="s">
        <v>838</v>
      </c>
      <c r="F599" s="7">
        <v>3</v>
      </c>
      <c r="G599" s="7" t="s">
        <v>367</v>
      </c>
      <c r="H599" s="36">
        <v>53469</v>
      </c>
      <c r="I599" s="26" t="s">
        <v>1125</v>
      </c>
      <c r="J599" s="6" t="s">
        <v>20</v>
      </c>
    </row>
    <row r="600" spans="1:10" ht="30" x14ac:dyDescent="0.25">
      <c r="A600" s="6">
        <v>729</v>
      </c>
      <c r="B600" s="7" t="s">
        <v>721</v>
      </c>
      <c r="C600" s="7">
        <v>92084068</v>
      </c>
      <c r="D600" s="7">
        <v>20103</v>
      </c>
      <c r="E600" s="3" t="s">
        <v>839</v>
      </c>
      <c r="F600" s="7">
        <v>13</v>
      </c>
      <c r="G600" s="7" t="s">
        <v>255</v>
      </c>
      <c r="H600" s="36">
        <v>82745</v>
      </c>
      <c r="I600" s="26" t="s">
        <v>1125</v>
      </c>
      <c r="J600" s="6" t="s">
        <v>20</v>
      </c>
    </row>
    <row r="601" spans="1:10" ht="45" x14ac:dyDescent="0.25">
      <c r="A601" s="7">
        <v>730</v>
      </c>
      <c r="B601" s="7" t="s">
        <v>721</v>
      </c>
      <c r="C601" s="7">
        <v>92084066</v>
      </c>
      <c r="D601" s="7">
        <v>20103</v>
      </c>
      <c r="E601" s="3" t="s">
        <v>840</v>
      </c>
      <c r="F601" s="7">
        <v>43</v>
      </c>
      <c r="G601" s="7" t="s">
        <v>255</v>
      </c>
      <c r="H601" s="36">
        <v>142201</v>
      </c>
      <c r="I601" s="26" t="s">
        <v>1125</v>
      </c>
      <c r="J601" s="6" t="s">
        <v>20</v>
      </c>
    </row>
    <row r="602" spans="1:10" ht="30" x14ac:dyDescent="0.25">
      <c r="A602" s="6">
        <v>731</v>
      </c>
      <c r="B602" s="7" t="s">
        <v>721</v>
      </c>
      <c r="C602" s="7">
        <v>92084067</v>
      </c>
      <c r="D602" s="7">
        <v>20103</v>
      </c>
      <c r="E602" s="3" t="s">
        <v>841</v>
      </c>
      <c r="F602" s="7">
        <v>24</v>
      </c>
      <c r="G602" s="7" t="s">
        <v>255</v>
      </c>
      <c r="H602" s="36">
        <v>112992</v>
      </c>
      <c r="I602" s="26" t="s">
        <v>1125</v>
      </c>
      <c r="J602" s="6" t="s">
        <v>20</v>
      </c>
    </row>
    <row r="603" spans="1:10" ht="45" x14ac:dyDescent="0.25">
      <c r="A603" s="7">
        <v>732</v>
      </c>
      <c r="B603" s="7" t="s">
        <v>721</v>
      </c>
      <c r="C603" s="7">
        <v>92086691</v>
      </c>
      <c r="D603" s="7">
        <v>20103</v>
      </c>
      <c r="E603" s="3" t="s">
        <v>842</v>
      </c>
      <c r="F603" s="7">
        <v>28</v>
      </c>
      <c r="G603" s="7" t="s">
        <v>367</v>
      </c>
      <c r="H603" s="36">
        <v>504000</v>
      </c>
      <c r="I603" s="26" t="s">
        <v>1125</v>
      </c>
      <c r="J603" s="6" t="s">
        <v>20</v>
      </c>
    </row>
    <row r="604" spans="1:10" x14ac:dyDescent="0.25">
      <c r="A604" s="6">
        <v>733</v>
      </c>
      <c r="B604" s="7"/>
      <c r="C604" s="7"/>
      <c r="D604" s="7"/>
      <c r="E604" s="3"/>
      <c r="F604" s="7"/>
      <c r="G604" s="7"/>
      <c r="H604" s="36"/>
      <c r="I604" s="26"/>
      <c r="J604" s="6"/>
    </row>
    <row r="605" spans="1:10" x14ac:dyDescent="0.25">
      <c r="A605" s="7">
        <v>734</v>
      </c>
      <c r="B605" s="7"/>
      <c r="C605" s="7"/>
      <c r="D605" s="7"/>
      <c r="E605" s="3"/>
      <c r="F605" s="7"/>
      <c r="G605" s="7"/>
      <c r="H605" s="36"/>
      <c r="I605" s="26"/>
      <c r="J605" s="6"/>
    </row>
    <row r="606" spans="1:10" x14ac:dyDescent="0.25">
      <c r="A606" s="6">
        <v>578</v>
      </c>
      <c r="B606" s="7" t="s">
        <v>721</v>
      </c>
      <c r="C606" s="7">
        <v>42152425</v>
      </c>
      <c r="D606" s="7">
        <v>20199</v>
      </c>
      <c r="E606" s="3" t="s">
        <v>734</v>
      </c>
      <c r="F606" s="7">
        <v>25</v>
      </c>
      <c r="G606" s="7" t="s">
        <v>255</v>
      </c>
      <c r="H606" s="36">
        <v>118750</v>
      </c>
      <c r="I606" s="26" t="s">
        <v>1125</v>
      </c>
      <c r="J606" s="6" t="s">
        <v>20</v>
      </c>
    </row>
    <row r="607" spans="1:10" x14ac:dyDescent="0.25">
      <c r="A607" s="7">
        <v>579</v>
      </c>
      <c r="B607" s="7" t="s">
        <v>721</v>
      </c>
      <c r="C607" s="7">
        <v>42152425</v>
      </c>
      <c r="D607" s="7">
        <v>20199</v>
      </c>
      <c r="E607" s="3" t="s">
        <v>735</v>
      </c>
      <c r="F607" s="7">
        <v>29</v>
      </c>
      <c r="G607" s="7" t="s">
        <v>255</v>
      </c>
      <c r="H607" s="36">
        <v>93000</v>
      </c>
      <c r="I607" s="26" t="s">
        <v>1125</v>
      </c>
      <c r="J607" s="6" t="s">
        <v>20</v>
      </c>
    </row>
    <row r="608" spans="1:10" x14ac:dyDescent="0.25">
      <c r="A608" s="6">
        <v>580</v>
      </c>
      <c r="B608" s="7" t="s">
        <v>721</v>
      </c>
      <c r="C608" s="7">
        <v>42152425</v>
      </c>
      <c r="D608" s="7">
        <v>20199</v>
      </c>
      <c r="E608" s="3" t="s">
        <v>736</v>
      </c>
      <c r="F608" s="7">
        <v>23</v>
      </c>
      <c r="G608" s="7" t="s">
        <v>255</v>
      </c>
      <c r="H608" s="36">
        <v>78200</v>
      </c>
      <c r="I608" s="26" t="s">
        <v>1125</v>
      </c>
      <c r="J608" s="6" t="s">
        <v>20</v>
      </c>
    </row>
    <row r="609" spans="1:10" x14ac:dyDescent="0.25">
      <c r="A609" s="7">
        <v>581</v>
      </c>
      <c r="B609" s="7" t="s">
        <v>721</v>
      </c>
      <c r="C609" s="7">
        <v>42152425</v>
      </c>
      <c r="D609" s="7">
        <v>20199</v>
      </c>
      <c r="E609" s="3" t="s">
        <v>737</v>
      </c>
      <c r="F609" s="7">
        <v>29</v>
      </c>
      <c r="G609" s="7" t="s">
        <v>255</v>
      </c>
      <c r="H609" s="36">
        <v>64550</v>
      </c>
      <c r="I609" s="26" t="s">
        <v>1125</v>
      </c>
      <c r="J609" s="6" t="s">
        <v>20</v>
      </c>
    </row>
    <row r="610" spans="1:10" x14ac:dyDescent="0.25">
      <c r="A610" s="6">
        <v>582</v>
      </c>
      <c r="B610" s="7" t="s">
        <v>721</v>
      </c>
      <c r="C610" s="7">
        <v>42152425</v>
      </c>
      <c r="D610" s="7">
        <v>20199</v>
      </c>
      <c r="E610" s="3" t="s">
        <v>738</v>
      </c>
      <c r="F610" s="7">
        <v>27</v>
      </c>
      <c r="G610" s="7" t="s">
        <v>255</v>
      </c>
      <c r="H610" s="36">
        <v>94500</v>
      </c>
      <c r="I610" s="26" t="s">
        <v>1125</v>
      </c>
      <c r="J610" s="6" t="s">
        <v>20</v>
      </c>
    </row>
    <row r="611" spans="1:10" x14ac:dyDescent="0.25">
      <c r="A611" s="7">
        <v>583</v>
      </c>
      <c r="B611" s="7" t="s">
        <v>721</v>
      </c>
      <c r="C611" s="7">
        <v>42152425</v>
      </c>
      <c r="D611" s="7">
        <v>20199</v>
      </c>
      <c r="E611" s="3" t="s">
        <v>739</v>
      </c>
      <c r="F611" s="7">
        <v>38</v>
      </c>
      <c r="G611" s="7" t="s">
        <v>255</v>
      </c>
      <c r="H611" s="36">
        <v>95000</v>
      </c>
      <c r="I611" s="26" t="s">
        <v>1125</v>
      </c>
      <c r="J611" s="6" t="s">
        <v>20</v>
      </c>
    </row>
    <row r="612" spans="1:10" ht="45" x14ac:dyDescent="0.25">
      <c r="A612" s="6">
        <v>584</v>
      </c>
      <c r="B612" s="7" t="s">
        <v>721</v>
      </c>
      <c r="C612" s="7">
        <v>42152425</v>
      </c>
      <c r="D612" s="7">
        <v>20199</v>
      </c>
      <c r="E612" s="3" t="s">
        <v>740</v>
      </c>
      <c r="F612" s="7">
        <v>28</v>
      </c>
      <c r="G612" s="7" t="s">
        <v>255</v>
      </c>
      <c r="H612" s="36">
        <v>90860</v>
      </c>
      <c r="I612" s="26" t="s">
        <v>1125</v>
      </c>
      <c r="J612" s="6" t="s">
        <v>20</v>
      </c>
    </row>
    <row r="613" spans="1:10" ht="30" x14ac:dyDescent="0.25">
      <c r="A613" s="7">
        <v>585</v>
      </c>
      <c r="B613" s="7" t="s">
        <v>721</v>
      </c>
      <c r="C613" s="7">
        <v>42152425</v>
      </c>
      <c r="D613" s="7">
        <v>20199</v>
      </c>
      <c r="E613" s="3" t="s">
        <v>741</v>
      </c>
      <c r="F613" s="7">
        <v>25</v>
      </c>
      <c r="G613" s="7" t="s">
        <v>255</v>
      </c>
      <c r="H613" s="36">
        <v>81125</v>
      </c>
      <c r="I613" s="26" t="s">
        <v>1125</v>
      </c>
      <c r="J613" s="6" t="s">
        <v>20</v>
      </c>
    </row>
    <row r="614" spans="1:10" ht="60" x14ac:dyDescent="0.25">
      <c r="A614" s="6">
        <v>586</v>
      </c>
      <c r="B614" s="7" t="s">
        <v>721</v>
      </c>
      <c r="C614" s="7">
        <v>42152425</v>
      </c>
      <c r="D614" s="7">
        <v>20199</v>
      </c>
      <c r="E614" s="3" t="s">
        <v>742</v>
      </c>
      <c r="F614" s="7">
        <v>8</v>
      </c>
      <c r="G614" s="7" t="s">
        <v>255</v>
      </c>
      <c r="H614" s="36">
        <v>54000</v>
      </c>
      <c r="I614" s="26" t="s">
        <v>1125</v>
      </c>
      <c r="J614" s="6" t="s">
        <v>20</v>
      </c>
    </row>
    <row r="615" spans="1:10" ht="30" x14ac:dyDescent="0.25">
      <c r="A615" s="7">
        <v>735</v>
      </c>
      <c r="B615" s="7" t="s">
        <v>721</v>
      </c>
      <c r="C615" s="7">
        <v>92077050</v>
      </c>
      <c r="D615" s="7">
        <v>20199</v>
      </c>
      <c r="E615" s="3" t="s">
        <v>843</v>
      </c>
      <c r="F615" s="7">
        <v>5265</v>
      </c>
      <c r="G615" s="7" t="s">
        <v>844</v>
      </c>
      <c r="H615" s="36">
        <v>700245</v>
      </c>
      <c r="I615" s="26" t="s">
        <v>1125</v>
      </c>
      <c r="J615" s="6" t="s">
        <v>20</v>
      </c>
    </row>
    <row r="616" spans="1:10" ht="45" x14ac:dyDescent="0.25">
      <c r="A616" s="6">
        <v>736</v>
      </c>
      <c r="B616" s="7" t="s">
        <v>721</v>
      </c>
      <c r="C616" s="7">
        <v>92079571</v>
      </c>
      <c r="D616" s="7">
        <v>20199</v>
      </c>
      <c r="E616" s="3" t="s">
        <v>845</v>
      </c>
      <c r="F616" s="7">
        <v>67</v>
      </c>
      <c r="G616" s="7" t="s">
        <v>367</v>
      </c>
      <c r="H616" s="36">
        <v>161065</v>
      </c>
      <c r="I616" s="26" t="s">
        <v>1125</v>
      </c>
      <c r="J616" s="6" t="s">
        <v>20</v>
      </c>
    </row>
    <row r="617" spans="1:10" ht="45" x14ac:dyDescent="0.25">
      <c r="A617" s="7">
        <v>737</v>
      </c>
      <c r="B617" s="7" t="s">
        <v>721</v>
      </c>
      <c r="C617" s="7">
        <v>92015287</v>
      </c>
      <c r="D617" s="7">
        <v>20199</v>
      </c>
      <c r="E617" s="3" t="s">
        <v>846</v>
      </c>
      <c r="F617" s="7">
        <v>2205</v>
      </c>
      <c r="G617" s="7" t="s">
        <v>844</v>
      </c>
      <c r="H617" s="36">
        <v>350595</v>
      </c>
      <c r="I617" s="26" t="s">
        <v>1125</v>
      </c>
      <c r="J617" s="6" t="s">
        <v>20</v>
      </c>
    </row>
    <row r="618" spans="1:10" ht="30" x14ac:dyDescent="0.25">
      <c r="A618" s="6">
        <v>738</v>
      </c>
      <c r="B618" s="7" t="s">
        <v>721</v>
      </c>
      <c r="C618" s="7" t="s">
        <v>847</v>
      </c>
      <c r="D618" s="7">
        <v>20199</v>
      </c>
      <c r="E618" s="3" t="s">
        <v>848</v>
      </c>
      <c r="F618" s="7">
        <v>1</v>
      </c>
      <c r="G618" s="7" t="s">
        <v>367</v>
      </c>
      <c r="H618" s="36">
        <v>7248</v>
      </c>
      <c r="I618" s="26" t="s">
        <v>1125</v>
      </c>
      <c r="J618" s="6" t="s">
        <v>20</v>
      </c>
    </row>
    <row r="619" spans="1:10" ht="30" x14ac:dyDescent="0.25">
      <c r="A619" s="7">
        <v>739</v>
      </c>
      <c r="B619" s="7" t="s">
        <v>721</v>
      </c>
      <c r="C619" s="7">
        <v>92028998</v>
      </c>
      <c r="D619" s="7">
        <v>20199</v>
      </c>
      <c r="E619" s="3" t="s">
        <v>849</v>
      </c>
      <c r="F619" s="7">
        <v>7155</v>
      </c>
      <c r="G619" s="7" t="s">
        <v>844</v>
      </c>
      <c r="H619" s="36">
        <v>837135</v>
      </c>
      <c r="I619" s="26" t="s">
        <v>1125</v>
      </c>
      <c r="J619" s="6" t="s">
        <v>20</v>
      </c>
    </row>
    <row r="620" spans="1:10" ht="45" x14ac:dyDescent="0.25">
      <c r="A620" s="6">
        <v>740</v>
      </c>
      <c r="B620" s="7" t="s">
        <v>721</v>
      </c>
      <c r="C620" s="7">
        <v>92079002</v>
      </c>
      <c r="D620" s="7">
        <v>20199</v>
      </c>
      <c r="E620" s="3" t="s">
        <v>850</v>
      </c>
      <c r="F620" s="7">
        <v>2</v>
      </c>
      <c r="G620" s="7" t="s">
        <v>367</v>
      </c>
      <c r="H620" s="36">
        <v>5552</v>
      </c>
      <c r="I620" s="26" t="s">
        <v>1125</v>
      </c>
      <c r="J620" s="6" t="s">
        <v>20</v>
      </c>
    </row>
    <row r="621" spans="1:10" ht="30" x14ac:dyDescent="0.25">
      <c r="A621" s="7">
        <v>741</v>
      </c>
      <c r="B621" s="7" t="s">
        <v>721</v>
      </c>
      <c r="C621" s="7">
        <v>92015270</v>
      </c>
      <c r="D621" s="7">
        <v>20199</v>
      </c>
      <c r="E621" s="3" t="s">
        <v>851</v>
      </c>
      <c r="F621" s="7">
        <v>2</v>
      </c>
      <c r="G621" s="7" t="s">
        <v>367</v>
      </c>
      <c r="H621" s="36">
        <v>5552</v>
      </c>
      <c r="I621" s="26" t="s">
        <v>1125</v>
      </c>
      <c r="J621" s="6" t="s">
        <v>20</v>
      </c>
    </row>
    <row r="622" spans="1:10" ht="45" x14ac:dyDescent="0.25">
      <c r="A622" s="6">
        <v>742</v>
      </c>
      <c r="B622" s="7" t="s">
        <v>721</v>
      </c>
      <c r="C622" s="7">
        <v>92079617</v>
      </c>
      <c r="D622" s="7">
        <v>20199</v>
      </c>
      <c r="E622" s="3" t="s">
        <v>852</v>
      </c>
      <c r="F622" s="7">
        <v>2</v>
      </c>
      <c r="G622" s="7" t="s">
        <v>367</v>
      </c>
      <c r="H622" s="36">
        <v>11742</v>
      </c>
      <c r="I622" s="26" t="s">
        <v>1125</v>
      </c>
      <c r="J622" s="6" t="s">
        <v>20</v>
      </c>
    </row>
    <row r="623" spans="1:10" ht="30" x14ac:dyDescent="0.25">
      <c r="A623" s="7">
        <v>743</v>
      </c>
      <c r="B623" s="7" t="s">
        <v>721</v>
      </c>
      <c r="C623" s="7">
        <v>92015268</v>
      </c>
      <c r="D623" s="7">
        <v>20199</v>
      </c>
      <c r="E623" s="3" t="s">
        <v>853</v>
      </c>
      <c r="F623" s="7">
        <v>24</v>
      </c>
      <c r="G623" s="7" t="s">
        <v>496</v>
      </c>
      <c r="H623" s="36">
        <v>49920</v>
      </c>
      <c r="I623" s="26" t="s">
        <v>1125</v>
      </c>
      <c r="J623" s="6" t="s">
        <v>20</v>
      </c>
    </row>
    <row r="624" spans="1:10" ht="45" x14ac:dyDescent="0.25">
      <c r="A624" s="6">
        <v>744</v>
      </c>
      <c r="B624" s="7" t="s">
        <v>721</v>
      </c>
      <c r="C624" s="7">
        <v>92028959</v>
      </c>
      <c r="D624" s="7">
        <v>20199</v>
      </c>
      <c r="E624" s="3" t="s">
        <v>854</v>
      </c>
      <c r="F624" s="7">
        <v>7560</v>
      </c>
      <c r="G624" s="7" t="s">
        <v>844</v>
      </c>
      <c r="H624" s="36">
        <v>1126440</v>
      </c>
      <c r="I624" s="26" t="s">
        <v>1125</v>
      </c>
      <c r="J624" s="6" t="s">
        <v>20</v>
      </c>
    </row>
    <row r="625" spans="1:10" ht="45" x14ac:dyDescent="0.25">
      <c r="A625" s="7">
        <v>745</v>
      </c>
      <c r="B625" s="7" t="s">
        <v>721</v>
      </c>
      <c r="C625" s="7">
        <v>92079542</v>
      </c>
      <c r="D625" s="7">
        <v>20199</v>
      </c>
      <c r="E625" s="3" t="s">
        <v>855</v>
      </c>
      <c r="F625" s="7">
        <v>10</v>
      </c>
      <c r="G625" s="7" t="s">
        <v>367</v>
      </c>
      <c r="H625" s="36">
        <v>84010</v>
      </c>
      <c r="I625" s="26" t="s">
        <v>1125</v>
      </c>
      <c r="J625" s="6" t="s">
        <v>20</v>
      </c>
    </row>
    <row r="626" spans="1:10" ht="45" x14ac:dyDescent="0.25">
      <c r="A626" s="6">
        <v>746</v>
      </c>
      <c r="B626" s="7" t="s">
        <v>721</v>
      </c>
      <c r="C626" s="7">
        <v>92079539</v>
      </c>
      <c r="D626" s="7">
        <v>20199</v>
      </c>
      <c r="E626" s="3" t="s">
        <v>856</v>
      </c>
      <c r="F626" s="7">
        <v>16</v>
      </c>
      <c r="G626" s="7" t="s">
        <v>367</v>
      </c>
      <c r="H626" s="36">
        <v>132904</v>
      </c>
      <c r="I626" s="26" t="s">
        <v>1125</v>
      </c>
      <c r="J626" s="6" t="s">
        <v>20</v>
      </c>
    </row>
    <row r="627" spans="1:10" ht="45" x14ac:dyDescent="0.25">
      <c r="A627" s="7">
        <v>747</v>
      </c>
      <c r="B627" s="7" t="s">
        <v>721</v>
      </c>
      <c r="C627" s="7">
        <v>92080306</v>
      </c>
      <c r="D627" s="7">
        <v>20199</v>
      </c>
      <c r="E627" s="3" t="s">
        <v>857</v>
      </c>
      <c r="F627" s="7">
        <v>312</v>
      </c>
      <c r="G627" s="7" t="s">
        <v>367</v>
      </c>
      <c r="H627" s="36">
        <v>227916</v>
      </c>
      <c r="I627" s="26" t="s">
        <v>1125</v>
      </c>
      <c r="J627" s="6" t="s">
        <v>20</v>
      </c>
    </row>
    <row r="628" spans="1:10" ht="45" x14ac:dyDescent="0.25">
      <c r="A628" s="6">
        <v>748</v>
      </c>
      <c r="B628" s="7" t="s">
        <v>721</v>
      </c>
      <c r="C628" s="7">
        <v>92080310</v>
      </c>
      <c r="D628" s="7">
        <v>20199</v>
      </c>
      <c r="E628" s="3" t="s">
        <v>858</v>
      </c>
      <c r="F628" s="7">
        <v>98</v>
      </c>
      <c r="G628" s="7" t="s">
        <v>367</v>
      </c>
      <c r="H628" s="36">
        <v>71589</v>
      </c>
      <c r="I628" s="26" t="s">
        <v>1125</v>
      </c>
      <c r="J628" s="6" t="s">
        <v>20</v>
      </c>
    </row>
    <row r="629" spans="1:10" ht="45" x14ac:dyDescent="0.25">
      <c r="A629" s="7">
        <v>749</v>
      </c>
      <c r="B629" s="7" t="s">
        <v>721</v>
      </c>
      <c r="C629" s="7">
        <v>92080737</v>
      </c>
      <c r="D629" s="7">
        <v>20199</v>
      </c>
      <c r="E629" s="3" t="s">
        <v>859</v>
      </c>
      <c r="F629" s="7">
        <v>6</v>
      </c>
      <c r="G629" s="7" t="s">
        <v>367</v>
      </c>
      <c r="H629" s="36">
        <v>59727</v>
      </c>
      <c r="I629" s="26" t="s">
        <v>1125</v>
      </c>
      <c r="J629" s="6" t="s">
        <v>20</v>
      </c>
    </row>
    <row r="630" spans="1:10" x14ac:dyDescent="0.25">
      <c r="A630" s="6">
        <v>750</v>
      </c>
      <c r="B630" s="7" t="s">
        <v>721</v>
      </c>
      <c r="C630" s="7">
        <v>92015256</v>
      </c>
      <c r="D630" s="7">
        <v>20199</v>
      </c>
      <c r="E630" s="3" t="s">
        <v>860</v>
      </c>
      <c r="F630" s="7">
        <v>112</v>
      </c>
      <c r="G630" s="7" t="s">
        <v>367</v>
      </c>
      <c r="H630" s="36">
        <v>61124</v>
      </c>
      <c r="I630" s="26" t="s">
        <v>1125</v>
      </c>
      <c r="J630" s="6" t="s">
        <v>20</v>
      </c>
    </row>
    <row r="631" spans="1:10" x14ac:dyDescent="0.25">
      <c r="A631" s="7">
        <v>751</v>
      </c>
      <c r="B631" s="7" t="s">
        <v>721</v>
      </c>
      <c r="C631" s="7">
        <v>92028982</v>
      </c>
      <c r="D631" s="7">
        <v>20199</v>
      </c>
      <c r="E631" s="3" t="s">
        <v>861</v>
      </c>
      <c r="F631" s="7">
        <v>136</v>
      </c>
      <c r="G631" s="7" t="s">
        <v>367</v>
      </c>
      <c r="H631" s="36">
        <v>85442</v>
      </c>
      <c r="I631" s="26" t="s">
        <v>1125</v>
      </c>
      <c r="J631" s="6" t="s">
        <v>20</v>
      </c>
    </row>
    <row r="632" spans="1:10" x14ac:dyDescent="0.25">
      <c r="A632" s="6">
        <v>752</v>
      </c>
      <c r="B632" s="7" t="s">
        <v>721</v>
      </c>
      <c r="C632" s="7">
        <v>92079992</v>
      </c>
      <c r="D632" s="7">
        <v>20199</v>
      </c>
      <c r="E632" s="3" t="s">
        <v>862</v>
      </c>
      <c r="F632" s="7">
        <v>19</v>
      </c>
      <c r="G632" s="7" t="s">
        <v>367</v>
      </c>
      <c r="H632" s="36">
        <v>64452</v>
      </c>
      <c r="I632" s="26" t="s">
        <v>1125</v>
      </c>
      <c r="J632" s="6" t="s">
        <v>20</v>
      </c>
    </row>
    <row r="633" spans="1:10" x14ac:dyDescent="0.25">
      <c r="A633" s="7">
        <v>753</v>
      </c>
      <c r="B633" s="7" t="s">
        <v>721</v>
      </c>
      <c r="C633" s="7">
        <v>92080181</v>
      </c>
      <c r="D633" s="7">
        <v>20199</v>
      </c>
      <c r="E633" s="3" t="s">
        <v>863</v>
      </c>
      <c r="F633" s="7">
        <v>3</v>
      </c>
      <c r="G633" s="7" t="s">
        <v>367</v>
      </c>
      <c r="H633" s="36">
        <v>34569</v>
      </c>
      <c r="I633" s="26" t="s">
        <v>1125</v>
      </c>
      <c r="J633" s="6" t="s">
        <v>20</v>
      </c>
    </row>
    <row r="634" spans="1:10" ht="30" x14ac:dyDescent="0.25">
      <c r="A634" s="6">
        <v>754</v>
      </c>
      <c r="B634" s="7" t="s">
        <v>721</v>
      </c>
      <c r="C634" s="7">
        <v>92029074</v>
      </c>
      <c r="D634" s="7">
        <v>20199</v>
      </c>
      <c r="E634" s="3" t="s">
        <v>864</v>
      </c>
      <c r="F634" s="7">
        <v>2</v>
      </c>
      <c r="G634" s="7" t="s">
        <v>844</v>
      </c>
      <c r="H634" s="36">
        <v>41452</v>
      </c>
      <c r="I634" s="26" t="s">
        <v>1125</v>
      </c>
      <c r="J634" s="6" t="s">
        <v>20</v>
      </c>
    </row>
    <row r="635" spans="1:10" ht="30" x14ac:dyDescent="0.25">
      <c r="A635" s="7">
        <v>755</v>
      </c>
      <c r="B635" s="7" t="s">
        <v>721</v>
      </c>
      <c r="C635" s="7">
        <v>92015111</v>
      </c>
      <c r="D635" s="7">
        <v>20199</v>
      </c>
      <c r="E635" s="3" t="s">
        <v>865</v>
      </c>
      <c r="F635" s="7">
        <v>4</v>
      </c>
      <c r="G635" s="7" t="s">
        <v>367</v>
      </c>
      <c r="H635" s="36">
        <v>62842</v>
      </c>
      <c r="I635" s="26" t="s">
        <v>1125</v>
      </c>
      <c r="J635" s="6" t="s">
        <v>20</v>
      </c>
    </row>
    <row r="636" spans="1:10" ht="45" x14ac:dyDescent="0.25">
      <c r="A636" s="6">
        <v>756</v>
      </c>
      <c r="B636" s="7" t="s">
        <v>721</v>
      </c>
      <c r="C636" s="7">
        <v>92015117</v>
      </c>
      <c r="D636" s="7">
        <v>20199</v>
      </c>
      <c r="E636" s="3" t="s">
        <v>866</v>
      </c>
      <c r="F636" s="7">
        <v>6</v>
      </c>
      <c r="G636" s="7" t="s">
        <v>844</v>
      </c>
      <c r="H636" s="36">
        <v>31830</v>
      </c>
      <c r="I636" s="26" t="s">
        <v>1125</v>
      </c>
      <c r="J636" s="6" t="s">
        <v>20</v>
      </c>
    </row>
    <row r="637" spans="1:10" ht="45" x14ac:dyDescent="0.25">
      <c r="A637" s="7">
        <v>757</v>
      </c>
      <c r="B637" s="7" t="s">
        <v>721</v>
      </c>
      <c r="C637" s="7">
        <v>92079038</v>
      </c>
      <c r="D637" s="7">
        <v>20199</v>
      </c>
      <c r="E637" s="3" t="s">
        <v>867</v>
      </c>
      <c r="F637" s="7">
        <v>7</v>
      </c>
      <c r="G637" s="7" t="s">
        <v>868</v>
      </c>
      <c r="H637" s="36">
        <v>32445</v>
      </c>
      <c r="I637" s="26" t="s">
        <v>1125</v>
      </c>
      <c r="J637" s="6" t="s">
        <v>20</v>
      </c>
    </row>
    <row r="638" spans="1:10" ht="45" x14ac:dyDescent="0.25">
      <c r="A638" s="6">
        <v>758</v>
      </c>
      <c r="B638" s="7" t="s">
        <v>721</v>
      </c>
      <c r="C638" s="7">
        <v>92080176</v>
      </c>
      <c r="D638" s="7">
        <v>20199</v>
      </c>
      <c r="E638" s="3" t="s">
        <v>869</v>
      </c>
      <c r="F638" s="7">
        <v>4</v>
      </c>
      <c r="G638" s="7" t="s">
        <v>496</v>
      </c>
      <c r="H638" s="36">
        <v>23164</v>
      </c>
      <c r="I638" s="26" t="s">
        <v>1125</v>
      </c>
      <c r="J638" s="6" t="s">
        <v>20</v>
      </c>
    </row>
    <row r="639" spans="1:10" ht="45" x14ac:dyDescent="0.25">
      <c r="A639" s="7">
        <v>759</v>
      </c>
      <c r="B639" s="7" t="s">
        <v>721</v>
      </c>
      <c r="C639" s="7">
        <v>92079028</v>
      </c>
      <c r="D639" s="7">
        <v>20199</v>
      </c>
      <c r="E639" s="3" t="s">
        <v>870</v>
      </c>
      <c r="F639" s="7">
        <v>2</v>
      </c>
      <c r="G639" s="7" t="s">
        <v>496</v>
      </c>
      <c r="H639" s="36">
        <v>7060</v>
      </c>
      <c r="I639" s="26" t="s">
        <v>1125</v>
      </c>
      <c r="J639" s="6" t="s">
        <v>20</v>
      </c>
    </row>
    <row r="640" spans="1:10" ht="45" x14ac:dyDescent="0.25">
      <c r="A640" s="6">
        <v>760</v>
      </c>
      <c r="B640" s="7" t="s">
        <v>721</v>
      </c>
      <c r="C640" s="7">
        <v>92079619</v>
      </c>
      <c r="D640" s="7">
        <v>20199</v>
      </c>
      <c r="E640" s="3" t="s">
        <v>871</v>
      </c>
      <c r="F640" s="7">
        <v>9</v>
      </c>
      <c r="G640" s="7" t="s">
        <v>844</v>
      </c>
      <c r="H640" s="36">
        <v>16964</v>
      </c>
      <c r="I640" s="26" t="s">
        <v>1125</v>
      </c>
      <c r="J640" s="6" t="s">
        <v>20</v>
      </c>
    </row>
    <row r="641" spans="1:10" ht="45" x14ac:dyDescent="0.25">
      <c r="A641" s="7">
        <v>761</v>
      </c>
      <c r="B641" s="7" t="s">
        <v>721</v>
      </c>
      <c r="C641" s="7">
        <v>92080178</v>
      </c>
      <c r="D641" s="7">
        <v>20199</v>
      </c>
      <c r="E641" s="3" t="s">
        <v>872</v>
      </c>
      <c r="F641" s="7">
        <v>25</v>
      </c>
      <c r="G641" s="7" t="s">
        <v>844</v>
      </c>
      <c r="H641" s="36">
        <v>96737</v>
      </c>
      <c r="I641" s="26" t="s">
        <v>1125</v>
      </c>
      <c r="J641" s="6" t="s">
        <v>20</v>
      </c>
    </row>
    <row r="642" spans="1:10" ht="30" x14ac:dyDescent="0.25">
      <c r="A642" s="6">
        <v>762</v>
      </c>
      <c r="B642" s="7" t="s">
        <v>721</v>
      </c>
      <c r="C642" s="7">
        <v>92053762</v>
      </c>
      <c r="D642" s="7">
        <v>20199</v>
      </c>
      <c r="E642" s="3" t="s">
        <v>873</v>
      </c>
      <c r="F642" s="7">
        <v>28</v>
      </c>
      <c r="G642" s="7" t="s">
        <v>367</v>
      </c>
      <c r="H642" s="36">
        <v>67438</v>
      </c>
      <c r="I642" s="26" t="s">
        <v>1125</v>
      </c>
      <c r="J642" s="6" t="s">
        <v>20</v>
      </c>
    </row>
    <row r="643" spans="1:10" ht="60" x14ac:dyDescent="0.25">
      <c r="A643" s="7">
        <v>763</v>
      </c>
      <c r="B643" s="7" t="s">
        <v>721</v>
      </c>
      <c r="C643" s="7">
        <v>92080180</v>
      </c>
      <c r="D643" s="7">
        <v>20199</v>
      </c>
      <c r="E643" s="3" t="s">
        <v>874</v>
      </c>
      <c r="F643" s="7">
        <v>10</v>
      </c>
      <c r="G643" s="7" t="s">
        <v>844</v>
      </c>
      <c r="H643" s="36">
        <v>193580</v>
      </c>
      <c r="I643" s="26" t="s">
        <v>1125</v>
      </c>
      <c r="J643" s="6" t="s">
        <v>20</v>
      </c>
    </row>
    <row r="644" spans="1:10" ht="30" x14ac:dyDescent="0.25">
      <c r="A644" s="6">
        <v>764</v>
      </c>
      <c r="B644" s="7" t="s">
        <v>721</v>
      </c>
      <c r="C644" s="7">
        <v>92015251</v>
      </c>
      <c r="D644" s="7">
        <v>20199</v>
      </c>
      <c r="E644" s="3" t="s">
        <v>875</v>
      </c>
      <c r="F644" s="7">
        <v>43</v>
      </c>
      <c r="G644" s="7" t="s">
        <v>844</v>
      </c>
      <c r="H644" s="36">
        <v>148264</v>
      </c>
      <c r="I644" s="26" t="s">
        <v>1125</v>
      </c>
      <c r="J644" s="6" t="s">
        <v>20</v>
      </c>
    </row>
    <row r="645" spans="1:10" ht="45" x14ac:dyDescent="0.25">
      <c r="A645" s="7">
        <v>765</v>
      </c>
      <c r="B645" s="7" t="s">
        <v>721</v>
      </c>
      <c r="C645" s="7">
        <v>92079028</v>
      </c>
      <c r="D645" s="7">
        <v>20199</v>
      </c>
      <c r="E645" s="3" t="s">
        <v>876</v>
      </c>
      <c r="F645" s="7">
        <v>26</v>
      </c>
      <c r="G645" s="7" t="s">
        <v>844</v>
      </c>
      <c r="H645" s="36">
        <v>106197</v>
      </c>
      <c r="I645" s="26" t="s">
        <v>1125</v>
      </c>
      <c r="J645" s="6" t="s">
        <v>20</v>
      </c>
    </row>
    <row r="646" spans="1:10" ht="60" x14ac:dyDescent="0.25">
      <c r="A646" s="6">
        <v>766</v>
      </c>
      <c r="B646" s="7" t="s">
        <v>721</v>
      </c>
      <c r="C646" s="7">
        <v>92077784</v>
      </c>
      <c r="D646" s="7">
        <v>20199</v>
      </c>
      <c r="E646" s="3" t="s">
        <v>877</v>
      </c>
      <c r="F646" s="7">
        <v>36</v>
      </c>
      <c r="G646" s="7" t="s">
        <v>844</v>
      </c>
      <c r="H646" s="36">
        <v>213012</v>
      </c>
      <c r="I646" s="26" t="s">
        <v>1125</v>
      </c>
      <c r="J646" s="6" t="s">
        <v>20</v>
      </c>
    </row>
    <row r="647" spans="1:10" ht="45" x14ac:dyDescent="0.25">
      <c r="A647" s="7">
        <v>767</v>
      </c>
      <c r="B647" s="7" t="s">
        <v>721</v>
      </c>
      <c r="C647" s="7">
        <v>92079027</v>
      </c>
      <c r="D647" s="7">
        <v>20199</v>
      </c>
      <c r="E647" s="3" t="s">
        <v>878</v>
      </c>
      <c r="F647" s="7">
        <v>9</v>
      </c>
      <c r="G647" s="7" t="s">
        <v>367</v>
      </c>
      <c r="H647" s="36">
        <v>97362</v>
      </c>
      <c r="I647" s="26" t="s">
        <v>1125</v>
      </c>
      <c r="J647" s="6" t="s">
        <v>20</v>
      </c>
    </row>
    <row r="648" spans="1:10" ht="30" x14ac:dyDescent="0.25">
      <c r="A648" s="6">
        <v>768</v>
      </c>
      <c r="B648" s="7" t="s">
        <v>721</v>
      </c>
      <c r="C648" s="7">
        <v>92015245</v>
      </c>
      <c r="D648" s="7">
        <v>20199</v>
      </c>
      <c r="E648" s="3" t="s">
        <v>879</v>
      </c>
      <c r="F648" s="7">
        <v>31</v>
      </c>
      <c r="G648" s="7" t="s">
        <v>844</v>
      </c>
      <c r="H648" s="36">
        <v>78027</v>
      </c>
      <c r="I648" s="26" t="s">
        <v>1125</v>
      </c>
      <c r="J648" s="6" t="s">
        <v>20</v>
      </c>
    </row>
    <row r="649" spans="1:10" ht="45" x14ac:dyDescent="0.25">
      <c r="A649" s="7">
        <v>769</v>
      </c>
      <c r="B649" s="7" t="s">
        <v>721</v>
      </c>
      <c r="C649" s="7">
        <v>92080138</v>
      </c>
      <c r="D649" s="7">
        <v>20199</v>
      </c>
      <c r="E649" s="3" t="s">
        <v>880</v>
      </c>
      <c r="F649" s="7">
        <v>3</v>
      </c>
      <c r="G649" s="7" t="s">
        <v>844</v>
      </c>
      <c r="H649" s="36">
        <v>17592</v>
      </c>
      <c r="I649" s="26" t="s">
        <v>1125</v>
      </c>
      <c r="J649" s="6" t="s">
        <v>20</v>
      </c>
    </row>
    <row r="650" spans="1:10" ht="45" x14ac:dyDescent="0.25">
      <c r="A650" s="6">
        <v>770</v>
      </c>
      <c r="B650" s="7" t="s">
        <v>721</v>
      </c>
      <c r="C650" s="7">
        <v>92080175</v>
      </c>
      <c r="D650" s="7">
        <v>20199</v>
      </c>
      <c r="E650" s="3" t="s">
        <v>881</v>
      </c>
      <c r="F650" s="7">
        <v>4</v>
      </c>
      <c r="G650" s="7" t="s">
        <v>844</v>
      </c>
      <c r="H650" s="36">
        <v>49238</v>
      </c>
      <c r="I650" s="26" t="s">
        <v>1125</v>
      </c>
      <c r="J650" s="6" t="s">
        <v>20</v>
      </c>
    </row>
    <row r="651" spans="1:10" ht="60" x14ac:dyDescent="0.25">
      <c r="A651" s="7">
        <v>771</v>
      </c>
      <c r="B651" s="7" t="s">
        <v>721</v>
      </c>
      <c r="C651" s="7">
        <v>92079574</v>
      </c>
      <c r="D651" s="7">
        <v>20199</v>
      </c>
      <c r="E651" s="3" t="s">
        <v>882</v>
      </c>
      <c r="F651" s="7">
        <v>2</v>
      </c>
      <c r="G651" s="7" t="s">
        <v>496</v>
      </c>
      <c r="H651" s="36">
        <v>18036</v>
      </c>
      <c r="I651" s="26" t="s">
        <v>1125</v>
      </c>
      <c r="J651" s="6" t="s">
        <v>20</v>
      </c>
    </row>
    <row r="652" spans="1:10" ht="45" x14ac:dyDescent="0.25">
      <c r="A652" s="6">
        <v>772</v>
      </c>
      <c r="B652" s="7" t="s">
        <v>721</v>
      </c>
      <c r="C652" s="7">
        <v>92079587</v>
      </c>
      <c r="D652" s="7">
        <v>20199</v>
      </c>
      <c r="E652" s="3" t="s">
        <v>883</v>
      </c>
      <c r="F652" s="7">
        <v>10</v>
      </c>
      <c r="G652" s="7" t="s">
        <v>367</v>
      </c>
      <c r="H652" s="36">
        <v>34490</v>
      </c>
      <c r="I652" s="26" t="s">
        <v>1125</v>
      </c>
      <c r="J652" s="6" t="s">
        <v>20</v>
      </c>
    </row>
    <row r="653" spans="1:10" ht="45" x14ac:dyDescent="0.25">
      <c r="A653" s="7">
        <v>773</v>
      </c>
      <c r="B653" s="7" t="s">
        <v>721</v>
      </c>
      <c r="C653" s="7">
        <v>92015117</v>
      </c>
      <c r="D653" s="7">
        <v>20199</v>
      </c>
      <c r="E653" s="3" t="s">
        <v>866</v>
      </c>
      <c r="F653" s="7">
        <v>6</v>
      </c>
      <c r="G653" s="7" t="s">
        <v>844</v>
      </c>
      <c r="H653" s="36">
        <v>31830</v>
      </c>
      <c r="I653" s="26" t="s">
        <v>1125</v>
      </c>
      <c r="J653" s="6" t="s">
        <v>20</v>
      </c>
    </row>
    <row r="654" spans="1:10" ht="45" x14ac:dyDescent="0.25">
      <c r="A654" s="6">
        <v>774</v>
      </c>
      <c r="B654" s="7" t="s">
        <v>721</v>
      </c>
      <c r="C654" s="7">
        <v>92080304</v>
      </c>
      <c r="D654" s="7">
        <v>20199</v>
      </c>
      <c r="E654" s="3" t="s">
        <v>884</v>
      </c>
      <c r="F654" s="7">
        <v>30</v>
      </c>
      <c r="G654" s="7" t="s">
        <v>844</v>
      </c>
      <c r="H654" s="36">
        <v>117660</v>
      </c>
      <c r="I654" s="26" t="s">
        <v>1125</v>
      </c>
      <c r="J654" s="6" t="s">
        <v>20</v>
      </c>
    </row>
    <row r="655" spans="1:10" ht="30" x14ac:dyDescent="0.25">
      <c r="A655" s="7">
        <v>775</v>
      </c>
      <c r="B655" s="7" t="s">
        <v>721</v>
      </c>
      <c r="C655" s="7">
        <v>92079980</v>
      </c>
      <c r="D655" s="7">
        <v>20199</v>
      </c>
      <c r="E655" s="3" t="s">
        <v>885</v>
      </c>
      <c r="F655" s="7">
        <v>300</v>
      </c>
      <c r="G655" s="7" t="s">
        <v>844</v>
      </c>
      <c r="H655" s="36">
        <v>421650</v>
      </c>
      <c r="I655" s="26" t="s">
        <v>1125</v>
      </c>
      <c r="J655" s="6" t="s">
        <v>20</v>
      </c>
    </row>
    <row r="656" spans="1:10" ht="45" x14ac:dyDescent="0.25">
      <c r="A656" s="6">
        <v>776</v>
      </c>
      <c r="B656" s="7" t="s">
        <v>721</v>
      </c>
      <c r="C656" s="7">
        <v>92079031</v>
      </c>
      <c r="D656" s="7">
        <v>20199</v>
      </c>
      <c r="E656" s="3" t="s">
        <v>886</v>
      </c>
      <c r="F656" s="7">
        <v>35</v>
      </c>
      <c r="G656" s="7" t="s">
        <v>367</v>
      </c>
      <c r="H656" s="36">
        <v>143517</v>
      </c>
      <c r="I656" s="26" t="s">
        <v>1125</v>
      </c>
      <c r="J656" s="6" t="s">
        <v>20</v>
      </c>
    </row>
    <row r="657" spans="1:10" ht="45" x14ac:dyDescent="0.25">
      <c r="A657" s="7">
        <v>777</v>
      </c>
      <c r="B657" s="7" t="s">
        <v>721</v>
      </c>
      <c r="C657" s="7">
        <v>92079034</v>
      </c>
      <c r="D657" s="7">
        <v>20199</v>
      </c>
      <c r="E657" s="3" t="s">
        <v>887</v>
      </c>
      <c r="F657" s="7">
        <v>38</v>
      </c>
      <c r="G657" s="7" t="s">
        <v>255</v>
      </c>
      <c r="H657" s="36">
        <v>261535</v>
      </c>
      <c r="I657" s="26" t="s">
        <v>1125</v>
      </c>
      <c r="J657" s="6" t="s">
        <v>20</v>
      </c>
    </row>
    <row r="658" spans="1:10" ht="30" x14ac:dyDescent="0.25">
      <c r="A658" s="6">
        <v>778</v>
      </c>
      <c r="B658" s="7" t="s">
        <v>721</v>
      </c>
      <c r="C658" s="7">
        <v>92079035</v>
      </c>
      <c r="D658" s="7">
        <v>20199</v>
      </c>
      <c r="E658" s="3" t="s">
        <v>888</v>
      </c>
      <c r="F658" s="7">
        <v>5</v>
      </c>
      <c r="G658" s="7" t="s">
        <v>367</v>
      </c>
      <c r="H658" s="36">
        <v>282292</v>
      </c>
      <c r="I658" s="26" t="s">
        <v>1125</v>
      </c>
      <c r="J658" s="6" t="s">
        <v>20</v>
      </c>
    </row>
    <row r="659" spans="1:10" ht="45" x14ac:dyDescent="0.25">
      <c r="A659" s="7">
        <v>779</v>
      </c>
      <c r="B659" s="7" t="s">
        <v>721</v>
      </c>
      <c r="C659" s="7">
        <v>92079036</v>
      </c>
      <c r="D659" s="7">
        <v>20199</v>
      </c>
      <c r="E659" s="3" t="s">
        <v>889</v>
      </c>
      <c r="F659" s="7">
        <v>18</v>
      </c>
      <c r="G659" s="7" t="s">
        <v>367</v>
      </c>
      <c r="H659" s="36">
        <v>291555</v>
      </c>
      <c r="I659" s="26" t="s">
        <v>1125</v>
      </c>
      <c r="J659" s="6" t="s">
        <v>20</v>
      </c>
    </row>
    <row r="660" spans="1:10" ht="45" x14ac:dyDescent="0.25">
      <c r="A660" s="6">
        <v>780</v>
      </c>
      <c r="B660" s="7" t="s">
        <v>721</v>
      </c>
      <c r="C660" s="7">
        <v>92080204</v>
      </c>
      <c r="D660" s="7">
        <v>20199</v>
      </c>
      <c r="E660" s="3" t="s">
        <v>890</v>
      </c>
      <c r="F660" s="7">
        <v>10</v>
      </c>
      <c r="G660" s="7" t="s">
        <v>367</v>
      </c>
      <c r="H660" s="36">
        <v>58650</v>
      </c>
      <c r="I660" s="26" t="s">
        <v>1125</v>
      </c>
      <c r="J660" s="6" t="s">
        <v>20</v>
      </c>
    </row>
    <row r="661" spans="1:10" ht="45" x14ac:dyDescent="0.25">
      <c r="A661" s="7">
        <v>781</v>
      </c>
      <c r="B661" s="7" t="s">
        <v>721</v>
      </c>
      <c r="C661" s="7">
        <v>92080174</v>
      </c>
      <c r="D661" s="7">
        <v>20199</v>
      </c>
      <c r="E661" s="3" t="s">
        <v>883</v>
      </c>
      <c r="F661" s="7">
        <v>2</v>
      </c>
      <c r="G661" s="7" t="s">
        <v>367</v>
      </c>
      <c r="H661" s="36">
        <v>80064</v>
      </c>
      <c r="I661" s="26" t="s">
        <v>1125</v>
      </c>
      <c r="J661" s="6" t="s">
        <v>20</v>
      </c>
    </row>
    <row r="662" spans="1:10" ht="45" x14ac:dyDescent="0.25">
      <c r="A662" s="6">
        <v>782</v>
      </c>
      <c r="B662" s="7" t="s">
        <v>721</v>
      </c>
      <c r="C662" s="7">
        <v>92080183</v>
      </c>
      <c r="D662" s="7">
        <v>20199</v>
      </c>
      <c r="E662" s="3" t="s">
        <v>891</v>
      </c>
      <c r="F662" s="7">
        <v>1</v>
      </c>
      <c r="G662" s="7" t="s">
        <v>367</v>
      </c>
      <c r="H662" s="36">
        <v>120100</v>
      </c>
      <c r="I662" s="26" t="s">
        <v>1125</v>
      </c>
      <c r="J662" s="6" t="s">
        <v>20</v>
      </c>
    </row>
    <row r="663" spans="1:10" ht="45" x14ac:dyDescent="0.25">
      <c r="A663" s="7">
        <v>783</v>
      </c>
      <c r="B663" s="7" t="s">
        <v>721</v>
      </c>
      <c r="C663" s="7">
        <v>92080196</v>
      </c>
      <c r="D663" s="7">
        <v>20199</v>
      </c>
      <c r="E663" s="3" t="s">
        <v>892</v>
      </c>
      <c r="F663" s="7">
        <v>3</v>
      </c>
      <c r="G663" s="7" t="s">
        <v>367</v>
      </c>
      <c r="H663" s="36">
        <v>120000</v>
      </c>
      <c r="I663" s="26" t="s">
        <v>1125</v>
      </c>
      <c r="J663" s="6" t="s">
        <v>20</v>
      </c>
    </row>
    <row r="664" spans="1:10" ht="45" x14ac:dyDescent="0.25">
      <c r="A664" s="6">
        <v>784</v>
      </c>
      <c r="B664" s="7" t="s">
        <v>721</v>
      </c>
      <c r="C664" s="7">
        <v>92080186</v>
      </c>
      <c r="D664" s="7">
        <v>20199</v>
      </c>
      <c r="E664" s="3" t="s">
        <v>893</v>
      </c>
      <c r="F664" s="7">
        <v>6</v>
      </c>
      <c r="G664" s="7" t="s">
        <v>844</v>
      </c>
      <c r="H664" s="36">
        <v>278559</v>
      </c>
      <c r="I664" s="26" t="s">
        <v>1125</v>
      </c>
      <c r="J664" s="6" t="s">
        <v>20</v>
      </c>
    </row>
    <row r="665" spans="1:10" ht="45" x14ac:dyDescent="0.25">
      <c r="A665" s="7">
        <v>785</v>
      </c>
      <c r="B665" s="7" t="s">
        <v>721</v>
      </c>
      <c r="C665" s="7">
        <v>92079538</v>
      </c>
      <c r="D665" s="7">
        <v>20199</v>
      </c>
      <c r="E665" s="3" t="s">
        <v>894</v>
      </c>
      <c r="F665" s="7">
        <v>3</v>
      </c>
      <c r="G665" s="7" t="s">
        <v>367</v>
      </c>
      <c r="H665" s="36">
        <v>19197</v>
      </c>
      <c r="I665" s="26" t="s">
        <v>1125</v>
      </c>
      <c r="J665" s="6" t="s">
        <v>20</v>
      </c>
    </row>
    <row r="666" spans="1:10" ht="30" x14ac:dyDescent="0.25">
      <c r="A666" s="6">
        <v>786</v>
      </c>
      <c r="B666" s="7" t="s">
        <v>721</v>
      </c>
      <c r="C666" s="7">
        <v>92079587</v>
      </c>
      <c r="D666" s="7">
        <v>20199</v>
      </c>
      <c r="E666" s="3" t="s">
        <v>895</v>
      </c>
      <c r="F666" s="7">
        <v>2</v>
      </c>
      <c r="G666" s="7" t="s">
        <v>367</v>
      </c>
      <c r="H666" s="36">
        <v>16000</v>
      </c>
      <c r="I666" s="26" t="s">
        <v>1125</v>
      </c>
      <c r="J666" s="6" t="s">
        <v>20</v>
      </c>
    </row>
    <row r="667" spans="1:10" ht="30" x14ac:dyDescent="0.25">
      <c r="A667" s="7">
        <v>787</v>
      </c>
      <c r="B667" s="7" t="s">
        <v>721</v>
      </c>
      <c r="C667" s="7">
        <v>92015254</v>
      </c>
      <c r="D667" s="7">
        <v>20199</v>
      </c>
      <c r="E667" s="3" t="s">
        <v>896</v>
      </c>
      <c r="F667" s="7">
        <v>2</v>
      </c>
      <c r="G667" s="7" t="s">
        <v>367</v>
      </c>
      <c r="H667" s="36">
        <v>14492</v>
      </c>
      <c r="I667" s="26" t="s">
        <v>1125</v>
      </c>
      <c r="J667" s="6" t="s">
        <v>20</v>
      </c>
    </row>
    <row r="668" spans="1:10" ht="30" x14ac:dyDescent="0.25">
      <c r="A668" s="6">
        <v>788</v>
      </c>
      <c r="B668" s="7" t="s">
        <v>721</v>
      </c>
      <c r="C668" s="7">
        <v>92136291</v>
      </c>
      <c r="D668" s="7">
        <v>20199</v>
      </c>
      <c r="E668" s="3" t="s">
        <v>897</v>
      </c>
      <c r="F668" s="7">
        <v>31</v>
      </c>
      <c r="G668" s="7" t="s">
        <v>844</v>
      </c>
      <c r="H668" s="36">
        <v>106562</v>
      </c>
      <c r="I668" s="26" t="s">
        <v>1125</v>
      </c>
      <c r="J668" s="6" t="s">
        <v>20</v>
      </c>
    </row>
    <row r="669" spans="1:10" ht="45" x14ac:dyDescent="0.25">
      <c r="A669" s="7">
        <v>789</v>
      </c>
      <c r="B669" s="7" t="s">
        <v>721</v>
      </c>
      <c r="C669" s="7">
        <v>92080304</v>
      </c>
      <c r="D669" s="7">
        <v>20199</v>
      </c>
      <c r="E669" s="3" t="s">
        <v>898</v>
      </c>
      <c r="F669" s="7">
        <v>3</v>
      </c>
      <c r="G669" s="7" t="s">
        <v>367</v>
      </c>
      <c r="H669" s="36">
        <v>23532</v>
      </c>
      <c r="I669" s="26" t="s">
        <v>1125</v>
      </c>
      <c r="J669" s="6" t="s">
        <v>20</v>
      </c>
    </row>
    <row r="670" spans="1:10" ht="45" x14ac:dyDescent="0.25">
      <c r="A670" s="6">
        <v>790</v>
      </c>
      <c r="B670" s="7" t="s">
        <v>721</v>
      </c>
      <c r="C670" s="7">
        <v>92079620</v>
      </c>
      <c r="D670" s="7">
        <v>20199</v>
      </c>
      <c r="E670" s="3" t="s">
        <v>899</v>
      </c>
      <c r="F670" s="7">
        <v>10</v>
      </c>
      <c r="G670" s="7" t="s">
        <v>367</v>
      </c>
      <c r="H670" s="36">
        <v>43710</v>
      </c>
      <c r="I670" s="26" t="s">
        <v>1125</v>
      </c>
      <c r="J670" s="6" t="s">
        <v>20</v>
      </c>
    </row>
    <row r="671" spans="1:10" ht="60" x14ac:dyDescent="0.25">
      <c r="A671" s="7">
        <v>791</v>
      </c>
      <c r="B671" s="7" t="s">
        <v>721</v>
      </c>
      <c r="C671" s="7">
        <v>92079572</v>
      </c>
      <c r="D671" s="7">
        <v>20199</v>
      </c>
      <c r="E671" s="3" t="s">
        <v>900</v>
      </c>
      <c r="F671" s="7">
        <v>25</v>
      </c>
      <c r="G671" s="7" t="s">
        <v>367</v>
      </c>
      <c r="H671" s="36">
        <v>156187</v>
      </c>
      <c r="I671" s="26" t="s">
        <v>1125</v>
      </c>
      <c r="J671" s="6" t="s">
        <v>20</v>
      </c>
    </row>
    <row r="672" spans="1:10" ht="45" x14ac:dyDescent="0.25">
      <c r="A672" s="6">
        <v>792</v>
      </c>
      <c r="B672" s="7" t="s">
        <v>721</v>
      </c>
      <c r="C672" s="7" t="s">
        <v>901</v>
      </c>
      <c r="D672" s="7">
        <v>20199</v>
      </c>
      <c r="E672" s="3" t="s">
        <v>902</v>
      </c>
      <c r="F672" s="7">
        <v>3</v>
      </c>
      <c r="G672" s="7" t="s">
        <v>367</v>
      </c>
      <c r="H672" s="36">
        <f>18600+226345</f>
        <v>244945</v>
      </c>
      <c r="I672" s="26" t="s">
        <v>1125</v>
      </c>
      <c r="J672" s="6" t="s">
        <v>20</v>
      </c>
    </row>
    <row r="673" spans="1:10" ht="60" x14ac:dyDescent="0.25">
      <c r="A673" s="7">
        <v>793</v>
      </c>
      <c r="B673" s="7" t="s">
        <v>721</v>
      </c>
      <c r="C673" s="7">
        <v>92079822</v>
      </c>
      <c r="D673" s="7">
        <v>20199</v>
      </c>
      <c r="E673" s="3" t="s">
        <v>903</v>
      </c>
      <c r="F673" s="7">
        <v>270</v>
      </c>
      <c r="G673" s="7" t="s">
        <v>844</v>
      </c>
      <c r="H673" s="36">
        <v>363555</v>
      </c>
      <c r="I673" s="26" t="s">
        <v>1125</v>
      </c>
      <c r="J673" s="6" t="s">
        <v>20</v>
      </c>
    </row>
    <row r="674" spans="1:10" ht="30" x14ac:dyDescent="0.25">
      <c r="A674" s="6">
        <v>794</v>
      </c>
      <c r="B674" s="7" t="s">
        <v>721</v>
      </c>
      <c r="C674" s="7">
        <v>92079998</v>
      </c>
      <c r="D674" s="7">
        <v>20199</v>
      </c>
      <c r="E674" s="3" t="s">
        <v>904</v>
      </c>
      <c r="F674" s="7">
        <v>525</v>
      </c>
      <c r="G674" s="7" t="s">
        <v>844</v>
      </c>
      <c r="H674" s="36">
        <v>695100</v>
      </c>
      <c r="I674" s="26" t="s">
        <v>1125</v>
      </c>
      <c r="J674" s="6" t="s">
        <v>20</v>
      </c>
    </row>
    <row r="675" spans="1:10" x14ac:dyDescent="0.25">
      <c r="A675" s="7">
        <v>795</v>
      </c>
      <c r="B675" s="7" t="s">
        <v>721</v>
      </c>
      <c r="C675" s="7">
        <v>92029070</v>
      </c>
      <c r="D675" s="7">
        <v>20199</v>
      </c>
      <c r="E675" s="3" t="s">
        <v>905</v>
      </c>
      <c r="F675" s="7">
        <v>32</v>
      </c>
      <c r="G675" s="7" t="s">
        <v>367</v>
      </c>
      <c r="H675" s="36">
        <v>78368</v>
      </c>
      <c r="I675" s="26" t="s">
        <v>1125</v>
      </c>
      <c r="J675" s="6" t="s">
        <v>20</v>
      </c>
    </row>
    <row r="676" spans="1:10" ht="30" x14ac:dyDescent="0.25">
      <c r="A676" s="6">
        <v>796</v>
      </c>
      <c r="B676" s="7" t="s">
        <v>721</v>
      </c>
      <c r="C676" s="7">
        <v>92084994</v>
      </c>
      <c r="D676" s="7">
        <v>20199</v>
      </c>
      <c r="E676" s="3" t="s">
        <v>906</v>
      </c>
      <c r="F676" s="7">
        <v>14</v>
      </c>
      <c r="G676" s="7" t="s">
        <v>367</v>
      </c>
      <c r="H676" s="36">
        <v>51982</v>
      </c>
      <c r="I676" s="26" t="s">
        <v>1125</v>
      </c>
      <c r="J676" s="6" t="s">
        <v>20</v>
      </c>
    </row>
    <row r="677" spans="1:10" ht="30" x14ac:dyDescent="0.25">
      <c r="A677" s="7">
        <v>797</v>
      </c>
      <c r="B677" s="7" t="s">
        <v>721</v>
      </c>
      <c r="C677" s="7">
        <v>92080003</v>
      </c>
      <c r="D677" s="7">
        <v>20199</v>
      </c>
      <c r="E677" s="3" t="s">
        <v>907</v>
      </c>
      <c r="F677" s="7">
        <v>12</v>
      </c>
      <c r="G677" s="7" t="s">
        <v>367</v>
      </c>
      <c r="H677" s="36">
        <v>85656</v>
      </c>
      <c r="I677" s="26" t="s">
        <v>1125</v>
      </c>
      <c r="J677" s="6" t="s">
        <v>20</v>
      </c>
    </row>
    <row r="678" spans="1:10" x14ac:dyDescent="0.25">
      <c r="A678" s="6">
        <v>798</v>
      </c>
      <c r="B678" s="7" t="s">
        <v>721</v>
      </c>
      <c r="C678" s="7">
        <v>92015294</v>
      </c>
      <c r="D678" s="7">
        <v>20199</v>
      </c>
      <c r="E678" s="3" t="s">
        <v>908</v>
      </c>
      <c r="F678" s="7">
        <v>2500</v>
      </c>
      <c r="G678" s="7" t="s">
        <v>844</v>
      </c>
      <c r="H678" s="36">
        <v>135000</v>
      </c>
      <c r="I678" s="26" t="s">
        <v>1125</v>
      </c>
      <c r="J678" s="6" t="s">
        <v>20</v>
      </c>
    </row>
    <row r="679" spans="1:10" x14ac:dyDescent="0.25">
      <c r="A679" s="7">
        <v>799</v>
      </c>
      <c r="B679" s="7" t="s">
        <v>721</v>
      </c>
      <c r="C679" s="7" t="s">
        <v>909</v>
      </c>
      <c r="D679" s="7">
        <v>20199</v>
      </c>
      <c r="E679" s="3" t="s">
        <v>910</v>
      </c>
      <c r="F679" s="7">
        <v>110</v>
      </c>
      <c r="G679" s="7" t="s">
        <v>271</v>
      </c>
      <c r="H679" s="36">
        <v>1119690</v>
      </c>
      <c r="I679" s="26" t="s">
        <v>1125</v>
      </c>
      <c r="J679" s="6" t="s">
        <v>20</v>
      </c>
    </row>
    <row r="680" spans="1:10" ht="30" x14ac:dyDescent="0.25">
      <c r="A680" s="6">
        <v>800</v>
      </c>
      <c r="B680" s="7" t="s">
        <v>721</v>
      </c>
      <c r="C680" s="7">
        <v>92038979</v>
      </c>
      <c r="D680" s="7">
        <v>20199</v>
      </c>
      <c r="E680" s="3" t="s">
        <v>911</v>
      </c>
      <c r="F680" s="7">
        <v>80</v>
      </c>
      <c r="G680" s="7" t="s">
        <v>844</v>
      </c>
      <c r="H680" s="36">
        <v>74000</v>
      </c>
      <c r="I680" s="26" t="s">
        <v>1125</v>
      </c>
      <c r="J680" s="6" t="s">
        <v>20</v>
      </c>
    </row>
    <row r="681" spans="1:10" ht="45" x14ac:dyDescent="0.25">
      <c r="A681" s="7">
        <v>801</v>
      </c>
      <c r="B681" s="7" t="s">
        <v>721</v>
      </c>
      <c r="C681" s="7" t="s">
        <v>912</v>
      </c>
      <c r="D681" s="7">
        <v>20199</v>
      </c>
      <c r="E681" s="3" t="s">
        <v>913</v>
      </c>
      <c r="F681" s="7">
        <v>106</v>
      </c>
      <c r="G681" s="7" t="s">
        <v>367</v>
      </c>
      <c r="H681" s="36">
        <v>472336</v>
      </c>
      <c r="I681" s="26" t="s">
        <v>1125</v>
      </c>
      <c r="J681" s="6" t="s">
        <v>20</v>
      </c>
    </row>
    <row r="682" spans="1:10" x14ac:dyDescent="0.25">
      <c r="A682" s="6">
        <v>802</v>
      </c>
      <c r="B682" s="7" t="s">
        <v>721</v>
      </c>
      <c r="C682" s="7" t="s">
        <v>914</v>
      </c>
      <c r="D682" s="7">
        <v>20199</v>
      </c>
      <c r="E682" s="3" t="s">
        <v>915</v>
      </c>
      <c r="F682" s="7">
        <v>21</v>
      </c>
      <c r="G682" s="7" t="s">
        <v>367</v>
      </c>
      <c r="H682" s="36">
        <v>34860</v>
      </c>
      <c r="I682" s="26" t="s">
        <v>1125</v>
      </c>
      <c r="J682" s="6" t="s">
        <v>20</v>
      </c>
    </row>
    <row r="683" spans="1:10" ht="45" x14ac:dyDescent="0.25">
      <c r="A683" s="7">
        <v>803</v>
      </c>
      <c r="B683" s="7" t="s">
        <v>721</v>
      </c>
      <c r="C683" s="7">
        <v>92082996</v>
      </c>
      <c r="D683" s="7">
        <v>20202</v>
      </c>
      <c r="E683" s="3" t="s">
        <v>916</v>
      </c>
      <c r="F683" s="7">
        <v>80</v>
      </c>
      <c r="G683" s="7" t="s">
        <v>868</v>
      </c>
      <c r="H683" s="36">
        <v>200000</v>
      </c>
      <c r="I683" s="26" t="s">
        <v>1125</v>
      </c>
      <c r="J683" s="6" t="s">
        <v>20</v>
      </c>
    </row>
    <row r="684" spans="1:10" x14ac:dyDescent="0.25">
      <c r="A684" s="7">
        <v>804</v>
      </c>
      <c r="B684" s="7" t="s">
        <v>721</v>
      </c>
      <c r="C684" s="7">
        <v>92082628</v>
      </c>
      <c r="D684" s="7">
        <v>20202</v>
      </c>
      <c r="E684" s="3" t="s">
        <v>917</v>
      </c>
      <c r="F684" s="7">
        <v>2</v>
      </c>
      <c r="G684" s="7" t="s">
        <v>844</v>
      </c>
      <c r="H684" s="36">
        <v>150000</v>
      </c>
      <c r="I684" s="26" t="s">
        <v>1125</v>
      </c>
      <c r="J684" s="6" t="s">
        <v>20</v>
      </c>
    </row>
    <row r="685" spans="1:10" x14ac:dyDescent="0.25">
      <c r="A685" s="6">
        <v>805</v>
      </c>
      <c r="B685" s="7" t="s">
        <v>721</v>
      </c>
      <c r="C685" s="7">
        <v>92082639</v>
      </c>
      <c r="D685" s="7">
        <v>20202</v>
      </c>
      <c r="E685" s="3" t="s">
        <v>918</v>
      </c>
      <c r="F685" s="7">
        <v>3</v>
      </c>
      <c r="G685" s="7" t="s">
        <v>844</v>
      </c>
      <c r="H685" s="36">
        <v>88311</v>
      </c>
      <c r="I685" s="26" t="s">
        <v>1125</v>
      </c>
      <c r="J685" s="6" t="s">
        <v>20</v>
      </c>
    </row>
    <row r="686" spans="1:10" x14ac:dyDescent="0.25">
      <c r="A686" s="7">
        <v>806</v>
      </c>
      <c r="B686" s="7" t="s">
        <v>721</v>
      </c>
      <c r="C686" s="7">
        <v>92082995</v>
      </c>
      <c r="D686" s="7">
        <v>20202</v>
      </c>
      <c r="E686" s="3" t="s">
        <v>919</v>
      </c>
      <c r="F686" s="7">
        <v>45</v>
      </c>
      <c r="G686" s="7" t="s">
        <v>844</v>
      </c>
      <c r="H686" s="36">
        <v>150000</v>
      </c>
      <c r="I686" s="26" t="s">
        <v>1125</v>
      </c>
      <c r="J686" s="6" t="s">
        <v>20</v>
      </c>
    </row>
    <row r="687" spans="1:10" x14ac:dyDescent="0.25">
      <c r="A687" s="6">
        <v>807</v>
      </c>
      <c r="B687" s="7" t="s">
        <v>721</v>
      </c>
      <c r="C687" s="7">
        <v>92082998</v>
      </c>
      <c r="D687" s="7">
        <v>20202</v>
      </c>
      <c r="E687" s="3" t="s">
        <v>920</v>
      </c>
      <c r="F687" s="7">
        <v>0.5</v>
      </c>
      <c r="G687" s="7" t="s">
        <v>844</v>
      </c>
      <c r="H687" s="36">
        <v>16695</v>
      </c>
      <c r="I687" s="26" t="s">
        <v>1125</v>
      </c>
      <c r="J687" s="6" t="s">
        <v>20</v>
      </c>
    </row>
    <row r="688" spans="1:10" x14ac:dyDescent="0.25">
      <c r="A688" s="7">
        <v>808</v>
      </c>
      <c r="B688" s="7" t="s">
        <v>721</v>
      </c>
      <c r="C688" s="7">
        <v>92082636</v>
      </c>
      <c r="D688" s="7">
        <v>20202</v>
      </c>
      <c r="E688" s="3" t="s">
        <v>921</v>
      </c>
      <c r="F688" s="7">
        <v>5000</v>
      </c>
      <c r="G688" s="7" t="s">
        <v>522</v>
      </c>
      <c r="H688" s="36">
        <v>245000</v>
      </c>
      <c r="I688" s="26" t="s">
        <v>1125</v>
      </c>
      <c r="J688" s="6" t="s">
        <v>20</v>
      </c>
    </row>
    <row r="689" spans="1:10" x14ac:dyDescent="0.25">
      <c r="A689" s="6">
        <v>809</v>
      </c>
      <c r="B689" s="7" t="s">
        <v>721</v>
      </c>
      <c r="C689" s="7">
        <v>92082621</v>
      </c>
      <c r="D689" s="7">
        <v>20202</v>
      </c>
      <c r="E689" s="3" t="s">
        <v>922</v>
      </c>
      <c r="F689" s="7">
        <v>22000</v>
      </c>
      <c r="G689" s="7" t="s">
        <v>522</v>
      </c>
      <c r="H689" s="36">
        <v>250000</v>
      </c>
      <c r="I689" s="26" t="s">
        <v>1125</v>
      </c>
      <c r="J689" s="6" t="s">
        <v>20</v>
      </c>
    </row>
    <row r="690" spans="1:10" x14ac:dyDescent="0.25">
      <c r="A690" s="7">
        <v>810</v>
      </c>
      <c r="B690" s="7" t="s">
        <v>721</v>
      </c>
      <c r="C690" s="7">
        <v>92083001</v>
      </c>
      <c r="D690" s="7">
        <v>20202</v>
      </c>
      <c r="E690" s="3" t="s">
        <v>923</v>
      </c>
      <c r="F690" s="7">
        <v>6000</v>
      </c>
      <c r="G690" s="7" t="s">
        <v>522</v>
      </c>
      <c r="H690" s="36">
        <v>42000</v>
      </c>
      <c r="I690" s="26" t="s">
        <v>1125</v>
      </c>
      <c r="J690" s="6" t="s">
        <v>20</v>
      </c>
    </row>
    <row r="691" spans="1:10" x14ac:dyDescent="0.25">
      <c r="A691" s="6">
        <v>811</v>
      </c>
      <c r="B691" s="7" t="s">
        <v>721</v>
      </c>
      <c r="C691" s="7">
        <v>92082622</v>
      </c>
      <c r="D691" s="7">
        <v>20202</v>
      </c>
      <c r="E691" s="3" t="s">
        <v>924</v>
      </c>
      <c r="F691" s="7">
        <v>8</v>
      </c>
      <c r="G691" s="7" t="s">
        <v>844</v>
      </c>
      <c r="H691" s="36">
        <v>331000</v>
      </c>
      <c r="I691" s="26" t="s">
        <v>1125</v>
      </c>
      <c r="J691" s="6" t="s">
        <v>20</v>
      </c>
    </row>
    <row r="692" spans="1:10" x14ac:dyDescent="0.25">
      <c r="A692" s="7">
        <v>812</v>
      </c>
      <c r="B692" s="7" t="s">
        <v>721</v>
      </c>
      <c r="C692" s="7">
        <v>92082620</v>
      </c>
      <c r="D692" s="7">
        <v>20202</v>
      </c>
      <c r="E692" s="3" t="s">
        <v>925</v>
      </c>
      <c r="F692" s="7">
        <v>1.9</v>
      </c>
      <c r="G692" s="7" t="s">
        <v>496</v>
      </c>
      <c r="H692" s="36">
        <v>121600</v>
      </c>
      <c r="I692" s="26" t="s">
        <v>1125</v>
      </c>
      <c r="J692" s="6" t="s">
        <v>20</v>
      </c>
    </row>
    <row r="693" spans="1:10" x14ac:dyDescent="0.25">
      <c r="A693" s="6">
        <v>813</v>
      </c>
      <c r="B693" s="7" t="s">
        <v>721</v>
      </c>
      <c r="C693" s="7">
        <v>92078646</v>
      </c>
      <c r="D693" s="7">
        <v>20202</v>
      </c>
      <c r="E693" s="3" t="s">
        <v>926</v>
      </c>
      <c r="F693" s="7">
        <v>2</v>
      </c>
      <c r="G693" s="7" t="s">
        <v>844</v>
      </c>
      <c r="H693" s="36">
        <v>20000</v>
      </c>
      <c r="I693" s="26" t="s">
        <v>1125</v>
      </c>
      <c r="J693" s="6" t="s">
        <v>20</v>
      </c>
    </row>
    <row r="694" spans="1:10" x14ac:dyDescent="0.25">
      <c r="A694" s="7">
        <v>815</v>
      </c>
      <c r="B694" s="7" t="s">
        <v>721</v>
      </c>
      <c r="C694" s="7">
        <v>92019522</v>
      </c>
      <c r="D694" s="7">
        <v>20202</v>
      </c>
      <c r="E694" s="3" t="s">
        <v>928</v>
      </c>
      <c r="F694" s="7">
        <v>36511</v>
      </c>
      <c r="G694" s="7" t="s">
        <v>496</v>
      </c>
      <c r="H694" s="36">
        <f>1000000-119721</f>
        <v>880279</v>
      </c>
      <c r="I694" s="26" t="s">
        <v>1125</v>
      </c>
      <c r="J694" s="6" t="s">
        <v>20</v>
      </c>
    </row>
    <row r="695" spans="1:10" x14ac:dyDescent="0.25">
      <c r="A695" s="6">
        <v>816</v>
      </c>
      <c r="B695" s="7" t="s">
        <v>721</v>
      </c>
      <c r="C695" s="7">
        <v>92085381</v>
      </c>
      <c r="D695" s="7">
        <v>20202</v>
      </c>
      <c r="E695" s="3" t="s">
        <v>929</v>
      </c>
      <c r="F695" s="7">
        <v>10104</v>
      </c>
      <c r="G695" s="7" t="s">
        <v>496</v>
      </c>
      <c r="H695" s="36">
        <v>1000000</v>
      </c>
      <c r="I695" s="26" t="s">
        <v>1125</v>
      </c>
      <c r="J695" s="6" t="s">
        <v>20</v>
      </c>
    </row>
    <row r="696" spans="1:10" x14ac:dyDescent="0.25">
      <c r="A696" s="6"/>
      <c r="B696" s="7" t="s">
        <v>721</v>
      </c>
      <c r="C696" s="7" t="s">
        <v>1242</v>
      </c>
      <c r="D696" s="7">
        <v>20203</v>
      </c>
      <c r="E696" s="3" t="s">
        <v>1145</v>
      </c>
      <c r="F696" s="7">
        <v>12</v>
      </c>
      <c r="G696" s="7" t="s">
        <v>255</v>
      </c>
      <c r="H696" s="36">
        <v>9654391017</v>
      </c>
      <c r="I696" s="26" t="s">
        <v>1125</v>
      </c>
      <c r="J696" s="6" t="s">
        <v>1146</v>
      </c>
    </row>
    <row r="697" spans="1:10" x14ac:dyDescent="0.25">
      <c r="A697" s="7">
        <v>814</v>
      </c>
      <c r="B697" s="7" t="s">
        <v>721</v>
      </c>
      <c r="C697" s="7">
        <v>92019524</v>
      </c>
      <c r="D697" s="7">
        <v>20204</v>
      </c>
      <c r="E697" s="3" t="s">
        <v>927</v>
      </c>
      <c r="F697" s="7">
        <v>155239</v>
      </c>
      <c r="G697" s="7" t="s">
        <v>496</v>
      </c>
      <c r="H697" s="36">
        <v>46924000</v>
      </c>
      <c r="I697" s="26" t="s">
        <v>1125</v>
      </c>
      <c r="J697" s="6" t="s">
        <v>20</v>
      </c>
    </row>
    <row r="698" spans="1:10" x14ac:dyDescent="0.25">
      <c r="A698" s="6">
        <v>817</v>
      </c>
      <c r="B698" s="7" t="s">
        <v>721</v>
      </c>
      <c r="C698" s="7">
        <v>92128667</v>
      </c>
      <c r="D698" s="7">
        <v>20301</v>
      </c>
      <c r="E698" s="3" t="s">
        <v>930</v>
      </c>
      <c r="F698" s="7">
        <v>120</v>
      </c>
      <c r="G698" s="7" t="s">
        <v>496</v>
      </c>
      <c r="H698" s="36">
        <v>216000</v>
      </c>
      <c r="I698" s="26" t="s">
        <v>1125</v>
      </c>
      <c r="J698" s="6" t="s">
        <v>20</v>
      </c>
    </row>
    <row r="699" spans="1:10" ht="30" x14ac:dyDescent="0.25">
      <c r="A699" s="7">
        <v>818</v>
      </c>
      <c r="B699" s="7" t="s">
        <v>721</v>
      </c>
      <c r="C699" s="7">
        <v>90016257</v>
      </c>
      <c r="D699" s="7">
        <v>20301</v>
      </c>
      <c r="E699" s="3" t="s">
        <v>931</v>
      </c>
      <c r="F699" s="7">
        <v>58</v>
      </c>
      <c r="G699" s="7" t="s">
        <v>255</v>
      </c>
      <c r="H699" s="36">
        <f>750000+51604</f>
        <v>801604</v>
      </c>
      <c r="I699" s="26" t="s">
        <v>1125</v>
      </c>
      <c r="J699" s="6" t="s">
        <v>20</v>
      </c>
    </row>
    <row r="700" spans="1:10" x14ac:dyDescent="0.25">
      <c r="A700" s="6">
        <v>819</v>
      </c>
      <c r="B700" s="7" t="s">
        <v>721</v>
      </c>
      <c r="C700" s="7" t="s">
        <v>932</v>
      </c>
      <c r="D700" s="7">
        <v>20301</v>
      </c>
      <c r="E700" s="3" t="s">
        <v>933</v>
      </c>
      <c r="F700" s="7">
        <v>60</v>
      </c>
      <c r="G700" s="7" t="s">
        <v>496</v>
      </c>
      <c r="H700" s="36">
        <v>57300</v>
      </c>
      <c r="I700" s="26" t="s">
        <v>1125</v>
      </c>
      <c r="J700" s="6" t="s">
        <v>20</v>
      </c>
    </row>
    <row r="701" spans="1:10" ht="45" x14ac:dyDescent="0.25">
      <c r="A701" s="7">
        <v>820</v>
      </c>
      <c r="B701" s="7" t="s">
        <v>721</v>
      </c>
      <c r="C701" s="7">
        <v>92013137</v>
      </c>
      <c r="D701" s="7">
        <v>20301</v>
      </c>
      <c r="E701" s="3" t="s">
        <v>934</v>
      </c>
      <c r="F701" s="7">
        <v>25</v>
      </c>
      <c r="G701" s="7" t="s">
        <v>496</v>
      </c>
      <c r="H701" s="36">
        <v>36100</v>
      </c>
      <c r="I701" s="26" t="s">
        <v>1125</v>
      </c>
      <c r="J701" s="6" t="s">
        <v>20</v>
      </c>
    </row>
    <row r="702" spans="1:10" x14ac:dyDescent="0.25">
      <c r="A702" s="6">
        <v>821</v>
      </c>
      <c r="B702" s="7" t="s">
        <v>721</v>
      </c>
      <c r="C702" s="7" t="s">
        <v>935</v>
      </c>
      <c r="D702" s="7">
        <v>20301</v>
      </c>
      <c r="E702" s="3" t="s">
        <v>936</v>
      </c>
      <c r="F702" s="7">
        <v>96</v>
      </c>
      <c r="G702" s="7" t="s">
        <v>844</v>
      </c>
      <c r="H702" s="36">
        <v>81504</v>
      </c>
      <c r="I702" s="26" t="s">
        <v>1125</v>
      </c>
      <c r="J702" s="6" t="s">
        <v>20</v>
      </c>
    </row>
    <row r="703" spans="1:10" x14ac:dyDescent="0.25">
      <c r="A703" s="7">
        <v>822</v>
      </c>
      <c r="B703" s="7" t="s">
        <v>721</v>
      </c>
      <c r="C703" s="7" t="s">
        <v>937</v>
      </c>
      <c r="D703" s="7">
        <v>20301</v>
      </c>
      <c r="E703" s="3" t="s">
        <v>938</v>
      </c>
      <c r="F703" s="7">
        <v>80</v>
      </c>
      <c r="G703" s="7" t="s">
        <v>255</v>
      </c>
      <c r="H703" s="36">
        <v>1000000</v>
      </c>
      <c r="I703" s="26" t="s">
        <v>1125</v>
      </c>
      <c r="J703" s="6" t="s">
        <v>20</v>
      </c>
    </row>
    <row r="704" spans="1:10" x14ac:dyDescent="0.25">
      <c r="A704" s="6">
        <v>823</v>
      </c>
      <c r="B704" s="7" t="s">
        <v>721</v>
      </c>
      <c r="C704" s="7">
        <v>92011515</v>
      </c>
      <c r="D704" s="7">
        <v>20301</v>
      </c>
      <c r="E704" s="3" t="s">
        <v>939</v>
      </c>
      <c r="F704" s="7">
        <v>82</v>
      </c>
      <c r="G704" s="7" t="s">
        <v>255</v>
      </c>
      <c r="H704" s="36">
        <v>250000</v>
      </c>
      <c r="I704" s="26" t="s">
        <v>1125</v>
      </c>
      <c r="J704" s="6" t="s">
        <v>20</v>
      </c>
    </row>
    <row r="705" spans="1:10" x14ac:dyDescent="0.25">
      <c r="A705" s="7">
        <v>824</v>
      </c>
      <c r="B705" s="7" t="s">
        <v>721</v>
      </c>
      <c r="C705" s="7" t="s">
        <v>940</v>
      </c>
      <c r="D705" s="7">
        <v>20301</v>
      </c>
      <c r="E705" s="3" t="s">
        <v>941</v>
      </c>
      <c r="F705" s="7">
        <v>45</v>
      </c>
      <c r="G705" s="7" t="s">
        <v>255</v>
      </c>
      <c r="H705" s="36">
        <v>200000</v>
      </c>
      <c r="I705" s="26" t="s">
        <v>1125</v>
      </c>
      <c r="J705" s="6" t="s">
        <v>20</v>
      </c>
    </row>
    <row r="706" spans="1:10" ht="30" x14ac:dyDescent="0.25">
      <c r="A706" s="6">
        <v>825</v>
      </c>
      <c r="B706" s="7" t="s">
        <v>721</v>
      </c>
      <c r="C706" s="7" t="s">
        <v>942</v>
      </c>
      <c r="D706" s="7">
        <v>20301</v>
      </c>
      <c r="E706" s="3" t="s">
        <v>943</v>
      </c>
      <c r="F706" s="7">
        <v>50</v>
      </c>
      <c r="G706" s="7" t="s">
        <v>255</v>
      </c>
      <c r="H706" s="36">
        <v>325000</v>
      </c>
      <c r="I706" s="26" t="s">
        <v>1125</v>
      </c>
      <c r="J706" s="6" t="s">
        <v>20</v>
      </c>
    </row>
    <row r="707" spans="1:10" x14ac:dyDescent="0.25">
      <c r="A707" s="7">
        <v>826</v>
      </c>
      <c r="B707" s="7" t="s">
        <v>721</v>
      </c>
      <c r="C707" s="7" t="s">
        <v>944</v>
      </c>
      <c r="D707" s="7">
        <v>20301</v>
      </c>
      <c r="E707" s="3" t="s">
        <v>945</v>
      </c>
      <c r="F707" s="7">
        <v>2800</v>
      </c>
      <c r="G707" s="7" t="s">
        <v>255</v>
      </c>
      <c r="H707" s="36">
        <v>19600</v>
      </c>
      <c r="I707" s="26" t="s">
        <v>1125</v>
      </c>
      <c r="J707" s="6" t="s">
        <v>20</v>
      </c>
    </row>
    <row r="708" spans="1:10" x14ac:dyDescent="0.25">
      <c r="A708" s="6">
        <v>827</v>
      </c>
      <c r="B708" s="7" t="s">
        <v>721</v>
      </c>
      <c r="C708" s="7" t="s">
        <v>946</v>
      </c>
      <c r="D708" s="7">
        <v>20301</v>
      </c>
      <c r="E708" s="3" t="s">
        <v>947</v>
      </c>
      <c r="F708" s="7">
        <v>9</v>
      </c>
      <c r="G708" s="7" t="s">
        <v>255</v>
      </c>
      <c r="H708" s="36">
        <v>50364</v>
      </c>
      <c r="I708" s="26" t="s">
        <v>1125</v>
      </c>
      <c r="J708" s="6" t="s">
        <v>20</v>
      </c>
    </row>
    <row r="709" spans="1:10" ht="45" x14ac:dyDescent="0.25">
      <c r="A709" s="7">
        <v>828</v>
      </c>
      <c r="B709" s="7" t="s">
        <v>721</v>
      </c>
      <c r="C709" s="7">
        <v>92045434</v>
      </c>
      <c r="D709" s="7">
        <v>20301</v>
      </c>
      <c r="E709" s="3" t="s">
        <v>948</v>
      </c>
      <c r="F709" s="7">
        <v>151</v>
      </c>
      <c r="G709" s="7" t="s">
        <v>844</v>
      </c>
      <c r="H709" s="36">
        <v>243000</v>
      </c>
      <c r="I709" s="26" t="s">
        <v>1125</v>
      </c>
      <c r="J709" s="6" t="s">
        <v>20</v>
      </c>
    </row>
    <row r="710" spans="1:10" x14ac:dyDescent="0.25">
      <c r="A710" s="6">
        <v>829</v>
      </c>
      <c r="B710" s="7" t="s">
        <v>721</v>
      </c>
      <c r="C710" s="7" t="s">
        <v>949</v>
      </c>
      <c r="D710" s="7">
        <v>20301</v>
      </c>
      <c r="E710" s="3" t="s">
        <v>950</v>
      </c>
      <c r="F710" s="7">
        <v>3200</v>
      </c>
      <c r="G710" s="7" t="s">
        <v>255</v>
      </c>
      <c r="H710" s="36">
        <v>76800</v>
      </c>
      <c r="I710" s="26" t="s">
        <v>1125</v>
      </c>
      <c r="J710" s="6" t="s">
        <v>20</v>
      </c>
    </row>
    <row r="711" spans="1:10" x14ac:dyDescent="0.25">
      <c r="A711" s="7">
        <v>830</v>
      </c>
      <c r="B711" s="7" t="s">
        <v>721</v>
      </c>
      <c r="C711" s="7" t="s">
        <v>951</v>
      </c>
      <c r="D711" s="7">
        <v>20301</v>
      </c>
      <c r="E711" s="3" t="s">
        <v>952</v>
      </c>
      <c r="F711" s="7">
        <v>30</v>
      </c>
      <c r="G711" s="7" t="s">
        <v>844</v>
      </c>
      <c r="H711" s="36">
        <v>82740</v>
      </c>
      <c r="I711" s="26" t="s">
        <v>1125</v>
      </c>
      <c r="J711" s="6" t="s">
        <v>20</v>
      </c>
    </row>
    <row r="712" spans="1:10" x14ac:dyDescent="0.25">
      <c r="A712" s="6">
        <v>832</v>
      </c>
      <c r="B712" s="7" t="s">
        <v>721</v>
      </c>
      <c r="C712" s="7" t="s">
        <v>953</v>
      </c>
      <c r="D712" s="7">
        <v>20302</v>
      </c>
      <c r="E712" s="3" t="s">
        <v>954</v>
      </c>
      <c r="F712" s="7">
        <v>50</v>
      </c>
      <c r="G712" s="7" t="s">
        <v>255</v>
      </c>
      <c r="H712" s="36">
        <v>300950</v>
      </c>
      <c r="I712" s="26" t="s">
        <v>1125</v>
      </c>
      <c r="J712" s="6" t="s">
        <v>20</v>
      </c>
    </row>
    <row r="713" spans="1:10" x14ac:dyDescent="0.25">
      <c r="A713" s="7">
        <v>833</v>
      </c>
      <c r="B713" s="7" t="s">
        <v>721</v>
      </c>
      <c r="C713" s="7" t="s">
        <v>955</v>
      </c>
      <c r="D713" s="7">
        <v>20302</v>
      </c>
      <c r="E713" s="3" t="s">
        <v>956</v>
      </c>
      <c r="F713" s="7">
        <v>10</v>
      </c>
      <c r="G713" s="7" t="s">
        <v>271</v>
      </c>
      <c r="H713" s="36">
        <v>180000</v>
      </c>
      <c r="I713" s="26" t="s">
        <v>1125</v>
      </c>
      <c r="J713" s="6" t="s">
        <v>20</v>
      </c>
    </row>
    <row r="714" spans="1:10" x14ac:dyDescent="0.25">
      <c r="A714" s="6">
        <v>834</v>
      </c>
      <c r="B714" s="7" t="s">
        <v>721</v>
      </c>
      <c r="C714" s="7" t="s">
        <v>957</v>
      </c>
      <c r="D714" s="7">
        <v>20302</v>
      </c>
      <c r="E714" s="3" t="s">
        <v>958</v>
      </c>
      <c r="F714" s="7">
        <v>11</v>
      </c>
      <c r="G714" s="7" t="s">
        <v>271</v>
      </c>
      <c r="H714" s="36">
        <v>198000</v>
      </c>
      <c r="I714" s="26" t="s">
        <v>1125</v>
      </c>
      <c r="J714" s="6" t="s">
        <v>20</v>
      </c>
    </row>
    <row r="715" spans="1:10" ht="30" x14ac:dyDescent="0.25">
      <c r="A715" s="7">
        <v>835</v>
      </c>
      <c r="B715" s="7" t="s">
        <v>721</v>
      </c>
      <c r="C715" s="7" t="s">
        <v>959</v>
      </c>
      <c r="D715" s="7">
        <v>20303</v>
      </c>
      <c r="E715" s="3" t="s">
        <v>960</v>
      </c>
      <c r="F715" s="7">
        <v>130</v>
      </c>
      <c r="G715" s="7" t="s">
        <v>255</v>
      </c>
      <c r="H715" s="36">
        <v>338000</v>
      </c>
      <c r="I715" s="26" t="s">
        <v>1125</v>
      </c>
      <c r="J715" s="6" t="s">
        <v>20</v>
      </c>
    </row>
    <row r="716" spans="1:10" ht="30" x14ac:dyDescent="0.25">
      <c r="A716" s="6">
        <v>836</v>
      </c>
      <c r="B716" s="7" t="s">
        <v>721</v>
      </c>
      <c r="C716" s="7" t="s">
        <v>961</v>
      </c>
      <c r="D716" s="7">
        <v>20303</v>
      </c>
      <c r="E716" s="3" t="s">
        <v>962</v>
      </c>
      <c r="F716" s="7">
        <v>137</v>
      </c>
      <c r="G716" s="7" t="s">
        <v>255</v>
      </c>
      <c r="H716" s="36">
        <v>130835</v>
      </c>
      <c r="I716" s="26" t="s">
        <v>1125</v>
      </c>
      <c r="J716" s="6" t="s">
        <v>20</v>
      </c>
    </row>
    <row r="717" spans="1:10" ht="30" x14ac:dyDescent="0.25">
      <c r="A717" s="7">
        <v>837</v>
      </c>
      <c r="B717" s="7" t="s">
        <v>721</v>
      </c>
      <c r="C717" s="7" t="s">
        <v>963</v>
      </c>
      <c r="D717" s="7">
        <v>20303</v>
      </c>
      <c r="E717" s="3" t="s">
        <v>964</v>
      </c>
      <c r="F717" s="7">
        <v>10</v>
      </c>
      <c r="G717" s="7" t="s">
        <v>255</v>
      </c>
      <c r="H717" s="36">
        <v>180000</v>
      </c>
      <c r="I717" s="26" t="s">
        <v>1125</v>
      </c>
      <c r="J717" s="6" t="s">
        <v>20</v>
      </c>
    </row>
    <row r="718" spans="1:10" x14ac:dyDescent="0.25">
      <c r="A718" s="7">
        <v>838</v>
      </c>
      <c r="B718" s="7" t="s">
        <v>721</v>
      </c>
      <c r="C718" s="7" t="s">
        <v>965</v>
      </c>
      <c r="D718" s="7">
        <v>20304</v>
      </c>
      <c r="E718" s="3" t="s">
        <v>966</v>
      </c>
      <c r="F718" s="7">
        <v>2</v>
      </c>
      <c r="G718" s="7" t="s">
        <v>255</v>
      </c>
      <c r="H718" s="36">
        <v>17000</v>
      </c>
      <c r="I718" s="26" t="s">
        <v>1125</v>
      </c>
      <c r="J718" s="6" t="s">
        <v>20</v>
      </c>
    </row>
    <row r="719" spans="1:10" x14ac:dyDescent="0.25">
      <c r="A719" s="6">
        <v>839</v>
      </c>
      <c r="B719" s="7" t="s">
        <v>721</v>
      </c>
      <c r="C719" s="7">
        <v>92112692</v>
      </c>
      <c r="D719" s="7">
        <v>20304</v>
      </c>
      <c r="E719" s="3" t="s">
        <v>967</v>
      </c>
      <c r="F719" s="7">
        <v>1</v>
      </c>
      <c r="G719" s="7" t="s">
        <v>255</v>
      </c>
      <c r="H719" s="36">
        <v>31600</v>
      </c>
      <c r="I719" s="26" t="s">
        <v>1125</v>
      </c>
      <c r="J719" s="6" t="s">
        <v>20</v>
      </c>
    </row>
    <row r="720" spans="1:10" x14ac:dyDescent="0.25">
      <c r="A720" s="6">
        <v>840</v>
      </c>
      <c r="B720" s="7" t="s">
        <v>721</v>
      </c>
      <c r="C720" s="7">
        <v>92112690</v>
      </c>
      <c r="D720" s="7">
        <v>20304</v>
      </c>
      <c r="E720" s="3" t="s">
        <v>968</v>
      </c>
      <c r="F720" s="7">
        <v>1</v>
      </c>
      <c r="G720" s="7" t="s">
        <v>255</v>
      </c>
      <c r="H720" s="36">
        <v>42400</v>
      </c>
      <c r="I720" s="26" t="s">
        <v>1125</v>
      </c>
      <c r="J720" s="6" t="s">
        <v>20</v>
      </c>
    </row>
    <row r="721" spans="1:10" x14ac:dyDescent="0.25">
      <c r="A721" s="7">
        <v>841</v>
      </c>
      <c r="B721" s="7" t="s">
        <v>721</v>
      </c>
      <c r="C721" s="7" t="s">
        <v>969</v>
      </c>
      <c r="D721" s="7">
        <v>20304</v>
      </c>
      <c r="E721" s="3" t="s">
        <v>970</v>
      </c>
      <c r="F721" s="7">
        <v>15</v>
      </c>
      <c r="G721" s="7" t="s">
        <v>255</v>
      </c>
      <c r="H721" s="36">
        <v>41370</v>
      </c>
      <c r="I721" s="26" t="s">
        <v>1125</v>
      </c>
      <c r="J721" s="6" t="s">
        <v>20</v>
      </c>
    </row>
    <row r="722" spans="1:10" ht="60" x14ac:dyDescent="0.25">
      <c r="A722" s="6">
        <v>842</v>
      </c>
      <c r="B722" s="7" t="s">
        <v>721</v>
      </c>
      <c r="C722" s="7">
        <v>92137438</v>
      </c>
      <c r="D722" s="7">
        <v>20304</v>
      </c>
      <c r="E722" s="3" t="s">
        <v>971</v>
      </c>
      <c r="F722" s="7">
        <v>40</v>
      </c>
      <c r="G722" s="7" t="s">
        <v>255</v>
      </c>
      <c r="H722" s="36">
        <v>59400</v>
      </c>
      <c r="I722" s="26" t="s">
        <v>1125</v>
      </c>
      <c r="J722" s="6" t="s">
        <v>20</v>
      </c>
    </row>
    <row r="723" spans="1:10" x14ac:dyDescent="0.25">
      <c r="A723" s="7">
        <v>843</v>
      </c>
      <c r="B723" s="7" t="s">
        <v>721</v>
      </c>
      <c r="C723" s="7" t="s">
        <v>972</v>
      </c>
      <c r="D723" s="7">
        <v>20304</v>
      </c>
      <c r="E723" s="3" t="s">
        <v>973</v>
      </c>
      <c r="F723" s="7">
        <v>15</v>
      </c>
      <c r="G723" s="7" t="s">
        <v>255</v>
      </c>
      <c r="H723" s="36">
        <v>41370</v>
      </c>
      <c r="I723" s="26" t="s">
        <v>1125</v>
      </c>
      <c r="J723" s="6" t="s">
        <v>20</v>
      </c>
    </row>
    <row r="724" spans="1:10" x14ac:dyDescent="0.25">
      <c r="A724" s="6">
        <v>844</v>
      </c>
      <c r="B724" s="7" t="s">
        <v>721</v>
      </c>
      <c r="C724" s="7" t="s">
        <v>974</v>
      </c>
      <c r="D724" s="7">
        <v>20304</v>
      </c>
      <c r="E724" s="3" t="s">
        <v>975</v>
      </c>
      <c r="F724" s="7">
        <v>15</v>
      </c>
      <c r="G724" s="7" t="s">
        <v>255</v>
      </c>
      <c r="H724" s="36">
        <v>41370</v>
      </c>
      <c r="I724" s="26" t="s">
        <v>1125</v>
      </c>
      <c r="J724" s="6" t="s">
        <v>20</v>
      </c>
    </row>
    <row r="725" spans="1:10" x14ac:dyDescent="0.25">
      <c r="A725" s="7">
        <v>845</v>
      </c>
      <c r="B725" s="7" t="s">
        <v>721</v>
      </c>
      <c r="C725" s="7" t="s">
        <v>976</v>
      </c>
      <c r="D725" s="7">
        <v>20306</v>
      </c>
      <c r="E725" s="3" t="s">
        <v>977</v>
      </c>
      <c r="F725" s="7">
        <v>40</v>
      </c>
      <c r="G725" s="7" t="s">
        <v>255</v>
      </c>
      <c r="H725" s="36">
        <v>7200</v>
      </c>
      <c r="I725" s="26" t="s">
        <v>1125</v>
      </c>
      <c r="J725" s="6" t="s">
        <v>20</v>
      </c>
    </row>
    <row r="726" spans="1:10" x14ac:dyDescent="0.25">
      <c r="A726" s="6">
        <v>846</v>
      </c>
      <c r="B726" s="7" t="s">
        <v>721</v>
      </c>
      <c r="C726" s="7">
        <v>92022825</v>
      </c>
      <c r="D726" s="7">
        <v>20306</v>
      </c>
      <c r="E726" s="3" t="s">
        <v>978</v>
      </c>
      <c r="F726" s="7">
        <v>40</v>
      </c>
      <c r="G726" s="7" t="s">
        <v>255</v>
      </c>
      <c r="H726" s="36">
        <v>7200</v>
      </c>
      <c r="I726" s="26" t="s">
        <v>1125</v>
      </c>
      <c r="J726" s="6" t="s">
        <v>20</v>
      </c>
    </row>
    <row r="727" spans="1:10" x14ac:dyDescent="0.25">
      <c r="A727" s="7">
        <v>847</v>
      </c>
      <c r="B727" s="7" t="s">
        <v>721</v>
      </c>
      <c r="C727" s="7">
        <v>92038963</v>
      </c>
      <c r="D727" s="7">
        <v>20306</v>
      </c>
      <c r="E727" s="3" t="s">
        <v>979</v>
      </c>
      <c r="F727" s="7">
        <v>10</v>
      </c>
      <c r="G727" s="7" t="s">
        <v>255</v>
      </c>
      <c r="H727" s="36">
        <v>3600</v>
      </c>
      <c r="I727" s="26" t="s">
        <v>1125</v>
      </c>
      <c r="J727" s="6" t="s">
        <v>20</v>
      </c>
    </row>
    <row r="728" spans="1:10" x14ac:dyDescent="0.25">
      <c r="A728" s="6">
        <v>848</v>
      </c>
      <c r="B728" s="7" t="s">
        <v>721</v>
      </c>
      <c r="C728" s="7">
        <v>92022818</v>
      </c>
      <c r="D728" s="7">
        <v>20306</v>
      </c>
      <c r="E728" s="3" t="s">
        <v>980</v>
      </c>
      <c r="F728" s="7">
        <v>10</v>
      </c>
      <c r="G728" s="7" t="s">
        <v>255</v>
      </c>
      <c r="H728" s="36">
        <v>3600</v>
      </c>
      <c r="I728" s="26" t="s">
        <v>1125</v>
      </c>
      <c r="J728" s="6" t="s">
        <v>20</v>
      </c>
    </row>
    <row r="729" spans="1:10" x14ac:dyDescent="0.25">
      <c r="A729" s="7">
        <v>849</v>
      </c>
      <c r="B729" s="7" t="s">
        <v>721</v>
      </c>
      <c r="C729" s="7">
        <v>92039912</v>
      </c>
      <c r="D729" s="7">
        <v>20306</v>
      </c>
      <c r="E729" s="3" t="s">
        <v>981</v>
      </c>
      <c r="F729" s="7">
        <v>20</v>
      </c>
      <c r="G729" s="7" t="s">
        <v>255</v>
      </c>
      <c r="H729" s="36">
        <v>10800</v>
      </c>
      <c r="I729" s="26" t="s">
        <v>1125</v>
      </c>
      <c r="J729" s="6" t="s">
        <v>20</v>
      </c>
    </row>
    <row r="730" spans="1:10" x14ac:dyDescent="0.25">
      <c r="A730" s="6">
        <v>850</v>
      </c>
      <c r="B730" s="7" t="s">
        <v>721</v>
      </c>
      <c r="C730" s="7">
        <v>92016387</v>
      </c>
      <c r="D730" s="7">
        <v>20306</v>
      </c>
      <c r="E730" s="3" t="s">
        <v>982</v>
      </c>
      <c r="F730" s="7">
        <v>60</v>
      </c>
      <c r="G730" s="7" t="s">
        <v>255</v>
      </c>
      <c r="H730" s="36">
        <v>10800</v>
      </c>
      <c r="I730" s="26" t="s">
        <v>1125</v>
      </c>
      <c r="J730" s="6" t="s">
        <v>20</v>
      </c>
    </row>
    <row r="731" spans="1:10" x14ac:dyDescent="0.25">
      <c r="A731" s="7">
        <v>851</v>
      </c>
      <c r="B731" s="7" t="s">
        <v>721</v>
      </c>
      <c r="C731" s="7" t="s">
        <v>983</v>
      </c>
      <c r="D731" s="7">
        <v>20306</v>
      </c>
      <c r="E731" s="3" t="s">
        <v>984</v>
      </c>
      <c r="F731" s="7">
        <v>60</v>
      </c>
      <c r="G731" s="7" t="s">
        <v>255</v>
      </c>
      <c r="H731" s="36">
        <v>159000</v>
      </c>
      <c r="I731" s="26" t="s">
        <v>1125</v>
      </c>
      <c r="J731" s="6" t="s">
        <v>20</v>
      </c>
    </row>
    <row r="732" spans="1:10" x14ac:dyDescent="0.25">
      <c r="A732" s="6">
        <v>852</v>
      </c>
      <c r="B732" s="7" t="s">
        <v>721</v>
      </c>
      <c r="C732" s="7" t="s">
        <v>985</v>
      </c>
      <c r="D732" s="7">
        <v>20306</v>
      </c>
      <c r="E732" s="3" t="s">
        <v>986</v>
      </c>
      <c r="F732" s="7">
        <v>20</v>
      </c>
      <c r="G732" s="7" t="s">
        <v>255</v>
      </c>
      <c r="H732" s="36">
        <v>76000</v>
      </c>
      <c r="I732" s="26" t="s">
        <v>1125</v>
      </c>
      <c r="J732" s="6" t="s">
        <v>20</v>
      </c>
    </row>
    <row r="733" spans="1:10" x14ac:dyDescent="0.25">
      <c r="A733" s="7">
        <v>853</v>
      </c>
      <c r="B733" s="7" t="s">
        <v>721</v>
      </c>
      <c r="C733" s="7" t="s">
        <v>987</v>
      </c>
      <c r="D733" s="7">
        <v>20306</v>
      </c>
      <c r="E733" s="3" t="s">
        <v>988</v>
      </c>
      <c r="F733" s="7">
        <v>70</v>
      </c>
      <c r="G733" s="7" t="s">
        <v>255</v>
      </c>
      <c r="H733" s="36">
        <v>326760</v>
      </c>
      <c r="I733" s="26" t="s">
        <v>1125</v>
      </c>
      <c r="J733" s="6" t="s">
        <v>20</v>
      </c>
    </row>
    <row r="734" spans="1:10" x14ac:dyDescent="0.25">
      <c r="A734" s="6">
        <v>854</v>
      </c>
      <c r="B734" s="7" t="s">
        <v>721</v>
      </c>
      <c r="C734" s="7" t="s">
        <v>989</v>
      </c>
      <c r="D734" s="7">
        <v>20306</v>
      </c>
      <c r="E734" s="3" t="s">
        <v>990</v>
      </c>
      <c r="F734" s="7">
        <v>30</v>
      </c>
      <c r="G734" s="7" t="s">
        <v>255</v>
      </c>
      <c r="H734" s="36">
        <v>240000</v>
      </c>
      <c r="I734" s="26" t="s">
        <v>1125</v>
      </c>
      <c r="J734" s="6" t="s">
        <v>20</v>
      </c>
    </row>
    <row r="735" spans="1:10" x14ac:dyDescent="0.25">
      <c r="A735" s="7">
        <v>855</v>
      </c>
      <c r="B735" s="7" t="s">
        <v>721</v>
      </c>
      <c r="C735" s="7">
        <v>92023387</v>
      </c>
      <c r="D735" s="7">
        <v>20306</v>
      </c>
      <c r="E735" s="3" t="s">
        <v>991</v>
      </c>
      <c r="F735" s="7">
        <v>60</v>
      </c>
      <c r="G735" s="7" t="s">
        <v>255</v>
      </c>
      <c r="H735" s="36">
        <v>10800</v>
      </c>
      <c r="I735" s="26" t="s">
        <v>1125</v>
      </c>
      <c r="J735" s="6" t="s">
        <v>20</v>
      </c>
    </row>
    <row r="736" spans="1:10" x14ac:dyDescent="0.25">
      <c r="A736" s="6">
        <v>856</v>
      </c>
      <c r="B736" s="7" t="s">
        <v>721</v>
      </c>
      <c r="C736" s="7">
        <v>92015078</v>
      </c>
      <c r="D736" s="7">
        <v>20306</v>
      </c>
      <c r="E736" s="3" t="s">
        <v>992</v>
      </c>
      <c r="F736" s="7">
        <v>20</v>
      </c>
      <c r="G736" s="7" t="s">
        <v>255</v>
      </c>
      <c r="H736" s="36">
        <v>7200</v>
      </c>
      <c r="I736" s="26" t="s">
        <v>1125</v>
      </c>
      <c r="J736" s="6" t="s">
        <v>20</v>
      </c>
    </row>
    <row r="737" spans="1:10" ht="30" x14ac:dyDescent="0.25">
      <c r="A737" s="7">
        <v>857</v>
      </c>
      <c r="B737" s="7" t="s">
        <v>721</v>
      </c>
      <c r="C737" s="7">
        <v>92136526</v>
      </c>
      <c r="D737" s="7">
        <v>20306</v>
      </c>
      <c r="E737" s="3" t="s">
        <v>993</v>
      </c>
      <c r="F737" s="7">
        <v>200</v>
      </c>
      <c r="G737" s="7" t="s">
        <v>255</v>
      </c>
      <c r="H737" s="36">
        <v>40000</v>
      </c>
      <c r="I737" s="26" t="s">
        <v>1125</v>
      </c>
      <c r="J737" s="6" t="s">
        <v>20</v>
      </c>
    </row>
    <row r="738" spans="1:10" ht="75" x14ac:dyDescent="0.25">
      <c r="A738" s="6">
        <v>858</v>
      </c>
      <c r="B738" s="7" t="s">
        <v>721</v>
      </c>
      <c r="C738" s="7">
        <v>92038608</v>
      </c>
      <c r="D738" s="7">
        <v>20306</v>
      </c>
      <c r="E738" s="3" t="s">
        <v>994</v>
      </c>
      <c r="F738" s="7">
        <v>295</v>
      </c>
      <c r="G738" s="7" t="s">
        <v>496</v>
      </c>
      <c r="H738" s="36">
        <v>594720</v>
      </c>
      <c r="I738" s="26" t="s">
        <v>1125</v>
      </c>
      <c r="J738" s="6" t="s">
        <v>20</v>
      </c>
    </row>
    <row r="739" spans="1:10" ht="75" x14ac:dyDescent="0.25">
      <c r="A739" s="7">
        <v>859</v>
      </c>
      <c r="B739" s="7" t="s">
        <v>721</v>
      </c>
      <c r="C739" s="7">
        <v>92079530</v>
      </c>
      <c r="D739" s="7">
        <v>20306</v>
      </c>
      <c r="E739" s="3" t="s">
        <v>995</v>
      </c>
      <c r="F739" s="7">
        <v>430</v>
      </c>
      <c r="G739" s="7" t="s">
        <v>496</v>
      </c>
      <c r="H739" s="36">
        <v>1012650</v>
      </c>
      <c r="I739" s="26" t="s">
        <v>1125</v>
      </c>
      <c r="J739" s="6" t="s">
        <v>20</v>
      </c>
    </row>
    <row r="740" spans="1:10" ht="30" x14ac:dyDescent="0.25">
      <c r="A740" s="6">
        <v>860</v>
      </c>
      <c r="B740" s="7" t="s">
        <v>721</v>
      </c>
      <c r="C740" s="7">
        <v>92154337</v>
      </c>
      <c r="D740" s="7">
        <v>20306</v>
      </c>
      <c r="E740" s="3" t="s">
        <v>996</v>
      </c>
      <c r="F740" s="7">
        <v>200</v>
      </c>
      <c r="G740" s="7" t="s">
        <v>496</v>
      </c>
      <c r="H740" s="36">
        <v>280000</v>
      </c>
      <c r="I740" s="26" t="s">
        <v>1125</v>
      </c>
      <c r="J740" s="6" t="s">
        <v>20</v>
      </c>
    </row>
    <row r="741" spans="1:10" x14ac:dyDescent="0.25">
      <c r="A741" s="7">
        <v>861</v>
      </c>
      <c r="B741" s="7" t="s">
        <v>721</v>
      </c>
      <c r="C741" s="7">
        <v>92160374</v>
      </c>
      <c r="D741" s="7">
        <v>20306</v>
      </c>
      <c r="E741" s="3" t="s">
        <v>997</v>
      </c>
      <c r="F741" s="7">
        <v>800</v>
      </c>
      <c r="G741" s="7" t="s">
        <v>515</v>
      </c>
      <c r="H741" s="36">
        <v>760000</v>
      </c>
      <c r="I741" s="26" t="s">
        <v>1125</v>
      </c>
      <c r="J741" s="6" t="s">
        <v>20</v>
      </c>
    </row>
    <row r="742" spans="1:10" ht="45" x14ac:dyDescent="0.25">
      <c r="A742" s="6">
        <v>862</v>
      </c>
      <c r="B742" s="7" t="s">
        <v>721</v>
      </c>
      <c r="C742" s="7">
        <v>92044135</v>
      </c>
      <c r="D742" s="7">
        <v>20306</v>
      </c>
      <c r="E742" s="3" t="s">
        <v>998</v>
      </c>
      <c r="F742" s="7">
        <v>50</v>
      </c>
      <c r="G742" s="7" t="s">
        <v>515</v>
      </c>
      <c r="H742" s="36">
        <v>38250</v>
      </c>
      <c r="I742" s="26" t="s">
        <v>1125</v>
      </c>
      <c r="J742" s="6" t="s">
        <v>20</v>
      </c>
    </row>
    <row r="743" spans="1:10" ht="60" x14ac:dyDescent="0.25">
      <c r="A743" s="7">
        <v>863</v>
      </c>
      <c r="B743" s="7" t="s">
        <v>721</v>
      </c>
      <c r="C743" s="7">
        <v>92019196</v>
      </c>
      <c r="D743" s="7">
        <v>20306</v>
      </c>
      <c r="E743" s="3" t="s">
        <v>999</v>
      </c>
      <c r="F743" s="7">
        <v>720</v>
      </c>
      <c r="G743" s="7" t="s">
        <v>515</v>
      </c>
      <c r="H743" s="36">
        <v>114480</v>
      </c>
      <c r="I743" s="26" t="s">
        <v>1125</v>
      </c>
      <c r="J743" s="6" t="s">
        <v>20</v>
      </c>
    </row>
    <row r="744" spans="1:10" x14ac:dyDescent="0.25">
      <c r="A744" s="6">
        <v>864</v>
      </c>
      <c r="B744" s="7" t="s">
        <v>721</v>
      </c>
      <c r="C744" s="7">
        <v>92019195</v>
      </c>
      <c r="D744" s="7">
        <v>20306</v>
      </c>
      <c r="E744" s="3" t="s">
        <v>1000</v>
      </c>
      <c r="F744" s="7">
        <v>90</v>
      </c>
      <c r="G744" s="7" t="s">
        <v>515</v>
      </c>
      <c r="H744" s="36">
        <v>38160</v>
      </c>
      <c r="I744" s="26" t="s">
        <v>1125</v>
      </c>
      <c r="J744" s="6" t="s">
        <v>20</v>
      </c>
    </row>
    <row r="745" spans="1:10" x14ac:dyDescent="0.25">
      <c r="A745" s="7">
        <v>865</v>
      </c>
      <c r="B745" s="7" t="s">
        <v>721</v>
      </c>
      <c r="C745" s="7">
        <v>92130136</v>
      </c>
      <c r="D745" s="7">
        <v>20306</v>
      </c>
      <c r="E745" s="3" t="s">
        <v>1001</v>
      </c>
      <c r="F745" s="7">
        <v>6000</v>
      </c>
      <c r="G745" s="7" t="s">
        <v>515</v>
      </c>
      <c r="H745" s="36">
        <v>348000</v>
      </c>
      <c r="I745" s="26" t="s">
        <v>1125</v>
      </c>
      <c r="J745" s="6" t="s">
        <v>20</v>
      </c>
    </row>
    <row r="746" spans="1:10" x14ac:dyDescent="0.25">
      <c r="A746" s="6">
        <v>866</v>
      </c>
      <c r="B746" s="7" t="s">
        <v>721</v>
      </c>
      <c r="C746" s="7">
        <v>92133867</v>
      </c>
      <c r="D746" s="7">
        <v>20306</v>
      </c>
      <c r="E746" s="3" t="s">
        <v>1002</v>
      </c>
      <c r="F746" s="7">
        <v>300</v>
      </c>
      <c r="G746" s="7" t="s">
        <v>255</v>
      </c>
      <c r="H746" s="36">
        <v>390000</v>
      </c>
      <c r="I746" s="26" t="s">
        <v>1125</v>
      </c>
      <c r="J746" s="6" t="s">
        <v>20</v>
      </c>
    </row>
    <row r="747" spans="1:10" ht="60" x14ac:dyDescent="0.25">
      <c r="A747" s="7">
        <v>867</v>
      </c>
      <c r="B747" s="7" t="s">
        <v>721</v>
      </c>
      <c r="C747" s="7">
        <v>92079818</v>
      </c>
      <c r="D747" s="7">
        <v>20306</v>
      </c>
      <c r="E747" s="3" t="s">
        <v>1003</v>
      </c>
      <c r="F747" s="7">
        <v>50</v>
      </c>
      <c r="G747" s="7" t="s">
        <v>255</v>
      </c>
      <c r="H747" s="36">
        <v>45000</v>
      </c>
      <c r="I747" s="26" t="s">
        <v>1125</v>
      </c>
      <c r="J747" s="6" t="s">
        <v>20</v>
      </c>
    </row>
    <row r="748" spans="1:10" ht="60" x14ac:dyDescent="0.25">
      <c r="A748" s="6">
        <v>868</v>
      </c>
      <c r="B748" s="7" t="s">
        <v>721</v>
      </c>
      <c r="C748" s="7">
        <v>92080004</v>
      </c>
      <c r="D748" s="7">
        <v>20309</v>
      </c>
      <c r="E748" s="3" t="s">
        <v>1004</v>
      </c>
      <c r="F748" s="7">
        <v>30</v>
      </c>
      <c r="G748" s="7" t="s">
        <v>255</v>
      </c>
      <c r="H748" s="36">
        <v>41370</v>
      </c>
      <c r="I748" s="26" t="s">
        <v>1125</v>
      </c>
      <c r="J748" s="6" t="s">
        <v>20</v>
      </c>
    </row>
    <row r="749" spans="1:10" x14ac:dyDescent="0.25">
      <c r="A749" s="7">
        <v>869</v>
      </c>
      <c r="B749" s="7" t="s">
        <v>721</v>
      </c>
      <c r="C749" s="7" t="s">
        <v>1005</v>
      </c>
      <c r="D749" s="7">
        <v>20309</v>
      </c>
      <c r="E749" s="3" t="s">
        <v>1006</v>
      </c>
      <c r="F749" s="7">
        <v>14</v>
      </c>
      <c r="G749" s="7" t="s">
        <v>255</v>
      </c>
      <c r="H749" s="36">
        <v>35182</v>
      </c>
      <c r="I749" s="26" t="s">
        <v>1125</v>
      </c>
      <c r="J749" s="6" t="s">
        <v>20</v>
      </c>
    </row>
    <row r="750" spans="1:10" x14ac:dyDescent="0.25">
      <c r="A750" s="6">
        <v>870</v>
      </c>
      <c r="B750" s="7" t="s">
        <v>721</v>
      </c>
      <c r="C750" s="7" t="s">
        <v>1007</v>
      </c>
      <c r="D750" s="7">
        <v>20309</v>
      </c>
      <c r="E750" s="3" t="s">
        <v>1008</v>
      </c>
      <c r="F750" s="7">
        <v>5</v>
      </c>
      <c r="G750" s="7" t="s">
        <v>255</v>
      </c>
      <c r="H750" s="36">
        <v>22500</v>
      </c>
      <c r="I750" s="26" t="s">
        <v>1125</v>
      </c>
      <c r="J750" s="6" t="s">
        <v>20</v>
      </c>
    </row>
    <row r="751" spans="1:10" x14ac:dyDescent="0.25">
      <c r="A751" s="7">
        <v>871</v>
      </c>
      <c r="B751" s="7" t="s">
        <v>721</v>
      </c>
      <c r="C751" s="7" t="s">
        <v>1009</v>
      </c>
      <c r="D751" s="7">
        <v>20309</v>
      </c>
      <c r="E751" s="3" t="s">
        <v>1010</v>
      </c>
      <c r="F751" s="7">
        <v>3</v>
      </c>
      <c r="G751" s="7" t="s">
        <v>255</v>
      </c>
      <c r="H751" s="36">
        <v>21309</v>
      </c>
      <c r="I751" s="26" t="s">
        <v>1125</v>
      </c>
      <c r="J751" s="6" t="s">
        <v>20</v>
      </c>
    </row>
    <row r="752" spans="1:10" x14ac:dyDescent="0.25">
      <c r="A752" s="6">
        <v>872</v>
      </c>
      <c r="B752" s="7" t="s">
        <v>721</v>
      </c>
      <c r="C752" s="7" t="s">
        <v>1011</v>
      </c>
      <c r="D752" s="7">
        <v>20309</v>
      </c>
      <c r="E752" s="3" t="s">
        <v>1012</v>
      </c>
      <c r="F752" s="7">
        <v>6</v>
      </c>
      <c r="G752" s="7" t="s">
        <v>255</v>
      </c>
      <c r="H752" s="36">
        <v>14424</v>
      </c>
      <c r="I752" s="26" t="s">
        <v>1125</v>
      </c>
      <c r="J752" s="6" t="s">
        <v>20</v>
      </c>
    </row>
    <row r="753" spans="1:10" ht="30" x14ac:dyDescent="0.25">
      <c r="A753" s="7">
        <v>587</v>
      </c>
      <c r="B753" s="7" t="s">
        <v>721</v>
      </c>
      <c r="C753" s="7">
        <v>42291614</v>
      </c>
      <c r="D753" s="7">
        <v>20401</v>
      </c>
      <c r="E753" s="3" t="s">
        <v>743</v>
      </c>
      <c r="F753" s="7">
        <v>22</v>
      </c>
      <c r="G753" s="7" t="s">
        <v>255</v>
      </c>
      <c r="H753" s="36">
        <v>80000</v>
      </c>
      <c r="I753" s="26" t="s">
        <v>1125</v>
      </c>
      <c r="J753" s="6" t="s">
        <v>20</v>
      </c>
    </row>
    <row r="754" spans="1:10" x14ac:dyDescent="0.25">
      <c r="A754" s="6">
        <v>588</v>
      </c>
      <c r="B754" s="7" t="s">
        <v>721</v>
      </c>
      <c r="C754" s="7">
        <v>42291802</v>
      </c>
      <c r="D754" s="7">
        <v>20401</v>
      </c>
      <c r="E754" s="3" t="s">
        <v>744</v>
      </c>
      <c r="F754" s="7">
        <v>28</v>
      </c>
      <c r="G754" s="7" t="s">
        <v>255</v>
      </c>
      <c r="H754" s="36">
        <v>105000</v>
      </c>
      <c r="I754" s="26" t="s">
        <v>1125</v>
      </c>
      <c r="J754" s="6" t="s">
        <v>20</v>
      </c>
    </row>
    <row r="755" spans="1:10" ht="30" x14ac:dyDescent="0.25">
      <c r="A755" s="7">
        <v>589</v>
      </c>
      <c r="B755" s="7" t="s">
        <v>721</v>
      </c>
      <c r="C755" s="7">
        <v>42291802</v>
      </c>
      <c r="D755" s="7">
        <v>20401</v>
      </c>
      <c r="E755" s="3" t="s">
        <v>745</v>
      </c>
      <c r="F755" s="7">
        <v>35</v>
      </c>
      <c r="G755" s="7" t="s">
        <v>255</v>
      </c>
      <c r="H755" s="36">
        <v>120000</v>
      </c>
      <c r="I755" s="26" t="s">
        <v>1125</v>
      </c>
      <c r="J755" s="6" t="s">
        <v>20</v>
      </c>
    </row>
    <row r="756" spans="1:10" x14ac:dyDescent="0.25">
      <c r="A756" s="6">
        <v>590</v>
      </c>
      <c r="B756" s="7" t="s">
        <v>721</v>
      </c>
      <c r="C756" s="7">
        <v>42291614</v>
      </c>
      <c r="D756" s="7">
        <v>20401</v>
      </c>
      <c r="E756" s="3" t="s">
        <v>746</v>
      </c>
      <c r="F756" s="7">
        <v>29</v>
      </c>
      <c r="G756" s="7" t="s">
        <v>255</v>
      </c>
      <c r="H756" s="36">
        <v>108000</v>
      </c>
      <c r="I756" s="26" t="s">
        <v>1125</v>
      </c>
      <c r="J756" s="6" t="s">
        <v>20</v>
      </c>
    </row>
    <row r="757" spans="1:10" x14ac:dyDescent="0.25">
      <c r="A757" s="7">
        <v>591</v>
      </c>
      <c r="B757" s="7" t="s">
        <v>721</v>
      </c>
      <c r="C757" s="7">
        <v>42182101</v>
      </c>
      <c r="D757" s="7">
        <v>20401</v>
      </c>
      <c r="E757" s="3" t="s">
        <v>747</v>
      </c>
      <c r="F757" s="7">
        <v>19</v>
      </c>
      <c r="G757" s="7" t="s">
        <v>255</v>
      </c>
      <c r="H757" s="36">
        <v>600000</v>
      </c>
      <c r="I757" s="26" t="s">
        <v>1125</v>
      </c>
      <c r="J757" s="6" t="s">
        <v>20</v>
      </c>
    </row>
    <row r="758" spans="1:10" x14ac:dyDescent="0.25">
      <c r="A758" s="6">
        <v>592</v>
      </c>
      <c r="B758" s="7" t="s">
        <v>721</v>
      </c>
      <c r="C758" s="7">
        <v>42181601</v>
      </c>
      <c r="D758" s="7">
        <v>20401</v>
      </c>
      <c r="E758" s="3" t="s">
        <v>748</v>
      </c>
      <c r="F758" s="7">
        <v>4</v>
      </c>
      <c r="G758" s="7" t="s">
        <v>255</v>
      </c>
      <c r="H758" s="36">
        <v>250000</v>
      </c>
      <c r="I758" s="26" t="s">
        <v>1125</v>
      </c>
      <c r="J758" s="6" t="s">
        <v>20</v>
      </c>
    </row>
    <row r="759" spans="1:10" x14ac:dyDescent="0.25">
      <c r="A759" s="7">
        <v>873</v>
      </c>
      <c r="B759" s="7" t="s">
        <v>721</v>
      </c>
      <c r="C759" s="7">
        <v>92013046</v>
      </c>
      <c r="D759" s="7">
        <v>20401</v>
      </c>
      <c r="E759" s="3" t="s">
        <v>1013</v>
      </c>
      <c r="F759" s="7">
        <v>16</v>
      </c>
      <c r="G759" s="7" t="s">
        <v>255</v>
      </c>
      <c r="H759" s="36">
        <v>75000</v>
      </c>
      <c r="I759" s="26" t="s">
        <v>1125</v>
      </c>
      <c r="J759" s="6" t="s">
        <v>20</v>
      </c>
    </row>
    <row r="760" spans="1:10" x14ac:dyDescent="0.25">
      <c r="A760" s="6">
        <v>874</v>
      </c>
      <c r="B760" s="7" t="s">
        <v>721</v>
      </c>
      <c r="C760" s="7">
        <v>92084374</v>
      </c>
      <c r="D760" s="7">
        <v>20401</v>
      </c>
      <c r="E760" s="3" t="s">
        <v>1014</v>
      </c>
      <c r="F760" s="7">
        <v>14</v>
      </c>
      <c r="G760" s="7" t="s">
        <v>255</v>
      </c>
      <c r="H760" s="36">
        <v>100000</v>
      </c>
      <c r="I760" s="26" t="s">
        <v>1125</v>
      </c>
      <c r="J760" s="6" t="s">
        <v>20</v>
      </c>
    </row>
    <row r="761" spans="1:10" ht="45" x14ac:dyDescent="0.25">
      <c r="A761" s="7">
        <v>875</v>
      </c>
      <c r="B761" s="7" t="s">
        <v>721</v>
      </c>
      <c r="C761" s="7">
        <v>92071148</v>
      </c>
      <c r="D761" s="7">
        <v>20401</v>
      </c>
      <c r="E761" s="3" t="s">
        <v>1015</v>
      </c>
      <c r="F761" s="7">
        <v>25</v>
      </c>
      <c r="G761" s="7" t="s">
        <v>255</v>
      </c>
      <c r="H761" s="36">
        <v>162500</v>
      </c>
      <c r="I761" s="26" t="s">
        <v>1125</v>
      </c>
      <c r="J761" s="6" t="s">
        <v>20</v>
      </c>
    </row>
    <row r="762" spans="1:10" x14ac:dyDescent="0.25">
      <c r="A762" s="6">
        <v>876</v>
      </c>
      <c r="B762" s="7" t="s">
        <v>721</v>
      </c>
      <c r="C762" s="7" t="s">
        <v>1016</v>
      </c>
      <c r="D762" s="7">
        <v>20401</v>
      </c>
      <c r="E762" s="3" t="s">
        <v>1017</v>
      </c>
      <c r="F762" s="7">
        <v>6</v>
      </c>
      <c r="G762" s="7" t="s">
        <v>255</v>
      </c>
      <c r="H762" s="36">
        <v>39300</v>
      </c>
      <c r="I762" s="26" t="s">
        <v>1125</v>
      </c>
      <c r="J762" s="6" t="s">
        <v>20</v>
      </c>
    </row>
    <row r="763" spans="1:10" ht="30" x14ac:dyDescent="0.25">
      <c r="A763" s="7">
        <v>877</v>
      </c>
      <c r="B763" s="7" t="s">
        <v>721</v>
      </c>
      <c r="C763" s="7">
        <v>90008581</v>
      </c>
      <c r="D763" s="7">
        <v>20401</v>
      </c>
      <c r="E763" s="3" t="s">
        <v>1018</v>
      </c>
      <c r="F763" s="7">
        <v>4</v>
      </c>
      <c r="G763" s="7" t="s">
        <v>255</v>
      </c>
      <c r="H763" s="36">
        <v>34000</v>
      </c>
      <c r="I763" s="26" t="s">
        <v>1125</v>
      </c>
      <c r="J763" s="6" t="s">
        <v>20</v>
      </c>
    </row>
    <row r="764" spans="1:10" x14ac:dyDescent="0.25">
      <c r="A764" s="6">
        <v>878</v>
      </c>
      <c r="B764" s="7" t="s">
        <v>721</v>
      </c>
      <c r="C764" s="7">
        <v>92002722</v>
      </c>
      <c r="D764" s="7">
        <v>20401</v>
      </c>
      <c r="E764" s="3" t="s">
        <v>1019</v>
      </c>
      <c r="F764" s="7">
        <v>4</v>
      </c>
      <c r="G764" s="7" t="s">
        <v>255</v>
      </c>
      <c r="H764" s="36">
        <v>22000</v>
      </c>
      <c r="I764" s="26" t="s">
        <v>1125</v>
      </c>
      <c r="J764" s="6" t="s">
        <v>20</v>
      </c>
    </row>
    <row r="765" spans="1:10" x14ac:dyDescent="0.25">
      <c r="A765" s="7">
        <v>879</v>
      </c>
      <c r="B765" s="7" t="s">
        <v>721</v>
      </c>
      <c r="C765" s="7">
        <v>92012382</v>
      </c>
      <c r="D765" s="7">
        <v>20401</v>
      </c>
      <c r="E765" s="3" t="s">
        <v>1020</v>
      </c>
      <c r="F765" s="7">
        <v>45</v>
      </c>
      <c r="G765" s="7" t="s">
        <v>255</v>
      </c>
      <c r="H765" s="36">
        <v>122445</v>
      </c>
      <c r="I765" s="26" t="s">
        <v>1125</v>
      </c>
      <c r="J765" s="6" t="s">
        <v>20</v>
      </c>
    </row>
    <row r="766" spans="1:10" ht="60" x14ac:dyDescent="0.25">
      <c r="A766" s="6">
        <v>880</v>
      </c>
      <c r="B766" s="7" t="s">
        <v>721</v>
      </c>
      <c r="C766" s="7">
        <v>92079621</v>
      </c>
      <c r="D766" s="7">
        <v>20401</v>
      </c>
      <c r="E766" s="3" t="s">
        <v>1021</v>
      </c>
      <c r="F766" s="7">
        <v>8</v>
      </c>
      <c r="G766" s="7" t="s">
        <v>255</v>
      </c>
      <c r="H766" s="36">
        <v>40120</v>
      </c>
      <c r="I766" s="26" t="s">
        <v>1125</v>
      </c>
      <c r="J766" s="6" t="s">
        <v>20</v>
      </c>
    </row>
    <row r="767" spans="1:10" ht="45" x14ac:dyDescent="0.25">
      <c r="A767" s="7">
        <v>881</v>
      </c>
      <c r="B767" s="7" t="s">
        <v>721</v>
      </c>
      <c r="C767" s="7">
        <v>92080823</v>
      </c>
      <c r="D767" s="7">
        <v>20401</v>
      </c>
      <c r="E767" s="3" t="s">
        <v>1022</v>
      </c>
      <c r="F767" s="7">
        <v>45</v>
      </c>
      <c r="G767" s="7" t="s">
        <v>255</v>
      </c>
      <c r="H767" s="36">
        <v>396000</v>
      </c>
      <c r="I767" s="26" t="s">
        <v>1125</v>
      </c>
      <c r="J767" s="6" t="s">
        <v>20</v>
      </c>
    </row>
    <row r="768" spans="1:10" ht="45" x14ac:dyDescent="0.25">
      <c r="A768" s="6">
        <v>882</v>
      </c>
      <c r="B768" s="7" t="s">
        <v>721</v>
      </c>
      <c r="C768" s="7">
        <v>92080734</v>
      </c>
      <c r="D768" s="7">
        <v>20401</v>
      </c>
      <c r="E768" s="3" t="s">
        <v>1023</v>
      </c>
      <c r="F768" s="7">
        <v>44</v>
      </c>
      <c r="G768" s="7" t="s">
        <v>255</v>
      </c>
      <c r="H768" s="36">
        <v>565482</v>
      </c>
      <c r="I768" s="26" t="s">
        <v>1125</v>
      </c>
      <c r="J768" s="6" t="s">
        <v>20</v>
      </c>
    </row>
    <row r="769" spans="1:10" x14ac:dyDescent="0.25">
      <c r="A769" s="7">
        <v>883</v>
      </c>
      <c r="B769" s="7" t="s">
        <v>721</v>
      </c>
      <c r="C769" s="7">
        <v>92130071</v>
      </c>
      <c r="D769" s="7">
        <v>20401</v>
      </c>
      <c r="E769" s="3" t="s">
        <v>1024</v>
      </c>
      <c r="F769" s="7">
        <v>30</v>
      </c>
      <c r="G769" s="7" t="s">
        <v>255</v>
      </c>
      <c r="H769" s="36">
        <v>105000</v>
      </c>
      <c r="I769" s="26" t="s">
        <v>1125</v>
      </c>
      <c r="J769" s="6" t="s">
        <v>20</v>
      </c>
    </row>
    <row r="770" spans="1:10" x14ac:dyDescent="0.25">
      <c r="A770" s="6">
        <v>884</v>
      </c>
      <c r="B770" s="7" t="s">
        <v>721</v>
      </c>
      <c r="C770" s="7" t="s">
        <v>1025</v>
      </c>
      <c r="D770" s="7">
        <v>20401</v>
      </c>
      <c r="E770" s="3" t="s">
        <v>1026</v>
      </c>
      <c r="F770" s="7">
        <v>70</v>
      </c>
      <c r="G770" s="7" t="s">
        <v>255</v>
      </c>
      <c r="H770" s="36">
        <v>315000</v>
      </c>
      <c r="I770" s="26" t="s">
        <v>1125</v>
      </c>
      <c r="J770" s="6" t="s">
        <v>20</v>
      </c>
    </row>
    <row r="771" spans="1:10" x14ac:dyDescent="0.25">
      <c r="A771" s="7">
        <v>885</v>
      </c>
      <c r="B771" s="7" t="s">
        <v>721</v>
      </c>
      <c r="C771" s="7">
        <v>92133814</v>
      </c>
      <c r="D771" s="7">
        <v>20401</v>
      </c>
      <c r="E771" s="3" t="s">
        <v>1027</v>
      </c>
      <c r="F771" s="7">
        <v>2</v>
      </c>
      <c r="G771" s="7" t="s">
        <v>255</v>
      </c>
      <c r="H771" s="36">
        <v>42000</v>
      </c>
      <c r="I771" s="26" t="s">
        <v>1125</v>
      </c>
      <c r="J771" s="6" t="s">
        <v>20</v>
      </c>
    </row>
    <row r="772" spans="1:10" x14ac:dyDescent="0.25">
      <c r="A772" s="6">
        <v>886</v>
      </c>
      <c r="B772" s="7" t="s">
        <v>721</v>
      </c>
      <c r="C772" s="7">
        <v>92029673</v>
      </c>
      <c r="D772" s="7">
        <v>20401</v>
      </c>
      <c r="E772" s="3" t="s">
        <v>1028</v>
      </c>
      <c r="F772" s="7">
        <v>12</v>
      </c>
      <c r="G772" s="7" t="s">
        <v>255</v>
      </c>
      <c r="H772" s="36">
        <v>56400</v>
      </c>
      <c r="I772" s="26" t="s">
        <v>1125</v>
      </c>
      <c r="J772" s="6" t="s">
        <v>20</v>
      </c>
    </row>
    <row r="773" spans="1:10" x14ac:dyDescent="0.25">
      <c r="A773" s="7">
        <v>887</v>
      </c>
      <c r="B773" s="7" t="s">
        <v>721</v>
      </c>
      <c r="C773" s="7">
        <v>90033540</v>
      </c>
      <c r="D773" s="7">
        <v>20401</v>
      </c>
      <c r="E773" s="3" t="s">
        <v>1029</v>
      </c>
      <c r="F773" s="7">
        <v>14</v>
      </c>
      <c r="G773" s="7" t="s">
        <v>255</v>
      </c>
      <c r="H773" s="36">
        <v>238000</v>
      </c>
      <c r="I773" s="26" t="s">
        <v>1125</v>
      </c>
      <c r="J773" s="6" t="s">
        <v>20</v>
      </c>
    </row>
    <row r="774" spans="1:10" x14ac:dyDescent="0.25">
      <c r="A774" s="6">
        <v>888</v>
      </c>
      <c r="B774" s="7" t="s">
        <v>721</v>
      </c>
      <c r="C774" s="7">
        <v>92085175</v>
      </c>
      <c r="D774" s="7">
        <v>20401</v>
      </c>
      <c r="E774" s="3" t="s">
        <v>1030</v>
      </c>
      <c r="F774" s="7">
        <v>6</v>
      </c>
      <c r="G774" s="7" t="s">
        <v>255</v>
      </c>
      <c r="H774" s="36">
        <v>980000</v>
      </c>
      <c r="I774" s="26" t="s">
        <v>1125</v>
      </c>
      <c r="J774" s="6" t="s">
        <v>20</v>
      </c>
    </row>
    <row r="775" spans="1:10" ht="30" x14ac:dyDescent="0.25">
      <c r="A775" s="7">
        <v>889</v>
      </c>
      <c r="B775" s="7" t="s">
        <v>721</v>
      </c>
      <c r="C775" s="7">
        <v>92079037</v>
      </c>
      <c r="D775" s="7">
        <v>20401</v>
      </c>
      <c r="E775" s="3" t="s">
        <v>1031</v>
      </c>
      <c r="F775" s="7">
        <v>7</v>
      </c>
      <c r="G775" s="7" t="s">
        <v>255</v>
      </c>
      <c r="H775" s="36">
        <v>31500</v>
      </c>
      <c r="I775" s="26" t="s">
        <v>1125</v>
      </c>
      <c r="J775" s="6" t="s">
        <v>20</v>
      </c>
    </row>
    <row r="776" spans="1:10" x14ac:dyDescent="0.25">
      <c r="A776" s="6">
        <v>890</v>
      </c>
      <c r="B776" s="7" t="s">
        <v>721</v>
      </c>
      <c r="C776" s="7" t="s">
        <v>1032</v>
      </c>
      <c r="D776" s="7">
        <v>20401</v>
      </c>
      <c r="E776" s="3" t="s">
        <v>1033</v>
      </c>
      <c r="F776" s="7">
        <v>1</v>
      </c>
      <c r="G776" s="7" t="s">
        <v>255</v>
      </c>
      <c r="H776" s="36">
        <v>22500</v>
      </c>
      <c r="I776" s="26" t="s">
        <v>1125</v>
      </c>
      <c r="J776" s="6" t="s">
        <v>20</v>
      </c>
    </row>
    <row r="777" spans="1:10" ht="30" x14ac:dyDescent="0.25">
      <c r="A777" s="7">
        <v>891</v>
      </c>
      <c r="B777" s="7" t="s">
        <v>721</v>
      </c>
      <c r="C777" s="7">
        <v>92085002</v>
      </c>
      <c r="D777" s="7">
        <v>20401</v>
      </c>
      <c r="E777" s="3" t="s">
        <v>1034</v>
      </c>
      <c r="F777" s="7">
        <v>10</v>
      </c>
      <c r="G777" s="7" t="s">
        <v>255</v>
      </c>
      <c r="H777" s="36">
        <v>55000</v>
      </c>
      <c r="I777" s="26" t="s">
        <v>1125</v>
      </c>
      <c r="J777" s="6" t="s">
        <v>20</v>
      </c>
    </row>
    <row r="778" spans="1:10" ht="60" x14ac:dyDescent="0.25">
      <c r="A778" s="6">
        <v>892</v>
      </c>
      <c r="B778" s="7" t="s">
        <v>721</v>
      </c>
      <c r="C778" s="7">
        <v>92079622</v>
      </c>
      <c r="D778" s="7">
        <v>20401</v>
      </c>
      <c r="E778" s="3" t="s">
        <v>1035</v>
      </c>
      <c r="F778" s="7">
        <v>40</v>
      </c>
      <c r="G778" s="7" t="s">
        <v>255</v>
      </c>
      <c r="H778" s="36">
        <v>88000</v>
      </c>
      <c r="I778" s="26" t="s">
        <v>1125</v>
      </c>
      <c r="J778" s="6" t="s">
        <v>20</v>
      </c>
    </row>
    <row r="779" spans="1:10" x14ac:dyDescent="0.25">
      <c r="A779" s="7">
        <v>893</v>
      </c>
      <c r="B779" s="7" t="s">
        <v>721</v>
      </c>
      <c r="C779" s="7">
        <v>92135749</v>
      </c>
      <c r="D779" s="7">
        <v>20401</v>
      </c>
      <c r="E779" s="3" t="s">
        <v>1036</v>
      </c>
      <c r="F779" s="7">
        <v>1</v>
      </c>
      <c r="G779" s="7" t="s">
        <v>255</v>
      </c>
      <c r="H779" s="36">
        <v>65000</v>
      </c>
      <c r="I779" s="26" t="s">
        <v>1125</v>
      </c>
      <c r="J779" s="6" t="s">
        <v>20</v>
      </c>
    </row>
    <row r="780" spans="1:10" ht="90" x14ac:dyDescent="0.25">
      <c r="A780" s="6">
        <v>894</v>
      </c>
      <c r="B780" s="7" t="s">
        <v>721</v>
      </c>
      <c r="C780" s="7">
        <v>90028680</v>
      </c>
      <c r="D780" s="7">
        <v>20599</v>
      </c>
      <c r="E780" s="3" t="s">
        <v>1037</v>
      </c>
      <c r="F780" s="7">
        <v>64</v>
      </c>
      <c r="G780" s="7" t="s">
        <v>255</v>
      </c>
      <c r="H780" s="36">
        <v>275200</v>
      </c>
      <c r="I780" s="26" t="s">
        <v>1125</v>
      </c>
      <c r="J780" s="6" t="s">
        <v>20</v>
      </c>
    </row>
    <row r="781" spans="1:10" ht="90" x14ac:dyDescent="0.25">
      <c r="A781" s="7">
        <v>895</v>
      </c>
      <c r="B781" s="7" t="s">
        <v>721</v>
      </c>
      <c r="C781" s="7">
        <v>90028680</v>
      </c>
      <c r="D781" s="7">
        <v>20599</v>
      </c>
      <c r="E781" s="3" t="s">
        <v>1038</v>
      </c>
      <c r="F781" s="7">
        <v>15</v>
      </c>
      <c r="G781" s="7" t="s">
        <v>255</v>
      </c>
      <c r="H781" s="36">
        <v>195000</v>
      </c>
      <c r="I781" s="26" t="s">
        <v>1125</v>
      </c>
      <c r="J781" s="6" t="s">
        <v>20</v>
      </c>
    </row>
    <row r="782" spans="1:10" x14ac:dyDescent="0.25">
      <c r="A782" s="6">
        <v>896</v>
      </c>
      <c r="B782" s="7" t="s">
        <v>721</v>
      </c>
      <c r="C782" s="7">
        <v>92078586</v>
      </c>
      <c r="D782" s="7">
        <v>20599</v>
      </c>
      <c r="E782" s="3" t="s">
        <v>1039</v>
      </c>
      <c r="F782" s="7">
        <v>33720</v>
      </c>
      <c r="G782" s="7" t="s">
        <v>255</v>
      </c>
      <c r="H782" s="36">
        <v>2292960</v>
      </c>
      <c r="I782" s="26" t="s">
        <v>1125</v>
      </c>
      <c r="J782" s="6" t="s">
        <v>20</v>
      </c>
    </row>
    <row r="783" spans="1:10" ht="45" x14ac:dyDescent="0.25">
      <c r="A783" s="7">
        <v>897</v>
      </c>
      <c r="B783" s="7" t="s">
        <v>721</v>
      </c>
      <c r="C783" s="7">
        <v>92080067</v>
      </c>
      <c r="D783" s="7">
        <v>20599</v>
      </c>
      <c r="E783" s="3" t="s">
        <v>1040</v>
      </c>
      <c r="F783" s="7">
        <v>30</v>
      </c>
      <c r="G783" s="7" t="s">
        <v>844</v>
      </c>
      <c r="H783" s="36">
        <v>96000</v>
      </c>
      <c r="I783" s="26" t="s">
        <v>1125</v>
      </c>
      <c r="J783" s="6" t="s">
        <v>20</v>
      </c>
    </row>
    <row r="784" spans="1:10" x14ac:dyDescent="0.25">
      <c r="A784" s="6">
        <v>593</v>
      </c>
      <c r="B784" s="7" t="s">
        <v>721</v>
      </c>
      <c r="C784" s="7">
        <v>42311511</v>
      </c>
      <c r="D784" s="7">
        <v>29902</v>
      </c>
      <c r="E784" s="3" t="s">
        <v>749</v>
      </c>
      <c r="F784" s="7">
        <v>155</v>
      </c>
      <c r="G784" s="7" t="s">
        <v>255</v>
      </c>
      <c r="H784" s="36">
        <v>300000</v>
      </c>
      <c r="I784" s="26" t="s">
        <v>1125</v>
      </c>
      <c r="J784" s="6" t="s">
        <v>20</v>
      </c>
    </row>
    <row r="785" spans="1:10" x14ac:dyDescent="0.25">
      <c r="A785" s="7">
        <v>594</v>
      </c>
      <c r="B785" s="7" t="s">
        <v>721</v>
      </c>
      <c r="C785" s="7">
        <v>42142502</v>
      </c>
      <c r="D785" s="7">
        <v>29902</v>
      </c>
      <c r="E785" s="3" t="s">
        <v>750</v>
      </c>
      <c r="F785" s="7">
        <v>2853</v>
      </c>
      <c r="G785" s="7" t="s">
        <v>255</v>
      </c>
      <c r="H785" s="36">
        <v>200000</v>
      </c>
      <c r="I785" s="26" t="s">
        <v>1125</v>
      </c>
      <c r="J785" s="6" t="s">
        <v>20</v>
      </c>
    </row>
    <row r="786" spans="1:10" x14ac:dyDescent="0.25">
      <c r="A786" s="6">
        <v>595</v>
      </c>
      <c r="B786" s="7" t="s">
        <v>721</v>
      </c>
      <c r="C786" s="7">
        <v>42142502</v>
      </c>
      <c r="D786" s="7">
        <v>29902</v>
      </c>
      <c r="E786" s="3" t="s">
        <v>751</v>
      </c>
      <c r="F786" s="7">
        <v>3424</v>
      </c>
      <c r="G786" s="7" t="s">
        <v>255</v>
      </c>
      <c r="H786" s="36">
        <v>250000</v>
      </c>
      <c r="I786" s="26" t="s">
        <v>1125</v>
      </c>
      <c r="J786" s="6" t="s">
        <v>20</v>
      </c>
    </row>
    <row r="787" spans="1:10" x14ac:dyDescent="0.25">
      <c r="A787" s="7">
        <v>596</v>
      </c>
      <c r="B787" s="7" t="s">
        <v>721</v>
      </c>
      <c r="C787" s="7">
        <v>42141501</v>
      </c>
      <c r="D787" s="7">
        <v>29902</v>
      </c>
      <c r="E787" s="3" t="s">
        <v>752</v>
      </c>
      <c r="F787" s="7">
        <v>36</v>
      </c>
      <c r="G787" s="7" t="s">
        <v>255</v>
      </c>
      <c r="H787" s="36">
        <v>700000</v>
      </c>
      <c r="I787" s="26" t="s">
        <v>1125</v>
      </c>
      <c r="J787" s="6" t="s">
        <v>20</v>
      </c>
    </row>
    <row r="788" spans="1:10" x14ac:dyDescent="0.25">
      <c r="A788" s="6">
        <v>597</v>
      </c>
      <c r="B788" s="7" t="s">
        <v>721</v>
      </c>
      <c r="C788" s="7">
        <v>42141502</v>
      </c>
      <c r="D788" s="7">
        <v>29902</v>
      </c>
      <c r="E788" s="3" t="s">
        <v>753</v>
      </c>
      <c r="F788" s="7">
        <v>63</v>
      </c>
      <c r="G788" s="7" t="s">
        <v>255</v>
      </c>
      <c r="H788" s="36">
        <v>250000</v>
      </c>
      <c r="I788" s="26" t="s">
        <v>1125</v>
      </c>
      <c r="J788" s="6" t="s">
        <v>20</v>
      </c>
    </row>
    <row r="789" spans="1:10" x14ac:dyDescent="0.25">
      <c r="A789" s="7">
        <v>598</v>
      </c>
      <c r="B789" s="7" t="s">
        <v>721</v>
      </c>
      <c r="C789" s="7">
        <v>42152902</v>
      </c>
      <c r="D789" s="7">
        <v>29902</v>
      </c>
      <c r="E789" s="3" t="s">
        <v>754</v>
      </c>
      <c r="F789" s="7">
        <v>62</v>
      </c>
      <c r="G789" s="7" t="s">
        <v>255</v>
      </c>
      <c r="H789" s="36">
        <v>280000</v>
      </c>
      <c r="I789" s="26" t="s">
        <v>1125</v>
      </c>
      <c r="J789" s="6" t="s">
        <v>20</v>
      </c>
    </row>
    <row r="790" spans="1:10" ht="30" x14ac:dyDescent="0.25">
      <c r="A790" s="6">
        <v>599</v>
      </c>
      <c r="B790" s="7" t="s">
        <v>721</v>
      </c>
      <c r="C790" s="7">
        <v>46182004</v>
      </c>
      <c r="D790" s="7">
        <v>29902</v>
      </c>
      <c r="E790" s="3" t="s">
        <v>755</v>
      </c>
      <c r="F790" s="7">
        <v>2089</v>
      </c>
      <c r="G790" s="7" t="s">
        <v>255</v>
      </c>
      <c r="H790" s="36">
        <v>110000</v>
      </c>
      <c r="I790" s="26" t="s">
        <v>1125</v>
      </c>
      <c r="J790" s="6" t="s">
        <v>20</v>
      </c>
    </row>
    <row r="791" spans="1:10" ht="30" x14ac:dyDescent="0.25">
      <c r="A791" s="7">
        <v>600</v>
      </c>
      <c r="B791" s="7" t="s">
        <v>721</v>
      </c>
      <c r="C791" s="7">
        <v>42281916</v>
      </c>
      <c r="D791" s="7">
        <v>29902</v>
      </c>
      <c r="E791" s="3" t="s">
        <v>756</v>
      </c>
      <c r="F791" s="7">
        <v>8282</v>
      </c>
      <c r="G791" s="7" t="s">
        <v>255</v>
      </c>
      <c r="H791" s="36">
        <v>260000</v>
      </c>
      <c r="I791" s="26" t="s">
        <v>1125</v>
      </c>
      <c r="J791" s="6" t="s">
        <v>20</v>
      </c>
    </row>
    <row r="792" spans="1:10" x14ac:dyDescent="0.25">
      <c r="A792" s="6">
        <v>601</v>
      </c>
      <c r="B792" s="7" t="s">
        <v>721</v>
      </c>
      <c r="C792" s="7">
        <v>53131504</v>
      </c>
      <c r="D792" s="7">
        <v>29902</v>
      </c>
      <c r="E792" s="3" t="s">
        <v>757</v>
      </c>
      <c r="F792" s="7">
        <v>104</v>
      </c>
      <c r="G792" s="7" t="s">
        <v>255</v>
      </c>
      <c r="H792" s="36">
        <v>315000</v>
      </c>
      <c r="I792" s="26" t="s">
        <v>1125</v>
      </c>
      <c r="J792" s="6" t="s">
        <v>20</v>
      </c>
    </row>
    <row r="793" spans="1:10" x14ac:dyDescent="0.25">
      <c r="A793" s="7">
        <v>602</v>
      </c>
      <c r="B793" s="7" t="s">
        <v>721</v>
      </c>
      <c r="C793" s="7">
        <v>42152902</v>
      </c>
      <c r="D793" s="7">
        <v>29902</v>
      </c>
      <c r="E793" s="3" t="s">
        <v>758</v>
      </c>
      <c r="F793" s="7">
        <v>125</v>
      </c>
      <c r="G793" s="7" t="s">
        <v>255</v>
      </c>
      <c r="H793" s="36">
        <v>180000</v>
      </c>
      <c r="I793" s="26" t="s">
        <v>1125</v>
      </c>
      <c r="J793" s="6" t="s">
        <v>20</v>
      </c>
    </row>
    <row r="794" spans="1:10" ht="60" x14ac:dyDescent="0.25">
      <c r="A794" s="6">
        <v>603</v>
      </c>
      <c r="B794" s="7" t="s">
        <v>721</v>
      </c>
      <c r="C794" s="7">
        <v>31162815</v>
      </c>
      <c r="D794" s="7">
        <v>29902</v>
      </c>
      <c r="E794" s="3" t="s">
        <v>759</v>
      </c>
      <c r="F794" s="7">
        <v>100</v>
      </c>
      <c r="G794" s="7" t="s">
        <v>255</v>
      </c>
      <c r="H794" s="36">
        <v>1200000</v>
      </c>
      <c r="I794" s="26" t="s">
        <v>1125</v>
      </c>
      <c r="J794" s="6" t="s">
        <v>20</v>
      </c>
    </row>
    <row r="795" spans="1:10" x14ac:dyDescent="0.25">
      <c r="A795" s="7">
        <v>604</v>
      </c>
      <c r="B795" s="7" t="s">
        <v>721</v>
      </c>
      <c r="C795" s="7">
        <v>53131622</v>
      </c>
      <c r="D795" s="7">
        <v>29902</v>
      </c>
      <c r="E795" s="3" t="s">
        <v>760</v>
      </c>
      <c r="F795" s="7">
        <v>26668</v>
      </c>
      <c r="G795" s="7" t="s">
        <v>255</v>
      </c>
      <c r="H795" s="36">
        <v>3000000</v>
      </c>
      <c r="I795" s="26" t="s">
        <v>1125</v>
      </c>
      <c r="J795" s="6" t="s">
        <v>20</v>
      </c>
    </row>
    <row r="796" spans="1:10" x14ac:dyDescent="0.25">
      <c r="A796" s="6">
        <v>605</v>
      </c>
      <c r="B796" s="7" t="s">
        <v>721</v>
      </c>
      <c r="C796" s="7">
        <v>42142601</v>
      </c>
      <c r="D796" s="7">
        <v>29902</v>
      </c>
      <c r="E796" s="3" t="s">
        <v>670</v>
      </c>
      <c r="F796" s="7">
        <v>531</v>
      </c>
      <c r="G796" s="7" t="s">
        <v>255</v>
      </c>
      <c r="H796" s="36">
        <v>200000</v>
      </c>
      <c r="I796" s="26" t="s">
        <v>1125</v>
      </c>
      <c r="J796" s="6" t="s">
        <v>20</v>
      </c>
    </row>
    <row r="797" spans="1:10" x14ac:dyDescent="0.25">
      <c r="A797" s="7">
        <v>606</v>
      </c>
      <c r="B797" s="7" t="s">
        <v>721</v>
      </c>
      <c r="C797" s="7">
        <v>42132102</v>
      </c>
      <c r="D797" s="7">
        <v>29902</v>
      </c>
      <c r="E797" s="3" t="s">
        <v>675</v>
      </c>
      <c r="F797" s="7">
        <v>180</v>
      </c>
      <c r="G797" s="7" t="s">
        <v>535</v>
      </c>
      <c r="H797" s="36">
        <v>2000000</v>
      </c>
      <c r="I797" s="26" t="s">
        <v>1125</v>
      </c>
      <c r="J797" s="6" t="s">
        <v>20</v>
      </c>
    </row>
    <row r="798" spans="1:10" x14ac:dyDescent="0.25">
      <c r="A798" s="6">
        <v>898</v>
      </c>
      <c r="B798" s="7" t="s">
        <v>721</v>
      </c>
      <c r="C798" s="7">
        <v>90039126</v>
      </c>
      <c r="D798" s="7">
        <v>29902</v>
      </c>
      <c r="E798" s="3" t="s">
        <v>1041</v>
      </c>
      <c r="F798" s="7">
        <v>1</v>
      </c>
      <c r="G798" s="7" t="s">
        <v>255</v>
      </c>
      <c r="H798" s="36">
        <v>15000</v>
      </c>
      <c r="I798" s="26" t="s">
        <v>1125</v>
      </c>
      <c r="J798" s="6" t="s">
        <v>20</v>
      </c>
    </row>
    <row r="799" spans="1:10" x14ac:dyDescent="0.25">
      <c r="A799" s="7">
        <v>899</v>
      </c>
      <c r="B799" s="7" t="s">
        <v>721</v>
      </c>
      <c r="C799" s="7">
        <v>90013921</v>
      </c>
      <c r="D799" s="7">
        <v>29902</v>
      </c>
      <c r="E799" s="3" t="s">
        <v>1042</v>
      </c>
      <c r="F799" s="7">
        <v>200</v>
      </c>
      <c r="G799" s="7" t="s">
        <v>255</v>
      </c>
      <c r="H799" s="36">
        <v>65000</v>
      </c>
      <c r="I799" s="26" t="s">
        <v>1125</v>
      </c>
      <c r="J799" s="6" t="s">
        <v>20</v>
      </c>
    </row>
    <row r="800" spans="1:10" x14ac:dyDescent="0.25">
      <c r="A800" s="6">
        <v>900</v>
      </c>
      <c r="B800" s="7" t="s">
        <v>721</v>
      </c>
      <c r="C800" s="7">
        <v>90028352</v>
      </c>
      <c r="D800" s="7">
        <v>29902</v>
      </c>
      <c r="E800" s="3" t="s">
        <v>1043</v>
      </c>
      <c r="F800" s="7">
        <v>50</v>
      </c>
      <c r="G800" s="7" t="s">
        <v>255</v>
      </c>
      <c r="H800" s="36">
        <v>65000</v>
      </c>
      <c r="I800" s="26" t="s">
        <v>1125</v>
      </c>
      <c r="J800" s="6" t="s">
        <v>20</v>
      </c>
    </row>
    <row r="801" spans="1:10" x14ac:dyDescent="0.25">
      <c r="A801" s="7">
        <v>901</v>
      </c>
      <c r="B801" s="7" t="s">
        <v>721</v>
      </c>
      <c r="C801" s="7">
        <v>92084989</v>
      </c>
      <c r="D801" s="29">
        <v>29902</v>
      </c>
      <c r="E801" s="3" t="s">
        <v>1044</v>
      </c>
      <c r="F801" s="7">
        <v>100</v>
      </c>
      <c r="G801" s="7" t="s">
        <v>255</v>
      </c>
      <c r="H801" s="36">
        <v>53712</v>
      </c>
      <c r="I801" s="26" t="s">
        <v>1125</v>
      </c>
      <c r="J801" s="6" t="s">
        <v>20</v>
      </c>
    </row>
    <row r="802" spans="1:10" ht="30" x14ac:dyDescent="0.25">
      <c r="A802" s="6">
        <v>607</v>
      </c>
      <c r="B802" s="7" t="s">
        <v>721</v>
      </c>
      <c r="C802" s="7">
        <v>42152601</v>
      </c>
      <c r="D802" s="7">
        <v>29903</v>
      </c>
      <c r="E802" s="3" t="s">
        <v>761</v>
      </c>
      <c r="F802" s="7">
        <v>20</v>
      </c>
      <c r="G802" s="7" t="s">
        <v>535</v>
      </c>
      <c r="H802" s="36">
        <v>153000</v>
      </c>
      <c r="I802" s="26" t="s">
        <v>1125</v>
      </c>
      <c r="J802" s="6" t="s">
        <v>20</v>
      </c>
    </row>
    <row r="803" spans="1:10" ht="30" x14ac:dyDescent="0.25">
      <c r="A803" s="7">
        <v>608</v>
      </c>
      <c r="B803" s="7" t="s">
        <v>721</v>
      </c>
      <c r="C803" s="7">
        <v>14121806</v>
      </c>
      <c r="D803" s="7">
        <v>29903</v>
      </c>
      <c r="E803" s="3" t="s">
        <v>762</v>
      </c>
      <c r="F803" s="7">
        <v>20</v>
      </c>
      <c r="G803" s="7" t="s">
        <v>535</v>
      </c>
      <c r="H803" s="36">
        <v>153000</v>
      </c>
      <c r="I803" s="26" t="s">
        <v>1125</v>
      </c>
      <c r="J803" s="6" t="s">
        <v>20</v>
      </c>
    </row>
    <row r="804" spans="1:10" x14ac:dyDescent="0.25">
      <c r="A804" s="6">
        <v>609</v>
      </c>
      <c r="B804" s="7" t="s">
        <v>721</v>
      </c>
      <c r="C804" s="7">
        <v>14111703</v>
      </c>
      <c r="D804" s="7">
        <v>29903</v>
      </c>
      <c r="E804" s="3" t="s">
        <v>763</v>
      </c>
      <c r="F804" s="7">
        <v>431</v>
      </c>
      <c r="G804" s="7" t="s">
        <v>255</v>
      </c>
      <c r="H804" s="36">
        <v>3232500</v>
      </c>
      <c r="I804" s="26" t="s">
        <v>1125</v>
      </c>
      <c r="J804" s="6" t="s">
        <v>20</v>
      </c>
    </row>
    <row r="805" spans="1:10" x14ac:dyDescent="0.25">
      <c r="A805" s="7">
        <v>610</v>
      </c>
      <c r="B805" s="7" t="s">
        <v>721</v>
      </c>
      <c r="C805" s="7">
        <v>42181723</v>
      </c>
      <c r="D805" s="7">
        <v>29903</v>
      </c>
      <c r="E805" s="3" t="s">
        <v>764</v>
      </c>
      <c r="F805" s="7">
        <v>117</v>
      </c>
      <c r="G805" s="7" t="s">
        <v>535</v>
      </c>
      <c r="H805" s="36">
        <v>1170000</v>
      </c>
      <c r="I805" s="26" t="s">
        <v>1125</v>
      </c>
      <c r="J805" s="6" t="s">
        <v>20</v>
      </c>
    </row>
    <row r="806" spans="1:10" x14ac:dyDescent="0.25">
      <c r="A806" s="6">
        <v>611</v>
      </c>
      <c r="B806" s="7" t="s">
        <v>721</v>
      </c>
      <c r="C806" s="7">
        <v>42152505</v>
      </c>
      <c r="D806" s="7">
        <v>29904</v>
      </c>
      <c r="E806" s="3" t="s">
        <v>765</v>
      </c>
      <c r="F806" s="7">
        <v>12</v>
      </c>
      <c r="G806" s="7" t="s">
        <v>535</v>
      </c>
      <c r="H806" s="36">
        <v>353000</v>
      </c>
      <c r="I806" s="26" t="s">
        <v>1125</v>
      </c>
      <c r="J806" s="6" t="s">
        <v>20</v>
      </c>
    </row>
    <row r="807" spans="1:10" x14ac:dyDescent="0.25">
      <c r="A807" s="7">
        <v>902</v>
      </c>
      <c r="B807" s="7" t="s">
        <v>721</v>
      </c>
      <c r="C807" s="7" t="s">
        <v>1045</v>
      </c>
      <c r="D807" s="7">
        <v>29904</v>
      </c>
      <c r="E807" s="3" t="s">
        <v>1046</v>
      </c>
      <c r="F807" s="7">
        <v>251</v>
      </c>
      <c r="G807" s="7" t="s">
        <v>255</v>
      </c>
      <c r="H807" s="36">
        <v>1787150</v>
      </c>
      <c r="I807" s="26" t="s">
        <v>1125</v>
      </c>
      <c r="J807" s="6" t="s">
        <v>20</v>
      </c>
    </row>
    <row r="808" spans="1:10" ht="30" x14ac:dyDescent="0.25">
      <c r="A808" s="6">
        <v>903</v>
      </c>
      <c r="B808" s="7" t="s">
        <v>721</v>
      </c>
      <c r="C808" s="7">
        <v>92073831</v>
      </c>
      <c r="D808" s="7">
        <v>29904</v>
      </c>
      <c r="E808" s="3" t="s">
        <v>1047</v>
      </c>
      <c r="F808" s="7">
        <v>40</v>
      </c>
      <c r="G808" s="7" t="s">
        <v>255</v>
      </c>
      <c r="H808" s="36">
        <v>36000</v>
      </c>
      <c r="I808" s="26" t="s">
        <v>1125</v>
      </c>
      <c r="J808" s="6" t="s">
        <v>20</v>
      </c>
    </row>
    <row r="809" spans="1:10" ht="60" x14ac:dyDescent="0.25">
      <c r="A809" s="7">
        <v>904</v>
      </c>
      <c r="B809" s="7" t="s">
        <v>721</v>
      </c>
      <c r="C809" s="7">
        <v>90019396</v>
      </c>
      <c r="D809" s="7">
        <v>29904</v>
      </c>
      <c r="E809" s="3" t="s">
        <v>1048</v>
      </c>
      <c r="F809" s="7">
        <v>1970</v>
      </c>
      <c r="G809" s="7" t="s">
        <v>515</v>
      </c>
      <c r="H809" s="36">
        <v>256100</v>
      </c>
      <c r="I809" s="26" t="s">
        <v>1125</v>
      </c>
      <c r="J809" s="6" t="s">
        <v>20</v>
      </c>
    </row>
    <row r="810" spans="1:10" ht="30" x14ac:dyDescent="0.25">
      <c r="A810" s="6">
        <v>905</v>
      </c>
      <c r="B810" s="7" t="s">
        <v>721</v>
      </c>
      <c r="C810" s="7">
        <v>90031762</v>
      </c>
      <c r="D810" s="7">
        <v>29904</v>
      </c>
      <c r="E810" s="3" t="s">
        <v>1049</v>
      </c>
      <c r="F810" s="7">
        <v>147</v>
      </c>
      <c r="G810" s="7" t="s">
        <v>496</v>
      </c>
      <c r="H810" s="36">
        <v>332200</v>
      </c>
      <c r="I810" s="26" t="s">
        <v>1125</v>
      </c>
      <c r="J810" s="6" t="s">
        <v>20</v>
      </c>
    </row>
    <row r="811" spans="1:10" ht="45" x14ac:dyDescent="0.25">
      <c r="A811" s="7">
        <v>906</v>
      </c>
      <c r="B811" s="7" t="s">
        <v>721</v>
      </c>
      <c r="C811" s="7">
        <v>92007896</v>
      </c>
      <c r="D811" s="7">
        <v>29904</v>
      </c>
      <c r="E811" s="3" t="s">
        <v>1050</v>
      </c>
      <c r="F811" s="7">
        <v>20</v>
      </c>
      <c r="G811" s="7" t="s">
        <v>255</v>
      </c>
      <c r="H811" s="36">
        <v>240000</v>
      </c>
      <c r="I811" s="26" t="s">
        <v>1125</v>
      </c>
      <c r="J811" s="6" t="s">
        <v>20</v>
      </c>
    </row>
    <row r="812" spans="1:10" ht="60" x14ac:dyDescent="0.25">
      <c r="A812" s="6">
        <v>907</v>
      </c>
      <c r="B812" s="7" t="s">
        <v>721</v>
      </c>
      <c r="C812" s="7">
        <v>92135879</v>
      </c>
      <c r="D812" s="7">
        <v>29904</v>
      </c>
      <c r="E812" s="3" t="s">
        <v>1051</v>
      </c>
      <c r="F812" s="7">
        <v>90</v>
      </c>
      <c r="G812" s="7" t="s">
        <v>255</v>
      </c>
      <c r="H812" s="36">
        <v>342000</v>
      </c>
      <c r="I812" s="26" t="s">
        <v>1125</v>
      </c>
      <c r="J812" s="6" t="s">
        <v>20</v>
      </c>
    </row>
    <row r="813" spans="1:10" ht="75" x14ac:dyDescent="0.25">
      <c r="A813" s="7">
        <v>908</v>
      </c>
      <c r="B813" s="7" t="s">
        <v>721</v>
      </c>
      <c r="C813" s="7">
        <v>92080589</v>
      </c>
      <c r="D813" s="7">
        <v>29904</v>
      </c>
      <c r="E813" s="3" t="s">
        <v>1052</v>
      </c>
      <c r="F813" s="7">
        <v>24</v>
      </c>
      <c r="G813" s="7" t="s">
        <v>255</v>
      </c>
      <c r="H813" s="36">
        <v>156000</v>
      </c>
      <c r="I813" s="26" t="s">
        <v>1125</v>
      </c>
      <c r="J813" s="6" t="s">
        <v>20</v>
      </c>
    </row>
    <row r="814" spans="1:10" ht="45" x14ac:dyDescent="0.25">
      <c r="A814" s="6">
        <v>909</v>
      </c>
      <c r="B814" s="7" t="s">
        <v>721</v>
      </c>
      <c r="C814" s="7">
        <v>92079987</v>
      </c>
      <c r="D814" s="7">
        <v>29904</v>
      </c>
      <c r="E814" s="3" t="s">
        <v>1053</v>
      </c>
      <c r="F814" s="7">
        <v>2500</v>
      </c>
      <c r="G814" s="7" t="s">
        <v>255</v>
      </c>
      <c r="H814" s="36">
        <v>175000</v>
      </c>
      <c r="I814" s="26" t="s">
        <v>1125</v>
      </c>
      <c r="J814" s="6" t="s">
        <v>20</v>
      </c>
    </row>
    <row r="815" spans="1:10" ht="45" x14ac:dyDescent="0.25">
      <c r="A815" s="7">
        <v>910</v>
      </c>
      <c r="B815" s="7" t="s">
        <v>721</v>
      </c>
      <c r="C815" s="7">
        <v>92079427</v>
      </c>
      <c r="D815" s="7">
        <v>29904</v>
      </c>
      <c r="E815" s="3" t="s">
        <v>1054</v>
      </c>
      <c r="F815" s="7">
        <v>30</v>
      </c>
      <c r="G815" s="7" t="s">
        <v>255</v>
      </c>
      <c r="H815" s="36">
        <v>135000</v>
      </c>
      <c r="I815" s="26" t="s">
        <v>1125</v>
      </c>
      <c r="J815" s="6" t="s">
        <v>20</v>
      </c>
    </row>
    <row r="816" spans="1:10" x14ac:dyDescent="0.25">
      <c r="A816" s="6">
        <v>911</v>
      </c>
      <c r="B816" s="7" t="s">
        <v>721</v>
      </c>
      <c r="C816" s="7">
        <v>92080735</v>
      </c>
      <c r="D816" s="7">
        <v>29904</v>
      </c>
      <c r="E816" s="3" t="s">
        <v>1055</v>
      </c>
      <c r="F816" s="7">
        <v>350</v>
      </c>
      <c r="G816" s="7" t="s">
        <v>515</v>
      </c>
      <c r="H816" s="36">
        <v>275000</v>
      </c>
      <c r="I816" s="26" t="s">
        <v>1125</v>
      </c>
      <c r="J816" s="6" t="s">
        <v>20</v>
      </c>
    </row>
    <row r="817" spans="1:10" x14ac:dyDescent="0.25">
      <c r="A817" s="7">
        <v>912</v>
      </c>
      <c r="B817" s="7" t="s">
        <v>721</v>
      </c>
      <c r="C817" s="7">
        <v>92080736</v>
      </c>
      <c r="D817" s="7">
        <v>29904</v>
      </c>
      <c r="E817" s="3" t="s">
        <v>1056</v>
      </c>
      <c r="F817" s="7">
        <v>30</v>
      </c>
      <c r="G817" s="7" t="s">
        <v>515</v>
      </c>
      <c r="H817" s="36">
        <v>55000</v>
      </c>
      <c r="I817" s="26" t="s">
        <v>1125</v>
      </c>
      <c r="J817" s="6" t="s">
        <v>20</v>
      </c>
    </row>
    <row r="818" spans="1:10" x14ac:dyDescent="0.25">
      <c r="A818" s="6">
        <v>913</v>
      </c>
      <c r="B818" s="7" t="s">
        <v>721</v>
      </c>
      <c r="C818" s="7">
        <v>92085000</v>
      </c>
      <c r="D818" s="7">
        <v>29904</v>
      </c>
      <c r="E818" s="3" t="s">
        <v>1057</v>
      </c>
      <c r="F818" s="7">
        <v>6</v>
      </c>
      <c r="G818" s="7" t="s">
        <v>255</v>
      </c>
      <c r="H818" s="36">
        <v>39000</v>
      </c>
      <c r="I818" s="26" t="s">
        <v>1125</v>
      </c>
      <c r="J818" s="6" t="s">
        <v>20</v>
      </c>
    </row>
    <row r="819" spans="1:10" x14ac:dyDescent="0.25">
      <c r="A819" s="7">
        <v>914</v>
      </c>
      <c r="B819" s="7" t="s">
        <v>721</v>
      </c>
      <c r="C819" s="7">
        <v>92084992</v>
      </c>
      <c r="D819" s="7">
        <v>29904</v>
      </c>
      <c r="E819" s="3" t="s">
        <v>1058</v>
      </c>
      <c r="F819" s="7">
        <v>20</v>
      </c>
      <c r="G819" s="7" t="s">
        <v>255</v>
      </c>
      <c r="H819" s="36">
        <v>20000</v>
      </c>
      <c r="I819" s="26" t="s">
        <v>1125</v>
      </c>
      <c r="J819" s="6" t="s">
        <v>20</v>
      </c>
    </row>
    <row r="820" spans="1:10" x14ac:dyDescent="0.25">
      <c r="A820" s="6">
        <v>915</v>
      </c>
      <c r="B820" s="7" t="s">
        <v>721</v>
      </c>
      <c r="C820" s="7">
        <v>92084993</v>
      </c>
      <c r="D820" s="7">
        <v>29904</v>
      </c>
      <c r="E820" s="3" t="s">
        <v>1059</v>
      </c>
      <c r="F820" s="7">
        <v>8</v>
      </c>
      <c r="G820" s="7" t="s">
        <v>255</v>
      </c>
      <c r="H820" s="36">
        <v>45000</v>
      </c>
      <c r="I820" s="26" t="s">
        <v>1125</v>
      </c>
      <c r="J820" s="6" t="s">
        <v>20</v>
      </c>
    </row>
    <row r="821" spans="1:10" x14ac:dyDescent="0.25">
      <c r="A821" s="7">
        <v>916</v>
      </c>
      <c r="B821" s="7" t="s">
        <v>721</v>
      </c>
      <c r="C821" s="7">
        <v>92084996</v>
      </c>
      <c r="D821" s="7">
        <v>29904</v>
      </c>
      <c r="E821" s="3" t="s">
        <v>1060</v>
      </c>
      <c r="F821" s="7">
        <v>20</v>
      </c>
      <c r="G821" s="7" t="s">
        <v>255</v>
      </c>
      <c r="H821" s="36">
        <v>60000</v>
      </c>
      <c r="I821" s="26" t="s">
        <v>1125</v>
      </c>
      <c r="J821" s="6" t="s">
        <v>20</v>
      </c>
    </row>
    <row r="822" spans="1:10" x14ac:dyDescent="0.25">
      <c r="A822" s="6">
        <v>917</v>
      </c>
      <c r="B822" s="7" t="s">
        <v>721</v>
      </c>
      <c r="C822" s="7" t="s">
        <v>1061</v>
      </c>
      <c r="D822" s="7">
        <v>29905</v>
      </c>
      <c r="E822" s="3" t="s">
        <v>1062</v>
      </c>
      <c r="F822" s="7">
        <v>100</v>
      </c>
      <c r="G822" s="7" t="s">
        <v>367</v>
      </c>
      <c r="H822" s="36">
        <v>420000</v>
      </c>
      <c r="I822" s="26" t="s">
        <v>1125</v>
      </c>
      <c r="J822" s="6" t="s">
        <v>20</v>
      </c>
    </row>
    <row r="823" spans="1:10" x14ac:dyDescent="0.25">
      <c r="A823" s="7">
        <v>918</v>
      </c>
      <c r="B823" s="7" t="s">
        <v>721</v>
      </c>
      <c r="C823" s="7">
        <v>90003227</v>
      </c>
      <c r="D823" s="7">
        <v>29905</v>
      </c>
      <c r="E823" s="3" t="s">
        <v>1063</v>
      </c>
      <c r="F823" s="7">
        <v>20</v>
      </c>
      <c r="G823" s="7" t="s">
        <v>367</v>
      </c>
      <c r="H823" s="36">
        <v>76000</v>
      </c>
      <c r="I823" s="26" t="s">
        <v>1125</v>
      </c>
      <c r="J823" s="6" t="s">
        <v>20</v>
      </c>
    </row>
    <row r="824" spans="1:10" x14ac:dyDescent="0.25">
      <c r="A824" s="6">
        <v>919</v>
      </c>
      <c r="B824" s="7" t="s">
        <v>721</v>
      </c>
      <c r="C824" s="7" t="s">
        <v>1064</v>
      </c>
      <c r="D824" s="7">
        <v>29905</v>
      </c>
      <c r="E824" s="3" t="s">
        <v>1065</v>
      </c>
      <c r="F824" s="7">
        <v>20</v>
      </c>
      <c r="G824" s="7" t="s">
        <v>367</v>
      </c>
      <c r="H824" s="36">
        <v>56000</v>
      </c>
      <c r="I824" s="26" t="s">
        <v>1125</v>
      </c>
      <c r="J824" s="6" t="s">
        <v>20</v>
      </c>
    </row>
    <row r="825" spans="1:10" x14ac:dyDescent="0.25">
      <c r="A825" s="7">
        <v>920</v>
      </c>
      <c r="B825" s="7" t="s">
        <v>721</v>
      </c>
      <c r="C825" s="7" t="s">
        <v>1066</v>
      </c>
      <c r="D825" s="7">
        <v>29905</v>
      </c>
      <c r="E825" s="3" t="s">
        <v>1067</v>
      </c>
      <c r="F825" s="7">
        <v>288</v>
      </c>
      <c r="G825" s="7" t="s">
        <v>255</v>
      </c>
      <c r="H825" s="36">
        <v>63360</v>
      </c>
      <c r="I825" s="26" t="s">
        <v>1125</v>
      </c>
      <c r="J825" s="6" t="s">
        <v>20</v>
      </c>
    </row>
    <row r="826" spans="1:10" x14ac:dyDescent="0.25">
      <c r="A826" s="6">
        <v>921</v>
      </c>
      <c r="B826" s="7" t="s">
        <v>721</v>
      </c>
      <c r="C826" s="7" t="s">
        <v>1068</v>
      </c>
      <c r="D826" s="7">
        <v>29905</v>
      </c>
      <c r="E826" s="3" t="s">
        <v>1069</v>
      </c>
      <c r="F826" s="7">
        <v>120</v>
      </c>
      <c r="G826" s="7" t="s">
        <v>844</v>
      </c>
      <c r="H826" s="36">
        <v>156000</v>
      </c>
      <c r="I826" s="26" t="s">
        <v>1125</v>
      </c>
      <c r="J826" s="6" t="s">
        <v>20</v>
      </c>
    </row>
    <row r="827" spans="1:10" x14ac:dyDescent="0.25">
      <c r="A827" s="7">
        <v>922</v>
      </c>
      <c r="B827" s="7" t="s">
        <v>721</v>
      </c>
      <c r="C827" s="7">
        <v>90028248</v>
      </c>
      <c r="D827" s="7">
        <v>29905</v>
      </c>
      <c r="E827" s="3" t="s">
        <v>1070</v>
      </c>
      <c r="F827" s="7">
        <v>60</v>
      </c>
      <c r="G827" s="7" t="s">
        <v>255</v>
      </c>
      <c r="H827" s="36">
        <v>48480</v>
      </c>
      <c r="I827" s="26" t="s">
        <v>1125</v>
      </c>
      <c r="J827" s="6" t="s">
        <v>20</v>
      </c>
    </row>
    <row r="828" spans="1:10" x14ac:dyDescent="0.25">
      <c r="A828" s="6">
        <v>923</v>
      </c>
      <c r="B828" s="7" t="s">
        <v>721</v>
      </c>
      <c r="C828" s="7">
        <v>92002552</v>
      </c>
      <c r="D828" s="7">
        <v>29905</v>
      </c>
      <c r="E828" s="3" t="s">
        <v>1071</v>
      </c>
      <c r="F828" s="7">
        <v>38</v>
      </c>
      <c r="G828" s="7" t="s">
        <v>367</v>
      </c>
      <c r="H828" s="36">
        <v>22800</v>
      </c>
      <c r="I828" s="26" t="s">
        <v>1125</v>
      </c>
      <c r="J828" s="6" t="s">
        <v>20</v>
      </c>
    </row>
    <row r="829" spans="1:10" ht="30" x14ac:dyDescent="0.25">
      <c r="A829" s="7">
        <v>612</v>
      </c>
      <c r="B829" s="7" t="s">
        <v>721</v>
      </c>
      <c r="C829" s="7">
        <v>46181802</v>
      </c>
      <c r="D829" s="7">
        <v>29906</v>
      </c>
      <c r="E829" s="3" t="s">
        <v>766</v>
      </c>
      <c r="F829" s="7">
        <v>18</v>
      </c>
      <c r="G829" s="7" t="s">
        <v>255</v>
      </c>
      <c r="H829" s="36">
        <v>81000</v>
      </c>
      <c r="I829" s="26" t="s">
        <v>1125</v>
      </c>
      <c r="J829" s="6" t="s">
        <v>20</v>
      </c>
    </row>
    <row r="830" spans="1:10" ht="30" x14ac:dyDescent="0.25">
      <c r="A830" s="6">
        <v>613</v>
      </c>
      <c r="B830" s="7" t="s">
        <v>721</v>
      </c>
      <c r="C830" s="7">
        <v>46181802</v>
      </c>
      <c r="D830" s="7">
        <v>29906</v>
      </c>
      <c r="E830" s="3" t="s">
        <v>767</v>
      </c>
      <c r="F830" s="7">
        <v>18</v>
      </c>
      <c r="G830" s="7" t="s">
        <v>255</v>
      </c>
      <c r="H830" s="36">
        <v>81000</v>
      </c>
      <c r="I830" s="26" t="s">
        <v>1125</v>
      </c>
      <c r="J830" s="6" t="s">
        <v>20</v>
      </c>
    </row>
    <row r="831" spans="1:10" ht="60" x14ac:dyDescent="0.25">
      <c r="A831" s="7">
        <v>924</v>
      </c>
      <c r="B831" s="7" t="s">
        <v>721</v>
      </c>
      <c r="C831" s="7">
        <v>92007914</v>
      </c>
      <c r="D831" s="7">
        <v>29906</v>
      </c>
      <c r="E831" s="3" t="s">
        <v>1072</v>
      </c>
      <c r="F831" s="7">
        <v>22</v>
      </c>
      <c r="G831" s="7" t="s">
        <v>255</v>
      </c>
      <c r="H831" s="36">
        <v>61600</v>
      </c>
      <c r="I831" s="26" t="s">
        <v>1125</v>
      </c>
      <c r="J831" s="6" t="s">
        <v>20</v>
      </c>
    </row>
    <row r="832" spans="1:10" x14ac:dyDescent="0.25">
      <c r="A832" s="7">
        <v>925</v>
      </c>
      <c r="B832" s="7" t="s">
        <v>721</v>
      </c>
      <c r="C832" s="7">
        <v>92006950</v>
      </c>
      <c r="D832" s="7">
        <v>29906</v>
      </c>
      <c r="E832" s="3" t="s">
        <v>1073</v>
      </c>
      <c r="F832" s="7">
        <v>74</v>
      </c>
      <c r="G832" s="7" t="s">
        <v>255</v>
      </c>
      <c r="H832" s="36">
        <v>207200</v>
      </c>
      <c r="I832" s="26" t="s">
        <v>1125</v>
      </c>
      <c r="J832" s="6" t="s">
        <v>20</v>
      </c>
    </row>
    <row r="833" spans="1:10" ht="45" x14ac:dyDescent="0.25">
      <c r="A833" s="6">
        <v>926</v>
      </c>
      <c r="B833" s="7" t="s">
        <v>721</v>
      </c>
      <c r="C833" s="7">
        <v>90030807</v>
      </c>
      <c r="D833" s="7">
        <v>29906</v>
      </c>
      <c r="E833" s="3" t="s">
        <v>1074</v>
      </c>
      <c r="F833" s="7">
        <v>500</v>
      </c>
      <c r="G833" s="7" t="s">
        <v>255</v>
      </c>
      <c r="H833" s="36">
        <v>22500</v>
      </c>
      <c r="I833" s="26" t="s">
        <v>1125</v>
      </c>
      <c r="J833" s="6" t="s">
        <v>20</v>
      </c>
    </row>
    <row r="834" spans="1:10" ht="60" x14ac:dyDescent="0.25">
      <c r="A834" s="7">
        <v>927</v>
      </c>
      <c r="B834" s="7" t="s">
        <v>721</v>
      </c>
      <c r="C834" s="7">
        <v>92071894</v>
      </c>
      <c r="D834" s="7">
        <v>29906</v>
      </c>
      <c r="E834" s="3" t="s">
        <v>1075</v>
      </c>
      <c r="F834" s="7">
        <v>31</v>
      </c>
      <c r="G834" s="7" t="s">
        <v>255</v>
      </c>
      <c r="H834" s="36">
        <v>434000</v>
      </c>
      <c r="I834" s="26" t="s">
        <v>1125</v>
      </c>
      <c r="J834" s="6" t="s">
        <v>20</v>
      </c>
    </row>
    <row r="835" spans="1:10" x14ac:dyDescent="0.25">
      <c r="A835" s="6">
        <v>614</v>
      </c>
      <c r="B835" s="7" t="s">
        <v>721</v>
      </c>
      <c r="C835" s="7">
        <v>41102428</v>
      </c>
      <c r="D835" s="7">
        <v>29999</v>
      </c>
      <c r="E835" s="3" t="s">
        <v>768</v>
      </c>
      <c r="F835" s="7">
        <v>13</v>
      </c>
      <c r="G835" s="7" t="s">
        <v>535</v>
      </c>
      <c r="H835" s="36">
        <v>58500</v>
      </c>
      <c r="I835" s="26" t="s">
        <v>1125</v>
      </c>
      <c r="J835" s="6" t="s">
        <v>20</v>
      </c>
    </row>
    <row r="836" spans="1:10" x14ac:dyDescent="0.25">
      <c r="A836" s="7">
        <v>615</v>
      </c>
      <c r="B836" s="7" t="s">
        <v>721</v>
      </c>
      <c r="C836" s="7">
        <v>42152477</v>
      </c>
      <c r="D836" s="7">
        <v>29999</v>
      </c>
      <c r="E836" s="3" t="s">
        <v>769</v>
      </c>
      <c r="F836" s="7">
        <v>13</v>
      </c>
      <c r="G836" s="7" t="s">
        <v>535</v>
      </c>
      <c r="H836" s="36">
        <v>58500</v>
      </c>
      <c r="I836" s="26" t="s">
        <v>1125</v>
      </c>
      <c r="J836" s="6" t="s">
        <v>20</v>
      </c>
    </row>
    <row r="837" spans="1:10" x14ac:dyDescent="0.25">
      <c r="A837" s="6">
        <v>928</v>
      </c>
      <c r="B837" s="7" t="s">
        <v>721</v>
      </c>
      <c r="C837" s="7">
        <v>92018308</v>
      </c>
      <c r="D837" s="7">
        <v>29999</v>
      </c>
      <c r="E837" s="3" t="s">
        <v>1076</v>
      </c>
      <c r="F837" s="7">
        <v>15</v>
      </c>
      <c r="G837" s="7" t="s">
        <v>255</v>
      </c>
      <c r="H837" s="36">
        <v>51000</v>
      </c>
      <c r="I837" s="26" t="s">
        <v>1125</v>
      </c>
      <c r="J837" s="6" t="s">
        <v>20</v>
      </c>
    </row>
    <row r="838" spans="1:10" x14ac:dyDescent="0.25">
      <c r="A838" s="7">
        <v>929</v>
      </c>
      <c r="B838" s="7" t="s">
        <v>721</v>
      </c>
      <c r="C838" s="7">
        <v>92079532</v>
      </c>
      <c r="D838" s="7">
        <v>29999</v>
      </c>
      <c r="E838" s="3" t="s">
        <v>1077</v>
      </c>
      <c r="F838" s="7">
        <v>1600</v>
      </c>
      <c r="G838" s="7" t="s">
        <v>515</v>
      </c>
      <c r="H838" s="36">
        <v>331200</v>
      </c>
      <c r="I838" s="26" t="s">
        <v>1125</v>
      </c>
      <c r="J838" s="6" t="s">
        <v>20</v>
      </c>
    </row>
    <row r="839" spans="1:10" ht="45" x14ac:dyDescent="0.25">
      <c r="A839" s="6">
        <v>930</v>
      </c>
      <c r="B839" s="7" t="s">
        <v>721</v>
      </c>
      <c r="C839" s="7">
        <v>92144765</v>
      </c>
      <c r="D839" s="7">
        <v>50101</v>
      </c>
      <c r="E839" s="3" t="s">
        <v>1078</v>
      </c>
      <c r="F839" s="7">
        <v>2</v>
      </c>
      <c r="G839" s="7" t="s">
        <v>255</v>
      </c>
      <c r="H839" s="36">
        <v>410000</v>
      </c>
      <c r="I839" s="26" t="s">
        <v>1126</v>
      </c>
      <c r="J839" s="6" t="s">
        <v>20</v>
      </c>
    </row>
    <row r="840" spans="1:10" ht="75" x14ac:dyDescent="0.25">
      <c r="A840" s="7">
        <v>931</v>
      </c>
      <c r="B840" s="7" t="s">
        <v>721</v>
      </c>
      <c r="C840" s="7">
        <v>92008635</v>
      </c>
      <c r="D840" s="7">
        <v>50101</v>
      </c>
      <c r="E840" s="3" t="s">
        <v>1079</v>
      </c>
      <c r="F840" s="7">
        <v>2</v>
      </c>
      <c r="G840" s="7" t="s">
        <v>255</v>
      </c>
      <c r="H840" s="36">
        <v>500000</v>
      </c>
      <c r="I840" s="26" t="s">
        <v>1126</v>
      </c>
      <c r="J840" s="6" t="s">
        <v>20</v>
      </c>
    </row>
    <row r="841" spans="1:10" x14ac:dyDescent="0.25">
      <c r="A841" s="6">
        <v>932</v>
      </c>
      <c r="B841" s="7" t="s">
        <v>721</v>
      </c>
      <c r="C841" s="7">
        <v>92135880</v>
      </c>
      <c r="D841" s="7">
        <v>50101</v>
      </c>
      <c r="E841" s="3" t="s">
        <v>1080</v>
      </c>
      <c r="F841" s="7">
        <v>1</v>
      </c>
      <c r="G841" s="7" t="s">
        <v>255</v>
      </c>
      <c r="H841" s="36">
        <v>280000</v>
      </c>
      <c r="I841" s="26" t="s">
        <v>1126</v>
      </c>
      <c r="J841" s="6" t="s">
        <v>20</v>
      </c>
    </row>
    <row r="842" spans="1:10" x14ac:dyDescent="0.25">
      <c r="A842" s="7">
        <v>933</v>
      </c>
      <c r="B842" s="7" t="s">
        <v>721</v>
      </c>
      <c r="C842" s="7">
        <v>92133864</v>
      </c>
      <c r="D842" s="7">
        <v>50101</v>
      </c>
      <c r="E842" s="3" t="s">
        <v>1081</v>
      </c>
      <c r="F842" s="7">
        <v>1</v>
      </c>
      <c r="G842" s="7" t="s">
        <v>255</v>
      </c>
      <c r="H842" s="36">
        <v>2300000</v>
      </c>
      <c r="I842" s="26" t="s">
        <v>1126</v>
      </c>
      <c r="J842" s="6" t="s">
        <v>20</v>
      </c>
    </row>
    <row r="843" spans="1:10" x14ac:dyDescent="0.25">
      <c r="A843" s="6">
        <v>616</v>
      </c>
      <c r="B843" s="7" t="s">
        <v>721</v>
      </c>
      <c r="C843" s="7">
        <v>42191607</v>
      </c>
      <c r="D843" s="7">
        <v>50104</v>
      </c>
      <c r="E843" s="3" t="s">
        <v>770</v>
      </c>
      <c r="F843" s="7">
        <v>4</v>
      </c>
      <c r="G843" s="7" t="s">
        <v>255</v>
      </c>
      <c r="H843" s="36">
        <v>420000</v>
      </c>
      <c r="I843" s="26" t="s">
        <v>1126</v>
      </c>
      <c r="J843" s="6" t="s">
        <v>20</v>
      </c>
    </row>
    <row r="844" spans="1:10" x14ac:dyDescent="0.25">
      <c r="A844" s="7">
        <v>617</v>
      </c>
      <c r="B844" s="7" t="s">
        <v>721</v>
      </c>
      <c r="C844" s="7">
        <v>42151636</v>
      </c>
      <c r="D844" s="7">
        <v>50106</v>
      </c>
      <c r="E844" s="3" t="s">
        <v>771</v>
      </c>
      <c r="F844" s="7">
        <v>3</v>
      </c>
      <c r="G844" s="7" t="s">
        <v>255</v>
      </c>
      <c r="H844" s="36">
        <v>1110000</v>
      </c>
      <c r="I844" s="26" t="s">
        <v>1126</v>
      </c>
      <c r="J844" s="6" t="s">
        <v>20</v>
      </c>
    </row>
    <row r="845" spans="1:10" x14ac:dyDescent="0.25">
      <c r="A845" s="6">
        <v>618</v>
      </c>
      <c r="B845" s="7" t="s">
        <v>721</v>
      </c>
      <c r="C845" s="7">
        <v>42182901</v>
      </c>
      <c r="D845" s="7">
        <v>50106</v>
      </c>
      <c r="E845" s="3" t="s">
        <v>772</v>
      </c>
      <c r="F845" s="7">
        <v>2</v>
      </c>
      <c r="G845" s="7" t="s">
        <v>255</v>
      </c>
      <c r="H845" s="36">
        <v>20000000</v>
      </c>
      <c r="I845" s="26" t="s">
        <v>1126</v>
      </c>
      <c r="J845" s="6" t="s">
        <v>20</v>
      </c>
    </row>
    <row r="846" spans="1:10" ht="30" x14ac:dyDescent="0.25">
      <c r="A846" s="7">
        <v>619</v>
      </c>
      <c r="B846" s="7" t="s">
        <v>721</v>
      </c>
      <c r="C846" s="7">
        <v>40151601</v>
      </c>
      <c r="D846" s="7">
        <v>50106</v>
      </c>
      <c r="E846" s="3" t="s">
        <v>773</v>
      </c>
      <c r="F846" s="7">
        <v>1</v>
      </c>
      <c r="G846" s="7" t="s">
        <v>255</v>
      </c>
      <c r="H846" s="36">
        <v>1200000</v>
      </c>
      <c r="I846" s="26" t="s">
        <v>1126</v>
      </c>
      <c r="J846" s="6" t="s">
        <v>20</v>
      </c>
    </row>
    <row r="847" spans="1:10" x14ac:dyDescent="0.25">
      <c r="A847" s="6">
        <v>620</v>
      </c>
      <c r="B847" s="7" t="s">
        <v>721</v>
      </c>
      <c r="C847" s="7">
        <v>42151501</v>
      </c>
      <c r="D847" s="7">
        <v>50106</v>
      </c>
      <c r="E847" s="3" t="s">
        <v>774</v>
      </c>
      <c r="F847" s="7">
        <v>1</v>
      </c>
      <c r="G847" s="7" t="s">
        <v>255</v>
      </c>
      <c r="H847" s="36">
        <v>390000</v>
      </c>
      <c r="I847" s="26" t="s">
        <v>1126</v>
      </c>
      <c r="J847" s="6" t="s">
        <v>20</v>
      </c>
    </row>
    <row r="848" spans="1:10" x14ac:dyDescent="0.25">
      <c r="A848" s="7">
        <v>621</v>
      </c>
      <c r="B848" s="7" t="s">
        <v>721</v>
      </c>
      <c r="C848" s="7">
        <v>42152008</v>
      </c>
      <c r="D848" s="7">
        <v>50106</v>
      </c>
      <c r="E848" s="3" t="s">
        <v>775</v>
      </c>
      <c r="F848" s="7">
        <v>1</v>
      </c>
      <c r="G848" s="7" t="s">
        <v>255</v>
      </c>
      <c r="H848" s="36">
        <v>6200000</v>
      </c>
      <c r="I848" s="26" t="s">
        <v>1126</v>
      </c>
      <c r="J848" s="6" t="s">
        <v>20</v>
      </c>
    </row>
    <row r="849" spans="1:10" x14ac:dyDescent="0.25">
      <c r="A849" s="6">
        <v>622</v>
      </c>
      <c r="B849" s="7" t="s">
        <v>721</v>
      </c>
      <c r="C849" s="7">
        <v>42271802</v>
      </c>
      <c r="D849" s="7">
        <v>50106</v>
      </c>
      <c r="E849" s="3" t="s">
        <v>776</v>
      </c>
      <c r="F849" s="7">
        <v>5</v>
      </c>
      <c r="G849" s="7" t="s">
        <v>255</v>
      </c>
      <c r="H849" s="36">
        <v>450000</v>
      </c>
      <c r="I849" s="26" t="s">
        <v>1126</v>
      </c>
      <c r="J849" s="6" t="s">
        <v>20</v>
      </c>
    </row>
    <row r="850" spans="1:10" x14ac:dyDescent="0.25">
      <c r="A850" s="7">
        <v>623</v>
      </c>
      <c r="B850" s="7" t="s">
        <v>721</v>
      </c>
      <c r="C850" s="7">
        <v>42192207</v>
      </c>
      <c r="D850" s="7">
        <v>50106</v>
      </c>
      <c r="E850" s="3" t="s">
        <v>777</v>
      </c>
      <c r="F850" s="7">
        <v>2</v>
      </c>
      <c r="G850" s="7" t="s">
        <v>255</v>
      </c>
      <c r="H850" s="36">
        <v>5000000</v>
      </c>
      <c r="I850" s="26" t="s">
        <v>1126</v>
      </c>
      <c r="J850" s="6" t="s">
        <v>20</v>
      </c>
    </row>
    <row r="851" spans="1:10" x14ac:dyDescent="0.25">
      <c r="A851" s="6">
        <v>624</v>
      </c>
      <c r="B851" s="7" t="s">
        <v>721</v>
      </c>
      <c r="C851" s="7">
        <v>42181904</v>
      </c>
      <c r="D851" s="7">
        <v>50106</v>
      </c>
      <c r="E851" s="3" t="s">
        <v>778</v>
      </c>
      <c r="F851" s="7">
        <v>4</v>
      </c>
      <c r="G851" s="7" t="s">
        <v>255</v>
      </c>
      <c r="H851" s="36">
        <v>3040000</v>
      </c>
      <c r="I851" s="26" t="s">
        <v>1126</v>
      </c>
      <c r="J851" s="6" t="s">
        <v>20</v>
      </c>
    </row>
    <row r="852" spans="1:10" x14ac:dyDescent="0.25">
      <c r="A852" s="7">
        <v>625</v>
      </c>
      <c r="B852" s="7" t="s">
        <v>721</v>
      </c>
      <c r="C852" s="7">
        <v>42281508</v>
      </c>
      <c r="D852" s="7">
        <v>50106</v>
      </c>
      <c r="E852" s="3" t="s">
        <v>779</v>
      </c>
      <c r="F852" s="7">
        <v>1</v>
      </c>
      <c r="G852" s="7" t="s">
        <v>255</v>
      </c>
      <c r="H852" s="36">
        <v>1900000</v>
      </c>
      <c r="I852" s="26" t="s">
        <v>1126</v>
      </c>
      <c r="J852" s="6" t="s">
        <v>20</v>
      </c>
    </row>
    <row r="853" spans="1:10" x14ac:dyDescent="0.25">
      <c r="A853" s="6">
        <v>626</v>
      </c>
      <c r="B853" s="7" t="s">
        <v>721</v>
      </c>
      <c r="C853" s="7">
        <v>42172101</v>
      </c>
      <c r="D853" s="7">
        <v>50106</v>
      </c>
      <c r="E853" s="3" t="s">
        <v>780</v>
      </c>
      <c r="F853" s="7">
        <v>1</v>
      </c>
      <c r="G853" s="7" t="s">
        <v>255</v>
      </c>
      <c r="H853" s="36">
        <v>1300000</v>
      </c>
      <c r="I853" s="26" t="s">
        <v>1126</v>
      </c>
      <c r="J853" s="6" t="s">
        <v>20</v>
      </c>
    </row>
    <row r="854" spans="1:10" x14ac:dyDescent="0.25">
      <c r="A854" s="7">
        <v>627</v>
      </c>
      <c r="B854" s="7" t="s">
        <v>721</v>
      </c>
      <c r="C854" s="7">
        <v>42182005</v>
      </c>
      <c r="D854" s="7">
        <v>50106</v>
      </c>
      <c r="E854" s="3" t="s">
        <v>781</v>
      </c>
      <c r="F854" s="7">
        <v>1</v>
      </c>
      <c r="G854" s="7" t="s">
        <v>255</v>
      </c>
      <c r="H854" s="36">
        <v>535000</v>
      </c>
      <c r="I854" s="26" t="s">
        <v>1126</v>
      </c>
      <c r="J854" s="6" t="s">
        <v>20</v>
      </c>
    </row>
    <row r="855" spans="1:10" x14ac:dyDescent="0.25">
      <c r="A855" s="6">
        <v>628</v>
      </c>
      <c r="B855" s="7" t="s">
        <v>721</v>
      </c>
      <c r="C855" s="7">
        <v>24131501</v>
      </c>
      <c r="D855" s="7">
        <v>50199</v>
      </c>
      <c r="E855" s="3" t="s">
        <v>782</v>
      </c>
      <c r="F855" s="7">
        <v>2</v>
      </c>
      <c r="G855" s="7" t="s">
        <v>255</v>
      </c>
      <c r="H855" s="36">
        <v>114000</v>
      </c>
      <c r="I855" s="26" t="s">
        <v>1126</v>
      </c>
      <c r="J855" s="6" t="s">
        <v>20</v>
      </c>
    </row>
    <row r="856" spans="1:10" x14ac:dyDescent="0.25">
      <c r="A856" s="7">
        <v>934</v>
      </c>
      <c r="B856" s="7" t="s">
        <v>721</v>
      </c>
      <c r="C856" s="7">
        <v>92135758</v>
      </c>
      <c r="D856" s="7">
        <v>50199</v>
      </c>
      <c r="E856" s="3" t="s">
        <v>1082</v>
      </c>
      <c r="F856" s="7">
        <v>3</v>
      </c>
      <c r="G856" s="7" t="s">
        <v>255</v>
      </c>
      <c r="H856" s="36">
        <v>40000</v>
      </c>
      <c r="I856" s="26" t="s">
        <v>1126</v>
      </c>
      <c r="J856" s="6" t="s">
        <v>20</v>
      </c>
    </row>
    <row r="857" spans="1:10" ht="60" x14ac:dyDescent="0.25">
      <c r="A857" s="6">
        <v>935</v>
      </c>
      <c r="B857" s="7" t="s">
        <v>721</v>
      </c>
      <c r="C857" s="7">
        <v>92038383</v>
      </c>
      <c r="D857" s="7">
        <v>50199</v>
      </c>
      <c r="E857" s="3" t="s">
        <v>1083</v>
      </c>
      <c r="F857" s="7">
        <v>11</v>
      </c>
      <c r="G857" s="7" t="s">
        <v>255</v>
      </c>
      <c r="H857" s="36">
        <v>100000</v>
      </c>
      <c r="I857" s="26" t="s">
        <v>1126</v>
      </c>
      <c r="J857" s="6" t="s">
        <v>20</v>
      </c>
    </row>
    <row r="858" spans="1:10" ht="75" x14ac:dyDescent="0.25">
      <c r="A858" s="7">
        <v>936</v>
      </c>
      <c r="B858" s="7" t="s">
        <v>721</v>
      </c>
      <c r="C858" s="7">
        <v>92027040</v>
      </c>
      <c r="D858" s="7">
        <v>50199</v>
      </c>
      <c r="E858" s="3" t="s">
        <v>1084</v>
      </c>
      <c r="F858" s="7">
        <v>2</v>
      </c>
      <c r="G858" s="7" t="s">
        <v>255</v>
      </c>
      <c r="H858" s="36">
        <v>180000</v>
      </c>
      <c r="I858" s="26" t="s">
        <v>1126</v>
      </c>
      <c r="J858" s="6" t="s">
        <v>20</v>
      </c>
    </row>
    <row r="859" spans="1:10" ht="60" x14ac:dyDescent="0.25">
      <c r="A859" s="6">
        <v>937</v>
      </c>
      <c r="B859" s="7" t="s">
        <v>721</v>
      </c>
      <c r="C859" s="7">
        <v>92081227</v>
      </c>
      <c r="D859" s="7">
        <v>50199</v>
      </c>
      <c r="E859" s="3" t="s">
        <v>1085</v>
      </c>
      <c r="F859" s="7">
        <v>50</v>
      </c>
      <c r="G859" s="7" t="s">
        <v>255</v>
      </c>
      <c r="H859" s="36">
        <v>70000</v>
      </c>
      <c r="I859" s="26" t="s">
        <v>1126</v>
      </c>
      <c r="J859" s="6" t="s">
        <v>20</v>
      </c>
    </row>
    <row r="860" spans="1:10" ht="45" x14ac:dyDescent="0.25">
      <c r="A860" s="7">
        <v>938</v>
      </c>
      <c r="B860" s="7" t="s">
        <v>721</v>
      </c>
      <c r="C860" s="7">
        <v>92016625</v>
      </c>
      <c r="D860" s="7">
        <v>50199</v>
      </c>
      <c r="E860" s="3" t="s">
        <v>1086</v>
      </c>
      <c r="F860" s="7">
        <v>3</v>
      </c>
      <c r="G860" s="7" t="s">
        <v>255</v>
      </c>
      <c r="H860" s="36">
        <v>45000</v>
      </c>
      <c r="I860" s="26" t="s">
        <v>1126</v>
      </c>
      <c r="J860" s="6" t="s">
        <v>20</v>
      </c>
    </row>
    <row r="861" spans="1:10" x14ac:dyDescent="0.25">
      <c r="A861" s="6">
        <v>939</v>
      </c>
      <c r="B861" s="7" t="s">
        <v>721</v>
      </c>
      <c r="C861" s="7">
        <v>92026702</v>
      </c>
      <c r="D861" s="7">
        <v>50199</v>
      </c>
      <c r="E861" s="3" t="s">
        <v>1087</v>
      </c>
      <c r="F861" s="7">
        <v>3</v>
      </c>
      <c r="G861" s="7" t="s">
        <v>255</v>
      </c>
      <c r="H861" s="36">
        <v>240000</v>
      </c>
      <c r="I861" s="26" t="s">
        <v>1126</v>
      </c>
      <c r="J861" s="6" t="s">
        <v>20</v>
      </c>
    </row>
    <row r="862" spans="1:10" x14ac:dyDescent="0.25">
      <c r="A862" s="7">
        <v>940</v>
      </c>
      <c r="B862" s="7" t="s">
        <v>721</v>
      </c>
      <c r="C862" s="7">
        <v>92083005</v>
      </c>
      <c r="D862" s="7">
        <v>59901</v>
      </c>
      <c r="E862" s="3" t="s">
        <v>1088</v>
      </c>
      <c r="F862" s="7">
        <v>6450</v>
      </c>
      <c r="G862" s="7" t="s">
        <v>255</v>
      </c>
      <c r="H862" s="36">
        <v>4000000</v>
      </c>
      <c r="I862" s="26" t="s">
        <v>1126</v>
      </c>
      <c r="J862" s="6" t="s">
        <v>20</v>
      </c>
    </row>
    <row r="863" spans="1:10" x14ac:dyDescent="0.25">
      <c r="A863" s="6">
        <v>941</v>
      </c>
      <c r="B863" s="7" t="s">
        <v>721</v>
      </c>
      <c r="C863" s="7">
        <v>92082994</v>
      </c>
      <c r="D863" s="7">
        <v>59901</v>
      </c>
      <c r="E863" s="3" t="s">
        <v>1089</v>
      </c>
      <c r="F863" s="7">
        <v>860</v>
      </c>
      <c r="G863" s="7" t="s">
        <v>255</v>
      </c>
      <c r="H863" s="36">
        <v>3500000</v>
      </c>
      <c r="I863" s="26" t="s">
        <v>1126</v>
      </c>
      <c r="J863" s="6" t="s">
        <v>20</v>
      </c>
    </row>
    <row r="864" spans="1:10" x14ac:dyDescent="0.25">
      <c r="A864" s="6"/>
      <c r="B864" s="7" t="s">
        <v>783</v>
      </c>
      <c r="C864" s="7"/>
      <c r="D864" s="7">
        <v>10201</v>
      </c>
      <c r="E864" s="3" t="s">
        <v>1129</v>
      </c>
      <c r="F864" s="7">
        <v>12</v>
      </c>
      <c r="G864" s="7" t="s">
        <v>255</v>
      </c>
      <c r="H864" s="36">
        <v>221840000</v>
      </c>
      <c r="I864" s="26" t="s">
        <v>1125</v>
      </c>
      <c r="J864" s="6" t="s">
        <v>1147</v>
      </c>
    </row>
    <row r="865" spans="1:10" x14ac:dyDescent="0.25">
      <c r="A865" s="6"/>
      <c r="B865" s="7" t="s">
        <v>783</v>
      </c>
      <c r="C865" s="7"/>
      <c r="D865" s="7">
        <v>10202</v>
      </c>
      <c r="E865" s="3" t="s">
        <v>1130</v>
      </c>
      <c r="F865" s="7">
        <v>12</v>
      </c>
      <c r="G865" s="7" t="s">
        <v>255</v>
      </c>
      <c r="H865" s="36">
        <v>52200000</v>
      </c>
      <c r="I865" s="26" t="s">
        <v>1125</v>
      </c>
      <c r="J865" s="6" t="s">
        <v>1147</v>
      </c>
    </row>
    <row r="866" spans="1:10" x14ac:dyDescent="0.25">
      <c r="A866" s="6"/>
      <c r="B866" s="7" t="s">
        <v>783</v>
      </c>
      <c r="C866" s="7" t="s">
        <v>1243</v>
      </c>
      <c r="D866" s="7">
        <v>10204</v>
      </c>
      <c r="E866" s="3" t="s">
        <v>1141</v>
      </c>
      <c r="F866" s="7">
        <v>12</v>
      </c>
      <c r="G866" s="7" t="s">
        <v>255</v>
      </c>
      <c r="H866" s="36">
        <v>13090000</v>
      </c>
      <c r="I866" s="26" t="s">
        <v>1125</v>
      </c>
      <c r="J866" s="6" t="s">
        <v>1147</v>
      </c>
    </row>
    <row r="867" spans="1:10" x14ac:dyDescent="0.25">
      <c r="A867" s="6"/>
      <c r="B867" s="7" t="s">
        <v>783</v>
      </c>
      <c r="C867" s="7">
        <v>42281599</v>
      </c>
      <c r="D867" s="7">
        <v>10299</v>
      </c>
      <c r="E867" s="3" t="s">
        <v>1142</v>
      </c>
      <c r="F867" s="7">
        <v>12</v>
      </c>
      <c r="G867" s="7" t="s">
        <v>255</v>
      </c>
      <c r="H867" s="36">
        <v>4500000</v>
      </c>
      <c r="I867" s="26" t="s">
        <v>1125</v>
      </c>
      <c r="J867" s="6" t="s">
        <v>1147</v>
      </c>
    </row>
    <row r="868" spans="1:10" ht="30" x14ac:dyDescent="0.25">
      <c r="A868" s="6"/>
      <c r="B868" s="7" t="s">
        <v>783</v>
      </c>
      <c r="C868" s="7" t="s">
        <v>1246</v>
      </c>
      <c r="D868" s="7">
        <v>10804</v>
      </c>
      <c r="E868" s="83" t="s">
        <v>1148</v>
      </c>
      <c r="F868" s="7">
        <v>12</v>
      </c>
      <c r="G868" s="7" t="s">
        <v>255</v>
      </c>
      <c r="H868" s="36">
        <v>15000000</v>
      </c>
      <c r="I868" s="26" t="s">
        <v>1125</v>
      </c>
      <c r="J868" s="6" t="s">
        <v>1147</v>
      </c>
    </row>
    <row r="869" spans="1:10" x14ac:dyDescent="0.25">
      <c r="A869" s="7">
        <v>942</v>
      </c>
      <c r="B869" s="7" t="s">
        <v>783</v>
      </c>
      <c r="C869" s="7">
        <v>15101505</v>
      </c>
      <c r="D869" s="7">
        <v>20101</v>
      </c>
      <c r="E869" s="3" t="s">
        <v>1090</v>
      </c>
      <c r="F869" s="7">
        <v>43700</v>
      </c>
      <c r="G869" s="7" t="s">
        <v>367</v>
      </c>
      <c r="H869" s="36">
        <v>24819750</v>
      </c>
      <c r="I869" s="26" t="s">
        <v>1125</v>
      </c>
      <c r="J869" s="6" t="s">
        <v>20</v>
      </c>
    </row>
    <row r="870" spans="1:10" x14ac:dyDescent="0.25">
      <c r="A870" s="6">
        <v>629</v>
      </c>
      <c r="B870" s="7" t="s">
        <v>783</v>
      </c>
      <c r="C870" s="7">
        <v>42152424</v>
      </c>
      <c r="D870" s="7">
        <v>20102</v>
      </c>
      <c r="E870" s="3" t="s">
        <v>724</v>
      </c>
      <c r="F870" s="7">
        <v>3</v>
      </c>
      <c r="G870" s="7" t="s">
        <v>255</v>
      </c>
      <c r="H870" s="36">
        <v>40000</v>
      </c>
      <c r="I870" s="26" t="s">
        <v>1125</v>
      </c>
      <c r="J870" s="6" t="s">
        <v>20</v>
      </c>
    </row>
    <row r="871" spans="1:10" ht="30" x14ac:dyDescent="0.25">
      <c r="A871" s="7">
        <v>630</v>
      </c>
      <c r="B871" s="7" t="s">
        <v>783</v>
      </c>
      <c r="C871" s="7">
        <v>42152457</v>
      </c>
      <c r="D871" s="7">
        <v>20102</v>
      </c>
      <c r="E871" s="3" t="s">
        <v>725</v>
      </c>
      <c r="F871" s="7">
        <v>1</v>
      </c>
      <c r="G871" s="7" t="s">
        <v>255</v>
      </c>
      <c r="H871" s="36">
        <v>10000</v>
      </c>
      <c r="I871" s="26" t="s">
        <v>1125</v>
      </c>
      <c r="J871" s="6" t="s">
        <v>20</v>
      </c>
    </row>
    <row r="872" spans="1:10" ht="30" x14ac:dyDescent="0.25">
      <c r="A872" s="6">
        <v>631</v>
      </c>
      <c r="B872" s="7" t="s">
        <v>783</v>
      </c>
      <c r="C872" s="7">
        <v>42152457</v>
      </c>
      <c r="D872" s="7">
        <v>20102</v>
      </c>
      <c r="E872" s="3" t="s">
        <v>726</v>
      </c>
      <c r="F872" s="7">
        <v>1</v>
      </c>
      <c r="G872" s="7" t="s">
        <v>255</v>
      </c>
      <c r="H872" s="36">
        <v>10000</v>
      </c>
      <c r="I872" s="26" t="s">
        <v>1125</v>
      </c>
      <c r="J872" s="6" t="s">
        <v>20</v>
      </c>
    </row>
    <row r="873" spans="1:10" x14ac:dyDescent="0.25">
      <c r="A873" s="7">
        <v>632</v>
      </c>
      <c r="B873" s="7" t="s">
        <v>783</v>
      </c>
      <c r="C873" s="7">
        <v>51273603</v>
      </c>
      <c r="D873" s="7">
        <v>20102</v>
      </c>
      <c r="E873" s="3" t="s">
        <v>727</v>
      </c>
      <c r="F873" s="7">
        <v>100</v>
      </c>
      <c r="G873" s="7" t="s">
        <v>255</v>
      </c>
      <c r="H873" s="36">
        <v>39000</v>
      </c>
      <c r="I873" s="26" t="s">
        <v>1125</v>
      </c>
      <c r="J873" s="6" t="s">
        <v>20</v>
      </c>
    </row>
    <row r="874" spans="1:10" ht="30" x14ac:dyDescent="0.25">
      <c r="A874" s="6">
        <v>633</v>
      </c>
      <c r="B874" s="7" t="s">
        <v>783</v>
      </c>
      <c r="C874" s="7">
        <v>51273006</v>
      </c>
      <c r="D874" s="7">
        <v>20102</v>
      </c>
      <c r="E874" s="3" t="s">
        <v>728</v>
      </c>
      <c r="F874" s="7">
        <v>100</v>
      </c>
      <c r="G874" s="7" t="s">
        <v>255</v>
      </c>
      <c r="H874" s="36">
        <v>39000</v>
      </c>
      <c r="I874" s="26" t="s">
        <v>1125</v>
      </c>
      <c r="J874" s="6" t="s">
        <v>20</v>
      </c>
    </row>
    <row r="875" spans="1:10" x14ac:dyDescent="0.25">
      <c r="A875" s="7">
        <v>634</v>
      </c>
      <c r="B875" s="7" t="s">
        <v>783</v>
      </c>
      <c r="C875" s="7">
        <v>42151803</v>
      </c>
      <c r="D875" s="7">
        <v>20102</v>
      </c>
      <c r="E875" s="3" t="s">
        <v>729</v>
      </c>
      <c r="F875" s="7">
        <v>25</v>
      </c>
      <c r="G875" s="7" t="s">
        <v>255</v>
      </c>
      <c r="H875" s="36">
        <v>10000</v>
      </c>
      <c r="I875" s="26" t="s">
        <v>1125</v>
      </c>
      <c r="J875" s="6" t="s">
        <v>20</v>
      </c>
    </row>
    <row r="876" spans="1:10" x14ac:dyDescent="0.25">
      <c r="A876" s="6">
        <v>635</v>
      </c>
      <c r="B876" s="7" t="s">
        <v>783</v>
      </c>
      <c r="C876" s="7">
        <v>41116105</v>
      </c>
      <c r="D876" s="7">
        <v>20102</v>
      </c>
      <c r="E876" s="3" t="s">
        <v>730</v>
      </c>
      <c r="F876" s="7">
        <v>1</v>
      </c>
      <c r="G876" s="7" t="s">
        <v>255</v>
      </c>
      <c r="H876" s="36">
        <v>6000</v>
      </c>
      <c r="I876" s="26" t="s">
        <v>1125</v>
      </c>
      <c r="J876" s="6" t="s">
        <v>20</v>
      </c>
    </row>
    <row r="877" spans="1:10" ht="30" x14ac:dyDescent="0.25">
      <c r="A877" s="7">
        <v>636</v>
      </c>
      <c r="B877" s="7" t="s">
        <v>783</v>
      </c>
      <c r="C877" s="7">
        <v>42152424</v>
      </c>
      <c r="D877" s="7">
        <v>20102</v>
      </c>
      <c r="E877" s="3" t="s">
        <v>784</v>
      </c>
      <c r="F877" s="7">
        <v>1</v>
      </c>
      <c r="G877" s="7" t="s">
        <v>255</v>
      </c>
      <c r="H877" s="36">
        <v>43000</v>
      </c>
      <c r="I877" s="26" t="s">
        <v>1125</v>
      </c>
      <c r="J877" s="6" t="s">
        <v>20</v>
      </c>
    </row>
    <row r="878" spans="1:10" x14ac:dyDescent="0.25">
      <c r="A878" s="6">
        <v>637</v>
      </c>
      <c r="B878" s="7" t="s">
        <v>783</v>
      </c>
      <c r="C878" s="7">
        <v>42152425</v>
      </c>
      <c r="D878" s="7">
        <v>20199</v>
      </c>
      <c r="E878" s="3" t="s">
        <v>734</v>
      </c>
      <c r="F878" s="7">
        <v>3</v>
      </c>
      <c r="G878" s="7" t="s">
        <v>255</v>
      </c>
      <c r="H878" s="36">
        <v>27000</v>
      </c>
      <c r="I878" s="26" t="s">
        <v>1125</v>
      </c>
      <c r="J878" s="6" t="s">
        <v>20</v>
      </c>
    </row>
    <row r="879" spans="1:10" x14ac:dyDescent="0.25">
      <c r="A879" s="7">
        <v>638</v>
      </c>
      <c r="B879" s="7" t="s">
        <v>783</v>
      </c>
      <c r="C879" s="7">
        <v>42152425</v>
      </c>
      <c r="D879" s="7">
        <v>20199</v>
      </c>
      <c r="E879" s="3" t="s">
        <v>735</v>
      </c>
      <c r="F879" s="7">
        <v>3</v>
      </c>
      <c r="G879" s="7" t="s">
        <v>255</v>
      </c>
      <c r="H879" s="36">
        <v>27000</v>
      </c>
      <c r="I879" s="26" t="s">
        <v>1125</v>
      </c>
      <c r="J879" s="6" t="s">
        <v>20</v>
      </c>
    </row>
    <row r="880" spans="1:10" x14ac:dyDescent="0.25">
      <c r="A880" s="6">
        <v>639</v>
      </c>
      <c r="B880" s="7" t="s">
        <v>783</v>
      </c>
      <c r="C880" s="7">
        <v>42152425</v>
      </c>
      <c r="D880" s="7">
        <v>20199</v>
      </c>
      <c r="E880" s="3" t="s">
        <v>736</v>
      </c>
      <c r="F880" s="7">
        <v>4</v>
      </c>
      <c r="G880" s="7" t="s">
        <v>255</v>
      </c>
      <c r="H880" s="36">
        <v>36000</v>
      </c>
      <c r="I880" s="26" t="s">
        <v>1125</v>
      </c>
      <c r="J880" s="6" t="s">
        <v>20</v>
      </c>
    </row>
    <row r="881" spans="1:10" x14ac:dyDescent="0.25">
      <c r="A881" s="7">
        <v>640</v>
      </c>
      <c r="B881" s="7" t="s">
        <v>783</v>
      </c>
      <c r="C881" s="7">
        <v>42152425</v>
      </c>
      <c r="D881" s="7">
        <v>20199</v>
      </c>
      <c r="E881" s="3" t="s">
        <v>737</v>
      </c>
      <c r="F881" s="7">
        <v>4</v>
      </c>
      <c r="G881" s="7" t="s">
        <v>255</v>
      </c>
      <c r="H881" s="36">
        <v>36000</v>
      </c>
      <c r="I881" s="26" t="s">
        <v>1125</v>
      </c>
      <c r="J881" s="6" t="s">
        <v>20</v>
      </c>
    </row>
    <row r="882" spans="1:10" x14ac:dyDescent="0.25">
      <c r="A882" s="6">
        <v>641</v>
      </c>
      <c r="B882" s="7" t="s">
        <v>783</v>
      </c>
      <c r="C882" s="7">
        <v>42152425</v>
      </c>
      <c r="D882" s="7">
        <v>20199</v>
      </c>
      <c r="E882" s="3" t="s">
        <v>738</v>
      </c>
      <c r="F882" s="7">
        <v>4</v>
      </c>
      <c r="G882" s="7" t="s">
        <v>255</v>
      </c>
      <c r="H882" s="36">
        <v>36000</v>
      </c>
      <c r="I882" s="26" t="s">
        <v>1125</v>
      </c>
      <c r="J882" s="6" t="s">
        <v>20</v>
      </c>
    </row>
    <row r="883" spans="1:10" x14ac:dyDescent="0.25">
      <c r="A883" s="7">
        <v>642</v>
      </c>
      <c r="B883" s="7" t="s">
        <v>783</v>
      </c>
      <c r="C883" s="7">
        <v>42152425</v>
      </c>
      <c r="D883" s="7">
        <v>20199</v>
      </c>
      <c r="E883" s="3" t="s">
        <v>785</v>
      </c>
      <c r="F883" s="7">
        <v>2</v>
      </c>
      <c r="G883" s="7" t="s">
        <v>255</v>
      </c>
      <c r="H883" s="36">
        <v>16000</v>
      </c>
      <c r="I883" s="26" t="s">
        <v>1125</v>
      </c>
      <c r="J883" s="6" t="s">
        <v>20</v>
      </c>
    </row>
    <row r="884" spans="1:10" ht="45" x14ac:dyDescent="0.25">
      <c r="A884" s="6">
        <v>643</v>
      </c>
      <c r="B884" s="7" t="s">
        <v>783</v>
      </c>
      <c r="C884" s="7">
        <v>42152425</v>
      </c>
      <c r="D884" s="7">
        <v>20199</v>
      </c>
      <c r="E884" s="3" t="s">
        <v>740</v>
      </c>
      <c r="F884" s="7">
        <v>3</v>
      </c>
      <c r="G884" s="7" t="s">
        <v>255</v>
      </c>
      <c r="H884" s="36">
        <v>21000</v>
      </c>
      <c r="I884" s="26" t="s">
        <v>1125</v>
      </c>
      <c r="J884" s="6" t="s">
        <v>20</v>
      </c>
    </row>
    <row r="885" spans="1:10" ht="30" x14ac:dyDescent="0.25">
      <c r="A885" s="7">
        <v>644</v>
      </c>
      <c r="B885" s="7" t="s">
        <v>783</v>
      </c>
      <c r="C885" s="7">
        <v>42152425</v>
      </c>
      <c r="D885" s="7">
        <v>20199</v>
      </c>
      <c r="E885" s="3" t="s">
        <v>741</v>
      </c>
      <c r="F885" s="7">
        <v>3</v>
      </c>
      <c r="G885" s="7" t="s">
        <v>255</v>
      </c>
      <c r="H885" s="36">
        <v>21000</v>
      </c>
      <c r="I885" s="26" t="s">
        <v>1125</v>
      </c>
      <c r="J885" s="6" t="s">
        <v>20</v>
      </c>
    </row>
    <row r="886" spans="1:10" ht="45" x14ac:dyDescent="0.25">
      <c r="A886" s="6">
        <v>645</v>
      </c>
      <c r="B886" s="7" t="s">
        <v>783</v>
      </c>
      <c r="C886" s="7">
        <v>42152425</v>
      </c>
      <c r="D886" s="7">
        <v>20199</v>
      </c>
      <c r="E886" s="3" t="s">
        <v>786</v>
      </c>
      <c r="F886" s="7">
        <v>1</v>
      </c>
      <c r="G886" s="7" t="s">
        <v>255</v>
      </c>
      <c r="H886" s="36">
        <v>15000</v>
      </c>
      <c r="I886" s="26" t="s">
        <v>1125</v>
      </c>
      <c r="J886" s="6" t="s">
        <v>20</v>
      </c>
    </row>
    <row r="887" spans="1:10" x14ac:dyDescent="0.25">
      <c r="A887" s="7">
        <v>943</v>
      </c>
      <c r="B887" s="7" t="s">
        <v>783</v>
      </c>
      <c r="C887" s="7">
        <v>50151513</v>
      </c>
      <c r="D887" s="7">
        <v>20203</v>
      </c>
      <c r="E887" s="3" t="s">
        <v>1091</v>
      </c>
      <c r="F887" s="7">
        <v>570</v>
      </c>
      <c r="G887" s="7" t="s">
        <v>367</v>
      </c>
      <c r="H887" s="36">
        <v>5000000</v>
      </c>
      <c r="I887" s="26" t="s">
        <v>1125</v>
      </c>
      <c r="J887" s="6" t="s">
        <v>20</v>
      </c>
    </row>
    <row r="888" spans="1:10" x14ac:dyDescent="0.25">
      <c r="A888" s="6">
        <v>944</v>
      </c>
      <c r="B888" s="7" t="s">
        <v>783</v>
      </c>
      <c r="C888" s="7">
        <v>80141701</v>
      </c>
      <c r="D888" s="7">
        <v>20203</v>
      </c>
      <c r="E888" s="3" t="s">
        <v>1092</v>
      </c>
      <c r="F888" s="7">
        <v>44000</v>
      </c>
      <c r="G888" s="7" t="s">
        <v>496</v>
      </c>
      <c r="H888" s="36">
        <v>100000000</v>
      </c>
      <c r="I888" s="26" t="s">
        <v>1125</v>
      </c>
      <c r="J888" s="6" t="s">
        <v>20</v>
      </c>
    </row>
    <row r="889" spans="1:10" x14ac:dyDescent="0.25">
      <c r="A889" s="7">
        <v>945</v>
      </c>
      <c r="B889" s="7" t="s">
        <v>783</v>
      </c>
      <c r="C889" s="7">
        <v>80141701</v>
      </c>
      <c r="D889" s="7">
        <v>20203</v>
      </c>
      <c r="E889" s="3" t="s">
        <v>1093</v>
      </c>
      <c r="F889" s="7">
        <v>4300</v>
      </c>
      <c r="G889" s="7" t="s">
        <v>496</v>
      </c>
      <c r="H889" s="36">
        <v>10000000</v>
      </c>
      <c r="I889" s="26" t="s">
        <v>1125</v>
      </c>
      <c r="J889" s="6" t="s">
        <v>20</v>
      </c>
    </row>
    <row r="890" spans="1:10" x14ac:dyDescent="0.25">
      <c r="A890" s="6">
        <v>946</v>
      </c>
      <c r="B890" s="7" t="s">
        <v>783</v>
      </c>
      <c r="C890" s="7">
        <v>80141701</v>
      </c>
      <c r="D890" s="7">
        <v>20203</v>
      </c>
      <c r="E890" s="3" t="s">
        <v>1094</v>
      </c>
      <c r="F890" s="7">
        <v>360300</v>
      </c>
      <c r="G890" s="7" t="s">
        <v>496</v>
      </c>
      <c r="H890" s="36">
        <f>450000000-80057448</f>
        <v>369942552</v>
      </c>
      <c r="I890" s="26" t="s">
        <v>1125</v>
      </c>
      <c r="J890" s="6" t="s">
        <v>20</v>
      </c>
    </row>
    <row r="891" spans="1:10" x14ac:dyDescent="0.25">
      <c r="A891" s="7">
        <v>947</v>
      </c>
      <c r="B891" s="7" t="s">
        <v>783</v>
      </c>
      <c r="C891" s="7">
        <v>80141701</v>
      </c>
      <c r="D891" s="7">
        <v>20203</v>
      </c>
      <c r="E891" s="3" t="s">
        <v>1095</v>
      </c>
      <c r="F891" s="7">
        <v>17800</v>
      </c>
      <c r="G891" s="7" t="s">
        <v>496</v>
      </c>
      <c r="H891" s="36">
        <v>50000000</v>
      </c>
      <c r="I891" s="26" t="s">
        <v>1125</v>
      </c>
      <c r="J891" s="6" t="s">
        <v>20</v>
      </c>
    </row>
    <row r="892" spans="1:10" x14ac:dyDescent="0.25">
      <c r="A892" s="6">
        <v>948</v>
      </c>
      <c r="B892" s="7" t="s">
        <v>783</v>
      </c>
      <c r="C892" s="7">
        <v>50181710</v>
      </c>
      <c r="D892" s="7">
        <v>20203</v>
      </c>
      <c r="E892" s="3" t="s">
        <v>1096</v>
      </c>
      <c r="F892" s="7">
        <v>680</v>
      </c>
      <c r="G892" s="7" t="s">
        <v>496</v>
      </c>
      <c r="H892" s="36">
        <v>10000000</v>
      </c>
      <c r="I892" s="26" t="s">
        <v>1125</v>
      </c>
      <c r="J892" s="6" t="s">
        <v>20</v>
      </c>
    </row>
    <row r="893" spans="1:10" x14ac:dyDescent="0.25">
      <c r="A893" s="7">
        <v>949</v>
      </c>
      <c r="B893" s="7" t="s">
        <v>783</v>
      </c>
      <c r="C893" s="7">
        <v>50181710</v>
      </c>
      <c r="D893" s="7">
        <v>20203</v>
      </c>
      <c r="E893" s="3" t="s">
        <v>1097</v>
      </c>
      <c r="F893" s="7">
        <v>1520</v>
      </c>
      <c r="G893" s="7" t="s">
        <v>496</v>
      </c>
      <c r="H893" s="36">
        <v>20000000</v>
      </c>
      <c r="I893" s="26" t="s">
        <v>1125</v>
      </c>
      <c r="J893" s="6" t="s">
        <v>20</v>
      </c>
    </row>
    <row r="894" spans="1:10" x14ac:dyDescent="0.25">
      <c r="A894" s="6">
        <v>950</v>
      </c>
      <c r="B894" s="7" t="s">
        <v>783</v>
      </c>
      <c r="C894" s="7">
        <v>50181711</v>
      </c>
      <c r="D894" s="7">
        <v>20203</v>
      </c>
      <c r="E894" s="3" t="s">
        <v>1098</v>
      </c>
      <c r="F894" s="7">
        <v>1640</v>
      </c>
      <c r="G894" s="7" t="s">
        <v>496</v>
      </c>
      <c r="H894" s="36">
        <v>10000000</v>
      </c>
      <c r="I894" s="26" t="s">
        <v>1125</v>
      </c>
      <c r="J894" s="6" t="s">
        <v>20</v>
      </c>
    </row>
    <row r="895" spans="1:10" x14ac:dyDescent="0.25">
      <c r="A895" s="7">
        <v>951</v>
      </c>
      <c r="B895" s="7" t="s">
        <v>783</v>
      </c>
      <c r="C895" s="7">
        <v>50181711</v>
      </c>
      <c r="D895" s="7">
        <v>20203</v>
      </c>
      <c r="E895" s="3" t="s">
        <v>1099</v>
      </c>
      <c r="F895" s="7">
        <v>600</v>
      </c>
      <c r="G895" s="7" t="s">
        <v>496</v>
      </c>
      <c r="H895" s="36">
        <v>8000000</v>
      </c>
      <c r="I895" s="26" t="s">
        <v>1125</v>
      </c>
      <c r="J895" s="6" t="s">
        <v>20</v>
      </c>
    </row>
    <row r="896" spans="1:10" ht="30" x14ac:dyDescent="0.25">
      <c r="A896" s="6">
        <v>646</v>
      </c>
      <c r="B896" s="7" t="s">
        <v>783</v>
      </c>
      <c r="C896" s="7">
        <v>42291614</v>
      </c>
      <c r="D896" s="7">
        <v>20401</v>
      </c>
      <c r="E896" s="3" t="s">
        <v>743</v>
      </c>
      <c r="F896" s="7">
        <v>1</v>
      </c>
      <c r="G896" s="7" t="s">
        <v>255</v>
      </c>
      <c r="H896" s="36">
        <v>15000</v>
      </c>
      <c r="I896" s="26" t="s">
        <v>1125</v>
      </c>
      <c r="J896" s="6" t="s">
        <v>20</v>
      </c>
    </row>
    <row r="897" spans="1:10" x14ac:dyDescent="0.25">
      <c r="A897" s="7">
        <v>647</v>
      </c>
      <c r="B897" s="7" t="s">
        <v>783</v>
      </c>
      <c r="C897" s="7">
        <v>42291802</v>
      </c>
      <c r="D897" s="7">
        <v>20401</v>
      </c>
      <c r="E897" s="3" t="s">
        <v>744</v>
      </c>
      <c r="F897" s="7">
        <v>2</v>
      </c>
      <c r="G897" s="7" t="s">
        <v>255</v>
      </c>
      <c r="H897" s="36">
        <v>15000</v>
      </c>
      <c r="I897" s="26" t="s">
        <v>1125</v>
      </c>
      <c r="J897" s="6" t="s">
        <v>20</v>
      </c>
    </row>
    <row r="898" spans="1:10" ht="30" x14ac:dyDescent="0.25">
      <c r="A898" s="6">
        <v>648</v>
      </c>
      <c r="B898" s="7" t="s">
        <v>783</v>
      </c>
      <c r="C898" s="7">
        <v>42291802</v>
      </c>
      <c r="D898" s="7">
        <v>20401</v>
      </c>
      <c r="E898" s="3" t="s">
        <v>745</v>
      </c>
      <c r="F898" s="7">
        <v>2</v>
      </c>
      <c r="G898" s="7" t="s">
        <v>255</v>
      </c>
      <c r="H898" s="36">
        <v>14000</v>
      </c>
      <c r="I898" s="26" t="s">
        <v>1125</v>
      </c>
      <c r="J898" s="6" t="s">
        <v>20</v>
      </c>
    </row>
    <row r="899" spans="1:10" x14ac:dyDescent="0.25">
      <c r="A899" s="7">
        <v>649</v>
      </c>
      <c r="B899" s="7" t="s">
        <v>783</v>
      </c>
      <c r="C899" s="7">
        <v>42291614</v>
      </c>
      <c r="D899" s="7">
        <v>20401</v>
      </c>
      <c r="E899" s="3" t="s">
        <v>746</v>
      </c>
      <c r="F899" s="7">
        <v>2</v>
      </c>
      <c r="G899" s="7" t="s">
        <v>255</v>
      </c>
      <c r="H899" s="36">
        <v>15000</v>
      </c>
      <c r="I899" s="26" t="s">
        <v>1125</v>
      </c>
      <c r="J899" s="6" t="s">
        <v>20</v>
      </c>
    </row>
    <row r="900" spans="1:10" x14ac:dyDescent="0.25">
      <c r="A900" s="6">
        <v>650</v>
      </c>
      <c r="B900" s="7" t="s">
        <v>783</v>
      </c>
      <c r="C900" s="7">
        <v>42181601</v>
      </c>
      <c r="D900" s="7">
        <v>20401</v>
      </c>
      <c r="E900" s="3" t="s">
        <v>748</v>
      </c>
      <c r="F900" s="7">
        <v>1</v>
      </c>
      <c r="G900" s="7" t="s">
        <v>255</v>
      </c>
      <c r="H900" s="36">
        <v>95800</v>
      </c>
      <c r="I900" s="26" t="s">
        <v>1125</v>
      </c>
      <c r="J900" s="6" t="s">
        <v>20</v>
      </c>
    </row>
    <row r="901" spans="1:10" x14ac:dyDescent="0.25">
      <c r="A901" s="7">
        <v>952</v>
      </c>
      <c r="B901" s="7" t="s">
        <v>783</v>
      </c>
      <c r="C901" s="7">
        <v>46182005</v>
      </c>
      <c r="D901" s="7">
        <v>20401</v>
      </c>
      <c r="E901" s="3" t="s">
        <v>1100</v>
      </c>
      <c r="F901" s="7">
        <v>50</v>
      </c>
      <c r="G901" s="7" t="s">
        <v>255</v>
      </c>
      <c r="H901" s="36">
        <f>367200-154800</f>
        <v>212400</v>
      </c>
      <c r="I901" s="26" t="s">
        <v>1125</v>
      </c>
      <c r="J901" s="6" t="s">
        <v>20</v>
      </c>
    </row>
    <row r="902" spans="1:10" x14ac:dyDescent="0.25">
      <c r="A902" s="6">
        <v>953</v>
      </c>
      <c r="B902" s="7" t="s">
        <v>783</v>
      </c>
      <c r="C902" s="7">
        <v>24112404</v>
      </c>
      <c r="D902" s="7">
        <v>20599</v>
      </c>
      <c r="E902" s="3" t="s">
        <v>1101</v>
      </c>
      <c r="F902" s="7">
        <v>1000</v>
      </c>
      <c r="G902" s="7" t="s">
        <v>255</v>
      </c>
      <c r="H902" s="36">
        <v>6280000</v>
      </c>
      <c r="I902" s="26" t="s">
        <v>1125</v>
      </c>
      <c r="J902" s="6" t="s">
        <v>20</v>
      </c>
    </row>
    <row r="903" spans="1:10" x14ac:dyDescent="0.25">
      <c r="A903" s="7">
        <v>651</v>
      </c>
      <c r="B903" s="7" t="s">
        <v>783</v>
      </c>
      <c r="C903" s="7">
        <v>42311511</v>
      </c>
      <c r="D903" s="7">
        <v>29902</v>
      </c>
      <c r="E903" s="3" t="s">
        <v>749</v>
      </c>
      <c r="F903" s="7">
        <v>5</v>
      </c>
      <c r="G903" s="7" t="s">
        <v>255</v>
      </c>
      <c r="H903" s="36">
        <v>7500</v>
      </c>
      <c r="I903" s="26" t="s">
        <v>1125</v>
      </c>
      <c r="J903" s="6" t="s">
        <v>20</v>
      </c>
    </row>
    <row r="904" spans="1:10" x14ac:dyDescent="0.25">
      <c r="A904" s="6">
        <v>652</v>
      </c>
      <c r="B904" s="7" t="s">
        <v>783</v>
      </c>
      <c r="C904" s="7">
        <v>42142502</v>
      </c>
      <c r="D904" s="7">
        <v>29902</v>
      </c>
      <c r="E904" s="3" t="s">
        <v>750</v>
      </c>
      <c r="F904" s="7">
        <v>444</v>
      </c>
      <c r="G904" s="7" t="s">
        <v>255</v>
      </c>
      <c r="H904" s="36">
        <v>31080</v>
      </c>
      <c r="I904" s="26" t="s">
        <v>1125</v>
      </c>
      <c r="J904" s="6" t="s">
        <v>20</v>
      </c>
    </row>
    <row r="905" spans="1:10" x14ac:dyDescent="0.25">
      <c r="A905" s="7">
        <v>653</v>
      </c>
      <c r="B905" s="7" t="s">
        <v>783</v>
      </c>
      <c r="C905" s="7">
        <v>42142502</v>
      </c>
      <c r="D905" s="7">
        <v>29902</v>
      </c>
      <c r="E905" s="3" t="s">
        <v>751</v>
      </c>
      <c r="F905" s="7">
        <v>444</v>
      </c>
      <c r="G905" s="7" t="s">
        <v>255</v>
      </c>
      <c r="H905" s="36">
        <v>31080</v>
      </c>
      <c r="I905" s="26" t="s">
        <v>1125</v>
      </c>
      <c r="J905" s="6" t="s">
        <v>20</v>
      </c>
    </row>
    <row r="906" spans="1:10" x14ac:dyDescent="0.25">
      <c r="A906" s="6">
        <v>654</v>
      </c>
      <c r="B906" s="7" t="s">
        <v>783</v>
      </c>
      <c r="C906" s="7">
        <v>42141501</v>
      </c>
      <c r="D906" s="7">
        <v>29902</v>
      </c>
      <c r="E906" s="3" t="s">
        <v>752</v>
      </c>
      <c r="F906" s="7">
        <v>2</v>
      </c>
      <c r="G906" s="7" t="s">
        <v>255</v>
      </c>
      <c r="H906" s="36">
        <v>38000</v>
      </c>
      <c r="I906" s="26" t="s">
        <v>1125</v>
      </c>
      <c r="J906" s="6" t="s">
        <v>20</v>
      </c>
    </row>
    <row r="907" spans="1:10" x14ac:dyDescent="0.25">
      <c r="A907" s="7">
        <v>655</v>
      </c>
      <c r="B907" s="7" t="s">
        <v>783</v>
      </c>
      <c r="C907" s="7">
        <v>42141502</v>
      </c>
      <c r="D907" s="7">
        <v>29902</v>
      </c>
      <c r="E907" s="3" t="s">
        <v>753</v>
      </c>
      <c r="F907" s="7">
        <v>5</v>
      </c>
      <c r="G907" s="7" t="s">
        <v>255</v>
      </c>
      <c r="H907" s="36">
        <v>17500</v>
      </c>
      <c r="I907" s="26" t="s">
        <v>1125</v>
      </c>
      <c r="J907" s="6" t="s">
        <v>20</v>
      </c>
    </row>
    <row r="908" spans="1:10" x14ac:dyDescent="0.25">
      <c r="A908" s="6">
        <v>656</v>
      </c>
      <c r="B908" s="7" t="s">
        <v>783</v>
      </c>
      <c r="C908" s="7">
        <v>42152902</v>
      </c>
      <c r="D908" s="7">
        <v>29902</v>
      </c>
      <c r="E908" s="3" t="s">
        <v>787</v>
      </c>
      <c r="F908" s="7">
        <v>2</v>
      </c>
      <c r="G908" s="7" t="s">
        <v>255</v>
      </c>
      <c r="H908" s="36">
        <v>8000</v>
      </c>
      <c r="I908" s="26" t="s">
        <v>1125</v>
      </c>
      <c r="J908" s="6" t="s">
        <v>20</v>
      </c>
    </row>
    <row r="909" spans="1:10" ht="30" x14ac:dyDescent="0.25">
      <c r="A909" s="7">
        <v>657</v>
      </c>
      <c r="B909" s="7" t="s">
        <v>783</v>
      </c>
      <c r="C909" s="7">
        <v>46182004</v>
      </c>
      <c r="D909" s="7">
        <v>29902</v>
      </c>
      <c r="E909" s="3" t="s">
        <v>755</v>
      </c>
      <c r="F909" s="7">
        <v>222</v>
      </c>
      <c r="G909" s="7" t="s">
        <v>255</v>
      </c>
      <c r="H909" s="36">
        <f>444000+154800</f>
        <v>598800</v>
      </c>
      <c r="I909" s="26" t="s">
        <v>1125</v>
      </c>
      <c r="J909" s="6" t="s">
        <v>20</v>
      </c>
    </row>
    <row r="910" spans="1:10" ht="30" x14ac:dyDescent="0.25">
      <c r="A910" s="6">
        <v>658</v>
      </c>
      <c r="B910" s="7" t="s">
        <v>783</v>
      </c>
      <c r="C910" s="7">
        <v>42281916</v>
      </c>
      <c r="D910" s="7">
        <v>29902</v>
      </c>
      <c r="E910" s="3" t="s">
        <v>788</v>
      </c>
      <c r="F910" s="7">
        <v>1111</v>
      </c>
      <c r="G910" s="7" t="s">
        <v>255</v>
      </c>
      <c r="H910" s="36">
        <v>44440</v>
      </c>
      <c r="I910" s="26" t="s">
        <v>1125</v>
      </c>
      <c r="J910" s="6" t="s">
        <v>20</v>
      </c>
    </row>
    <row r="911" spans="1:10" x14ac:dyDescent="0.25">
      <c r="A911" s="7">
        <v>659</v>
      </c>
      <c r="B911" s="7" t="s">
        <v>783</v>
      </c>
      <c r="C911" s="7">
        <v>53131504</v>
      </c>
      <c r="D911" s="7">
        <v>29902</v>
      </c>
      <c r="E911" s="3" t="s">
        <v>757</v>
      </c>
      <c r="F911" s="7">
        <v>5</v>
      </c>
      <c r="G911" s="7" t="s">
        <v>255</v>
      </c>
      <c r="H911" s="36">
        <v>12500</v>
      </c>
      <c r="I911" s="26" t="s">
        <v>1125</v>
      </c>
      <c r="J911" s="6" t="s">
        <v>20</v>
      </c>
    </row>
    <row r="912" spans="1:10" x14ac:dyDescent="0.25">
      <c r="A912" s="6">
        <v>660</v>
      </c>
      <c r="B912" s="7" t="s">
        <v>783</v>
      </c>
      <c r="C912" s="7">
        <v>42152902</v>
      </c>
      <c r="D912" s="7">
        <v>29902</v>
      </c>
      <c r="E912" s="3" t="s">
        <v>789</v>
      </c>
      <c r="F912" s="7">
        <v>11</v>
      </c>
      <c r="G912" s="7" t="s">
        <v>255</v>
      </c>
      <c r="H912" s="36">
        <v>11000</v>
      </c>
      <c r="I912" s="26" t="s">
        <v>1125</v>
      </c>
      <c r="J912" s="6" t="s">
        <v>20</v>
      </c>
    </row>
    <row r="913" spans="1:10" ht="60" x14ac:dyDescent="0.25">
      <c r="A913" s="7">
        <v>661</v>
      </c>
      <c r="B913" s="7" t="s">
        <v>783</v>
      </c>
      <c r="C913" s="7">
        <v>31162815</v>
      </c>
      <c r="D913" s="7">
        <v>29902</v>
      </c>
      <c r="E913" s="3" t="s">
        <v>790</v>
      </c>
      <c r="F913" s="7">
        <v>5</v>
      </c>
      <c r="G913" s="7" t="s">
        <v>255</v>
      </c>
      <c r="H913" s="36">
        <v>40000</v>
      </c>
      <c r="I913" s="26" t="s">
        <v>1125</v>
      </c>
      <c r="J913" s="6" t="s">
        <v>20</v>
      </c>
    </row>
    <row r="914" spans="1:10" x14ac:dyDescent="0.25">
      <c r="A914" s="6">
        <v>662</v>
      </c>
      <c r="B914" s="7" t="s">
        <v>783</v>
      </c>
      <c r="C914" s="7">
        <v>53131622</v>
      </c>
      <c r="D914" s="7">
        <v>29902</v>
      </c>
      <c r="E914" s="3" t="s">
        <v>760</v>
      </c>
      <c r="F914" s="7">
        <v>1666</v>
      </c>
      <c r="G914" s="7" t="s">
        <v>255</v>
      </c>
      <c r="H914" s="36">
        <v>158270</v>
      </c>
      <c r="I914" s="26" t="s">
        <v>1125</v>
      </c>
      <c r="J914" s="6" t="s">
        <v>20</v>
      </c>
    </row>
    <row r="915" spans="1:10" x14ac:dyDescent="0.25">
      <c r="A915" s="7">
        <v>663</v>
      </c>
      <c r="B915" s="7" t="s">
        <v>783</v>
      </c>
      <c r="C915" s="7">
        <v>42132102</v>
      </c>
      <c r="D915" s="7">
        <v>29902</v>
      </c>
      <c r="E915" s="3" t="s">
        <v>791</v>
      </c>
      <c r="F915" s="7">
        <v>12</v>
      </c>
      <c r="G915" s="7" t="s">
        <v>535</v>
      </c>
      <c r="H915" s="36">
        <v>78000</v>
      </c>
      <c r="I915" s="26" t="s">
        <v>1125</v>
      </c>
      <c r="J915" s="6" t="s">
        <v>20</v>
      </c>
    </row>
    <row r="916" spans="1:10" ht="30" x14ac:dyDescent="0.25">
      <c r="A916" s="6">
        <v>664</v>
      </c>
      <c r="B916" s="7" t="s">
        <v>783</v>
      </c>
      <c r="C916" s="7">
        <v>42152601</v>
      </c>
      <c r="D916" s="7">
        <v>29903</v>
      </c>
      <c r="E916" s="3" t="s">
        <v>792</v>
      </c>
      <c r="F916" s="7">
        <v>3</v>
      </c>
      <c r="G916" s="7" t="s">
        <v>535</v>
      </c>
      <c r="H916" s="36">
        <v>6000</v>
      </c>
      <c r="I916" s="26" t="s">
        <v>1125</v>
      </c>
      <c r="J916" s="6" t="s">
        <v>20</v>
      </c>
    </row>
    <row r="917" spans="1:10" ht="30" x14ac:dyDescent="0.25">
      <c r="A917" s="7">
        <v>665</v>
      </c>
      <c r="B917" s="7" t="s">
        <v>783</v>
      </c>
      <c r="C917" s="7">
        <v>14121806</v>
      </c>
      <c r="D917" s="7">
        <v>29903</v>
      </c>
      <c r="E917" s="3" t="s">
        <v>762</v>
      </c>
      <c r="F917" s="7">
        <v>3</v>
      </c>
      <c r="G917" s="7" t="s">
        <v>535</v>
      </c>
      <c r="H917" s="36">
        <v>45000</v>
      </c>
      <c r="I917" s="26" t="s">
        <v>1125</v>
      </c>
      <c r="J917" s="6" t="s">
        <v>20</v>
      </c>
    </row>
    <row r="918" spans="1:10" x14ac:dyDescent="0.25">
      <c r="A918" s="6">
        <v>666</v>
      </c>
      <c r="B918" s="7" t="s">
        <v>783</v>
      </c>
      <c r="C918" s="7">
        <v>14111703</v>
      </c>
      <c r="D918" s="7">
        <v>29903</v>
      </c>
      <c r="E918" s="3" t="s">
        <v>763</v>
      </c>
      <c r="F918" s="7">
        <v>27</v>
      </c>
      <c r="G918" s="7" t="s">
        <v>255</v>
      </c>
      <c r="H918" s="36">
        <v>202500</v>
      </c>
      <c r="I918" s="26" t="s">
        <v>1125</v>
      </c>
      <c r="J918" s="6" t="s">
        <v>20</v>
      </c>
    </row>
    <row r="919" spans="1:10" x14ac:dyDescent="0.25">
      <c r="A919" s="7">
        <v>667</v>
      </c>
      <c r="B919" s="7" t="s">
        <v>783</v>
      </c>
      <c r="C919" s="7">
        <v>42181723</v>
      </c>
      <c r="D919" s="7">
        <v>29903</v>
      </c>
      <c r="E919" s="3" t="s">
        <v>764</v>
      </c>
      <c r="F919" s="7">
        <v>8</v>
      </c>
      <c r="G919" s="7" t="s">
        <v>535</v>
      </c>
      <c r="H919" s="36">
        <v>80000</v>
      </c>
      <c r="I919" s="26" t="s">
        <v>1125</v>
      </c>
      <c r="J919" s="6" t="s">
        <v>20</v>
      </c>
    </row>
    <row r="920" spans="1:10" x14ac:dyDescent="0.25">
      <c r="A920" s="6">
        <v>668</v>
      </c>
      <c r="B920" s="7" t="s">
        <v>783</v>
      </c>
      <c r="C920" s="7">
        <v>42152505</v>
      </c>
      <c r="D920" s="7">
        <v>29904</v>
      </c>
      <c r="E920" s="3" t="s">
        <v>765</v>
      </c>
      <c r="F920" s="7">
        <v>2</v>
      </c>
      <c r="G920" s="7" t="s">
        <v>535</v>
      </c>
      <c r="H920" s="36">
        <v>64000</v>
      </c>
      <c r="I920" s="26" t="s">
        <v>1125</v>
      </c>
      <c r="J920" s="6" t="s">
        <v>20</v>
      </c>
    </row>
    <row r="921" spans="1:10" x14ac:dyDescent="0.25">
      <c r="A921" s="7">
        <v>954</v>
      </c>
      <c r="B921" s="7" t="s">
        <v>783</v>
      </c>
      <c r="C921" s="7">
        <v>46181708</v>
      </c>
      <c r="D921" s="7">
        <v>29904</v>
      </c>
      <c r="E921" s="3" t="s">
        <v>1102</v>
      </c>
      <c r="F921" s="7">
        <v>10</v>
      </c>
      <c r="G921" s="7" t="s">
        <v>255</v>
      </c>
      <c r="H921" s="36">
        <v>15700</v>
      </c>
      <c r="I921" s="26" t="s">
        <v>1125</v>
      </c>
      <c r="J921" s="6" t="s">
        <v>20</v>
      </c>
    </row>
    <row r="922" spans="1:10" x14ac:dyDescent="0.25">
      <c r="A922" s="6">
        <v>955</v>
      </c>
      <c r="B922" s="7" t="s">
        <v>783</v>
      </c>
      <c r="C922" s="7">
        <v>53102799</v>
      </c>
      <c r="D922" s="7">
        <v>29904</v>
      </c>
      <c r="E922" s="3" t="s">
        <v>1103</v>
      </c>
      <c r="F922" s="7">
        <v>300</v>
      </c>
      <c r="G922" s="7" t="s">
        <v>255</v>
      </c>
      <c r="H922" s="36">
        <f>2220000-64000</f>
        <v>2156000</v>
      </c>
      <c r="I922" s="26" t="s">
        <v>1125</v>
      </c>
      <c r="J922" s="6" t="s">
        <v>20</v>
      </c>
    </row>
    <row r="923" spans="1:10" x14ac:dyDescent="0.25">
      <c r="A923" s="7">
        <v>956</v>
      </c>
      <c r="B923" s="7" t="s">
        <v>783</v>
      </c>
      <c r="C923" s="7">
        <v>46181501</v>
      </c>
      <c r="D923" s="7">
        <v>29904</v>
      </c>
      <c r="E923" s="3" t="s">
        <v>1104</v>
      </c>
      <c r="F923" s="7">
        <v>80</v>
      </c>
      <c r="G923" s="7" t="s">
        <v>255</v>
      </c>
      <c r="H923" s="36">
        <v>296000</v>
      </c>
      <c r="I923" s="26" t="s">
        <v>1125</v>
      </c>
      <c r="J923" s="6" t="s">
        <v>20</v>
      </c>
    </row>
    <row r="924" spans="1:10" ht="30" x14ac:dyDescent="0.25">
      <c r="A924" s="6">
        <v>669</v>
      </c>
      <c r="B924" s="7" t="s">
        <v>783</v>
      </c>
      <c r="C924" s="7">
        <v>46181802</v>
      </c>
      <c r="D924" s="7">
        <v>29906</v>
      </c>
      <c r="E924" s="3" t="s">
        <v>766</v>
      </c>
      <c r="F924" s="7">
        <v>3</v>
      </c>
      <c r="G924" s="7" t="s">
        <v>255</v>
      </c>
      <c r="H924" s="36">
        <v>13500</v>
      </c>
      <c r="I924" s="26" t="s">
        <v>1125</v>
      </c>
      <c r="J924" s="6" t="s">
        <v>20</v>
      </c>
    </row>
    <row r="925" spans="1:10" ht="30" x14ac:dyDescent="0.25">
      <c r="A925" s="7">
        <v>670</v>
      </c>
      <c r="B925" s="7" t="s">
        <v>783</v>
      </c>
      <c r="C925" s="7">
        <v>46181802</v>
      </c>
      <c r="D925" s="7">
        <v>29906</v>
      </c>
      <c r="E925" s="3" t="s">
        <v>767</v>
      </c>
      <c r="F925" s="7">
        <v>3</v>
      </c>
      <c r="G925" s="7" t="s">
        <v>255</v>
      </c>
      <c r="H925" s="36">
        <v>13500</v>
      </c>
      <c r="I925" s="26" t="s">
        <v>1125</v>
      </c>
      <c r="J925" s="6" t="s">
        <v>20</v>
      </c>
    </row>
    <row r="926" spans="1:10" x14ac:dyDescent="0.25">
      <c r="A926" s="6">
        <v>957</v>
      </c>
      <c r="B926" s="7" t="s">
        <v>783</v>
      </c>
      <c r="C926" s="7">
        <v>46182211</v>
      </c>
      <c r="D926" s="7">
        <v>29906</v>
      </c>
      <c r="E926" s="3" t="s">
        <v>1105</v>
      </c>
      <c r="F926" s="7">
        <v>60</v>
      </c>
      <c r="G926" s="7" t="s">
        <v>255</v>
      </c>
      <c r="H926" s="36">
        <v>498000</v>
      </c>
      <c r="I926" s="26" t="s">
        <v>1125</v>
      </c>
      <c r="J926" s="6" t="s">
        <v>20</v>
      </c>
    </row>
    <row r="927" spans="1:10" x14ac:dyDescent="0.25">
      <c r="A927" s="7">
        <v>958</v>
      </c>
      <c r="B927" s="7" t="s">
        <v>783</v>
      </c>
      <c r="C927" s="7">
        <v>48101599</v>
      </c>
      <c r="D927" s="7">
        <v>29907</v>
      </c>
      <c r="E927" s="3" t="s">
        <v>1106</v>
      </c>
      <c r="F927" s="7">
        <v>300</v>
      </c>
      <c r="G927" s="7" t="s">
        <v>255</v>
      </c>
      <c r="H927" s="36">
        <v>2094900</v>
      </c>
      <c r="I927" s="26" t="s">
        <v>1125</v>
      </c>
      <c r="J927" s="6" t="s">
        <v>20</v>
      </c>
    </row>
    <row r="928" spans="1:10" x14ac:dyDescent="0.25">
      <c r="A928" s="6">
        <v>671</v>
      </c>
      <c r="B928" s="7" t="s">
        <v>783</v>
      </c>
      <c r="C928" s="7">
        <v>42152477</v>
      </c>
      <c r="D928" s="7">
        <v>29999</v>
      </c>
      <c r="E928" s="3" t="s">
        <v>769</v>
      </c>
      <c r="F928" s="7">
        <v>1</v>
      </c>
      <c r="G928" s="7" t="s">
        <v>535</v>
      </c>
      <c r="H928" s="36">
        <v>4500</v>
      </c>
      <c r="I928" s="26" t="s">
        <v>1125</v>
      </c>
      <c r="J928" s="6" t="s">
        <v>20</v>
      </c>
    </row>
    <row r="929" spans="1:10" x14ac:dyDescent="0.25">
      <c r="A929" s="7">
        <v>959</v>
      </c>
      <c r="B929" s="7" t="s">
        <v>783</v>
      </c>
      <c r="C929" s="7">
        <v>48101611</v>
      </c>
      <c r="D929" s="7">
        <v>50101</v>
      </c>
      <c r="E929" s="3" t="s">
        <v>1107</v>
      </c>
      <c r="F929" s="7">
        <v>2</v>
      </c>
      <c r="G929" s="7" t="s">
        <v>255</v>
      </c>
      <c r="H929" s="36">
        <v>1100000</v>
      </c>
      <c r="I929" s="26" t="s">
        <v>1126</v>
      </c>
      <c r="J929" s="6" t="s">
        <v>20</v>
      </c>
    </row>
    <row r="930" spans="1:10" x14ac:dyDescent="0.25">
      <c r="A930" s="6">
        <v>960</v>
      </c>
      <c r="B930" s="7" t="s">
        <v>783</v>
      </c>
      <c r="C930" s="7">
        <v>48101613</v>
      </c>
      <c r="D930" s="7">
        <v>50101</v>
      </c>
      <c r="E930" s="3" t="s">
        <v>1108</v>
      </c>
      <c r="F930" s="7">
        <v>1</v>
      </c>
      <c r="G930" s="7" t="s">
        <v>255</v>
      </c>
      <c r="H930" s="36">
        <f>6100000-550000</f>
        <v>5550000</v>
      </c>
      <c r="I930" s="26" t="s">
        <v>1126</v>
      </c>
      <c r="J930" s="6" t="s">
        <v>20</v>
      </c>
    </row>
    <row r="931" spans="1:10" x14ac:dyDescent="0.25">
      <c r="A931" s="7">
        <v>672</v>
      </c>
      <c r="B931" s="7" t="s">
        <v>783</v>
      </c>
      <c r="C931" s="7">
        <v>42181904</v>
      </c>
      <c r="D931" s="7">
        <v>50106</v>
      </c>
      <c r="E931" s="3" t="s">
        <v>778</v>
      </c>
      <c r="F931" s="7">
        <v>1</v>
      </c>
      <c r="G931" s="7" t="s">
        <v>255</v>
      </c>
      <c r="H931" s="36">
        <v>760000</v>
      </c>
      <c r="I931" s="26" t="s">
        <v>1126</v>
      </c>
      <c r="J931" s="6" t="s">
        <v>20</v>
      </c>
    </row>
    <row r="932" spans="1:10" ht="30" x14ac:dyDescent="0.25">
      <c r="A932" s="6">
        <v>961</v>
      </c>
      <c r="B932" s="7" t="s">
        <v>783</v>
      </c>
      <c r="C932" s="7">
        <v>24101511</v>
      </c>
      <c r="D932" s="7">
        <v>50199</v>
      </c>
      <c r="E932" s="3" t="s">
        <v>1109</v>
      </c>
      <c r="F932" s="7">
        <v>15</v>
      </c>
      <c r="G932" s="7" t="s">
        <v>255</v>
      </c>
      <c r="H932" s="36">
        <v>3202500</v>
      </c>
      <c r="I932" s="26" t="s">
        <v>1126</v>
      </c>
      <c r="J932" s="6" t="s">
        <v>20</v>
      </c>
    </row>
    <row r="933" spans="1:10" x14ac:dyDescent="0.25">
      <c r="A933" s="7">
        <v>970</v>
      </c>
      <c r="B933" s="7" t="s">
        <v>793</v>
      </c>
      <c r="C933" s="7">
        <v>15121902</v>
      </c>
      <c r="D933" s="7">
        <v>20101</v>
      </c>
      <c r="E933" s="3" t="s">
        <v>1110</v>
      </c>
      <c r="F933" s="7">
        <v>50</v>
      </c>
      <c r="G933" s="7" t="s">
        <v>844</v>
      </c>
      <c r="H933" s="36">
        <v>5500</v>
      </c>
      <c r="I933" s="26" t="s">
        <v>1125</v>
      </c>
      <c r="J933" s="6" t="s">
        <v>20</v>
      </c>
    </row>
    <row r="934" spans="1:10" x14ac:dyDescent="0.25">
      <c r="A934" s="6">
        <v>629</v>
      </c>
      <c r="B934" s="7" t="s">
        <v>793</v>
      </c>
      <c r="C934" s="7">
        <v>42152424</v>
      </c>
      <c r="D934" s="7">
        <v>20102</v>
      </c>
      <c r="E934" s="3" t="s">
        <v>724</v>
      </c>
      <c r="F934" s="7">
        <v>3</v>
      </c>
      <c r="G934" s="7" t="s">
        <v>255</v>
      </c>
      <c r="H934" s="36">
        <v>30000</v>
      </c>
      <c r="I934" s="26" t="s">
        <v>1125</v>
      </c>
      <c r="J934" s="6" t="s">
        <v>20</v>
      </c>
    </row>
    <row r="935" spans="1:10" ht="30" x14ac:dyDescent="0.25">
      <c r="A935" s="7">
        <v>630</v>
      </c>
      <c r="B935" s="7" t="s">
        <v>793</v>
      </c>
      <c r="C935" s="7">
        <v>42152457</v>
      </c>
      <c r="D935" s="7">
        <v>20102</v>
      </c>
      <c r="E935" s="3" t="s">
        <v>725</v>
      </c>
      <c r="F935" s="7">
        <v>1</v>
      </c>
      <c r="G935" s="7" t="s">
        <v>255</v>
      </c>
      <c r="H935" s="36">
        <v>8500</v>
      </c>
      <c r="I935" s="26" t="s">
        <v>1125</v>
      </c>
      <c r="J935" s="6" t="s">
        <v>20</v>
      </c>
    </row>
    <row r="936" spans="1:10" x14ac:dyDescent="0.25">
      <c r="A936" s="7">
        <v>632</v>
      </c>
      <c r="B936" s="7" t="s">
        <v>793</v>
      </c>
      <c r="C936" s="7">
        <v>51273603</v>
      </c>
      <c r="D936" s="7">
        <v>20102</v>
      </c>
      <c r="E936" s="3" t="s">
        <v>727</v>
      </c>
      <c r="F936" s="7">
        <v>100</v>
      </c>
      <c r="G936" s="7" t="s">
        <v>255</v>
      </c>
      <c r="H936" s="36">
        <v>30000</v>
      </c>
      <c r="I936" s="26" t="s">
        <v>1125</v>
      </c>
      <c r="J936" s="6" t="s">
        <v>20</v>
      </c>
    </row>
    <row r="937" spans="1:10" ht="30" x14ac:dyDescent="0.25">
      <c r="A937" s="6">
        <v>633</v>
      </c>
      <c r="B937" s="7" t="s">
        <v>793</v>
      </c>
      <c r="C937" s="7">
        <v>51273006</v>
      </c>
      <c r="D937" s="7">
        <v>20102</v>
      </c>
      <c r="E937" s="3" t="s">
        <v>728</v>
      </c>
      <c r="F937" s="7">
        <v>100</v>
      </c>
      <c r="G937" s="7" t="s">
        <v>255</v>
      </c>
      <c r="H937" s="36">
        <v>30000</v>
      </c>
      <c r="I937" s="26" t="s">
        <v>1125</v>
      </c>
      <c r="J937" s="6" t="s">
        <v>20</v>
      </c>
    </row>
    <row r="938" spans="1:10" x14ac:dyDescent="0.25">
      <c r="A938" s="7">
        <v>634</v>
      </c>
      <c r="B938" s="7" t="s">
        <v>793</v>
      </c>
      <c r="C938" s="7">
        <v>42151803</v>
      </c>
      <c r="D938" s="7">
        <v>20102</v>
      </c>
      <c r="E938" s="3" t="s">
        <v>729</v>
      </c>
      <c r="F938" s="7">
        <v>25</v>
      </c>
      <c r="G938" s="7" t="s">
        <v>255</v>
      </c>
      <c r="H938" s="36">
        <v>8000</v>
      </c>
      <c r="I938" s="26" t="s">
        <v>1125</v>
      </c>
      <c r="J938" s="6" t="s">
        <v>20</v>
      </c>
    </row>
    <row r="939" spans="1:10" x14ac:dyDescent="0.25">
      <c r="A939" s="6">
        <v>635</v>
      </c>
      <c r="B939" s="7" t="s">
        <v>793</v>
      </c>
      <c r="C939" s="7">
        <v>41116105</v>
      </c>
      <c r="D939" s="7">
        <v>20102</v>
      </c>
      <c r="E939" s="3" t="s">
        <v>730</v>
      </c>
      <c r="F939" s="7">
        <v>1</v>
      </c>
      <c r="G939" s="7" t="s">
        <v>255</v>
      </c>
      <c r="H939" s="36">
        <v>6000</v>
      </c>
      <c r="I939" s="26" t="s">
        <v>1125</v>
      </c>
      <c r="J939" s="6" t="s">
        <v>20</v>
      </c>
    </row>
    <row r="940" spans="1:10" ht="30" x14ac:dyDescent="0.25">
      <c r="A940" s="7">
        <v>636</v>
      </c>
      <c r="B940" s="7" t="s">
        <v>793</v>
      </c>
      <c r="C940" s="7">
        <v>42152424</v>
      </c>
      <c r="D940" s="7">
        <v>20102</v>
      </c>
      <c r="E940" s="3" t="s">
        <v>784</v>
      </c>
      <c r="F940" s="7">
        <v>1</v>
      </c>
      <c r="G940" s="7" t="s">
        <v>255</v>
      </c>
      <c r="H940" s="36">
        <v>35000</v>
      </c>
      <c r="I940" s="26" t="s">
        <v>1125</v>
      </c>
      <c r="J940" s="6" t="s">
        <v>20</v>
      </c>
    </row>
    <row r="941" spans="1:10" x14ac:dyDescent="0.25">
      <c r="A941" s="7">
        <v>682</v>
      </c>
      <c r="B941" s="7" t="s">
        <v>793</v>
      </c>
      <c r="C941" s="7">
        <v>42152425</v>
      </c>
      <c r="D941" s="7">
        <v>20199</v>
      </c>
      <c r="E941" s="3" t="s">
        <v>734</v>
      </c>
      <c r="F941" s="7">
        <v>11</v>
      </c>
      <c r="G941" s="7" t="s">
        <v>255</v>
      </c>
      <c r="H941" s="36">
        <v>99000</v>
      </c>
      <c r="I941" s="26" t="s">
        <v>1125</v>
      </c>
      <c r="J941" s="6" t="s">
        <v>20</v>
      </c>
    </row>
    <row r="942" spans="1:10" x14ac:dyDescent="0.25">
      <c r="A942" s="6">
        <v>683</v>
      </c>
      <c r="B942" s="7" t="s">
        <v>793</v>
      </c>
      <c r="C942" s="7">
        <v>42152425</v>
      </c>
      <c r="D942" s="7">
        <v>20199</v>
      </c>
      <c r="E942" s="3" t="s">
        <v>735</v>
      </c>
      <c r="F942" s="7">
        <v>11</v>
      </c>
      <c r="G942" s="7" t="s">
        <v>255</v>
      </c>
      <c r="H942" s="36">
        <v>99000</v>
      </c>
      <c r="I942" s="26" t="s">
        <v>1125</v>
      </c>
      <c r="J942" s="6" t="s">
        <v>20</v>
      </c>
    </row>
    <row r="943" spans="1:10" x14ac:dyDescent="0.25">
      <c r="A943" s="7">
        <v>684</v>
      </c>
      <c r="B943" s="7" t="s">
        <v>793</v>
      </c>
      <c r="C943" s="7">
        <v>42152425</v>
      </c>
      <c r="D943" s="7">
        <v>20199</v>
      </c>
      <c r="E943" s="3" t="s">
        <v>736</v>
      </c>
      <c r="F943" s="7">
        <v>3</v>
      </c>
      <c r="G943" s="7" t="s">
        <v>255</v>
      </c>
      <c r="H943" s="36">
        <v>27000</v>
      </c>
      <c r="I943" s="26" t="s">
        <v>1125</v>
      </c>
      <c r="J943" s="6" t="s">
        <v>20</v>
      </c>
    </row>
    <row r="944" spans="1:10" x14ac:dyDescent="0.25">
      <c r="A944" s="6">
        <v>685</v>
      </c>
      <c r="B944" s="7" t="s">
        <v>793</v>
      </c>
      <c r="C944" s="7">
        <v>42152425</v>
      </c>
      <c r="D944" s="7">
        <v>20199</v>
      </c>
      <c r="E944" s="3" t="s">
        <v>737</v>
      </c>
      <c r="F944" s="7">
        <v>3</v>
      </c>
      <c r="G944" s="7" t="s">
        <v>255</v>
      </c>
      <c r="H944" s="36">
        <v>27000</v>
      </c>
      <c r="I944" s="26" t="s">
        <v>1125</v>
      </c>
      <c r="J944" s="6" t="s">
        <v>20</v>
      </c>
    </row>
    <row r="945" spans="1:10" x14ac:dyDescent="0.25">
      <c r="A945" s="7">
        <v>686</v>
      </c>
      <c r="B945" s="7" t="s">
        <v>793</v>
      </c>
      <c r="C945" s="7">
        <v>42152425</v>
      </c>
      <c r="D945" s="7">
        <v>20199</v>
      </c>
      <c r="E945" s="3" t="s">
        <v>738</v>
      </c>
      <c r="F945" s="7">
        <v>3</v>
      </c>
      <c r="G945" s="7" t="s">
        <v>255</v>
      </c>
      <c r="H945" s="36">
        <v>27000</v>
      </c>
      <c r="I945" s="26" t="s">
        <v>1125</v>
      </c>
      <c r="J945" s="6" t="s">
        <v>20</v>
      </c>
    </row>
    <row r="946" spans="1:10" x14ac:dyDescent="0.25">
      <c r="A946" s="6">
        <v>687</v>
      </c>
      <c r="B946" s="7" t="s">
        <v>793</v>
      </c>
      <c r="C946" s="7">
        <v>42152425</v>
      </c>
      <c r="D946" s="7">
        <v>20199</v>
      </c>
      <c r="E946" s="3" t="s">
        <v>739</v>
      </c>
      <c r="F946" s="7">
        <v>9</v>
      </c>
      <c r="G946" s="7" t="s">
        <v>255</v>
      </c>
      <c r="H946" s="36">
        <v>72000</v>
      </c>
      <c r="I946" s="26" t="s">
        <v>1125</v>
      </c>
      <c r="J946" s="6" t="s">
        <v>20</v>
      </c>
    </row>
    <row r="947" spans="1:10" ht="45" x14ac:dyDescent="0.25">
      <c r="A947" s="7">
        <v>688</v>
      </c>
      <c r="B947" s="7" t="s">
        <v>793</v>
      </c>
      <c r="C947" s="7">
        <v>42152425</v>
      </c>
      <c r="D947" s="7">
        <v>20199</v>
      </c>
      <c r="E947" s="3" t="s">
        <v>740</v>
      </c>
      <c r="F947" s="7">
        <v>6</v>
      </c>
      <c r="G947" s="7" t="s">
        <v>255</v>
      </c>
      <c r="H947" s="36">
        <v>42000</v>
      </c>
      <c r="I947" s="26" t="s">
        <v>1125</v>
      </c>
      <c r="J947" s="6" t="s">
        <v>20</v>
      </c>
    </row>
    <row r="948" spans="1:10" ht="30" x14ac:dyDescent="0.25">
      <c r="A948" s="6">
        <v>689</v>
      </c>
      <c r="B948" s="7" t="s">
        <v>793</v>
      </c>
      <c r="C948" s="7">
        <v>42152425</v>
      </c>
      <c r="D948" s="7">
        <v>20199</v>
      </c>
      <c r="E948" s="3" t="s">
        <v>741</v>
      </c>
      <c r="F948" s="7">
        <v>1</v>
      </c>
      <c r="G948" s="7" t="s">
        <v>255</v>
      </c>
      <c r="H948" s="36">
        <v>7000</v>
      </c>
      <c r="I948" s="26" t="s">
        <v>1125</v>
      </c>
      <c r="J948" s="6" t="s">
        <v>20</v>
      </c>
    </row>
    <row r="949" spans="1:10" ht="60" x14ac:dyDescent="0.25">
      <c r="A949" s="7">
        <v>690</v>
      </c>
      <c r="B949" s="7" t="s">
        <v>793</v>
      </c>
      <c r="C949" s="7">
        <v>42152425</v>
      </c>
      <c r="D949" s="7">
        <v>20199</v>
      </c>
      <c r="E949" s="3" t="s">
        <v>794</v>
      </c>
      <c r="F949" s="7">
        <v>1</v>
      </c>
      <c r="G949" s="7" t="s">
        <v>255</v>
      </c>
      <c r="H949" s="36">
        <v>15000</v>
      </c>
      <c r="I949" s="26" t="s">
        <v>1125</v>
      </c>
      <c r="J949" s="6" t="s">
        <v>20</v>
      </c>
    </row>
    <row r="950" spans="1:10" x14ac:dyDescent="0.25">
      <c r="A950" s="6">
        <v>694</v>
      </c>
      <c r="B950" s="7" t="s">
        <v>793</v>
      </c>
      <c r="C950" s="7">
        <v>42311511</v>
      </c>
      <c r="D950" s="7">
        <v>29902</v>
      </c>
      <c r="E950" s="3" t="s">
        <v>795</v>
      </c>
      <c r="F950" s="7">
        <v>5</v>
      </c>
      <c r="G950" s="7" t="s">
        <v>255</v>
      </c>
      <c r="H950" s="36">
        <f>7500+38000</f>
        <v>45500</v>
      </c>
      <c r="I950" s="27" t="s">
        <v>1125</v>
      </c>
      <c r="J950" s="6" t="s">
        <v>20</v>
      </c>
    </row>
    <row r="951" spans="1:10" x14ac:dyDescent="0.25">
      <c r="A951" s="7">
        <v>695</v>
      </c>
      <c r="B951" s="7" t="s">
        <v>793</v>
      </c>
      <c r="C951" s="7">
        <v>42142502</v>
      </c>
      <c r="D951" s="7">
        <v>29902</v>
      </c>
      <c r="E951" s="3" t="s">
        <v>796</v>
      </c>
      <c r="F951" s="7">
        <v>444</v>
      </c>
      <c r="G951" s="7" t="s">
        <v>255</v>
      </c>
      <c r="H951" s="36">
        <v>31080</v>
      </c>
      <c r="I951" s="27" t="s">
        <v>1125</v>
      </c>
      <c r="J951" s="6" t="s">
        <v>20</v>
      </c>
    </row>
    <row r="952" spans="1:10" x14ac:dyDescent="0.25">
      <c r="A952" s="6">
        <v>696</v>
      </c>
      <c r="B952" s="7" t="s">
        <v>793</v>
      </c>
      <c r="C952" s="7">
        <v>42142502</v>
      </c>
      <c r="D952" s="7">
        <v>29902</v>
      </c>
      <c r="E952" s="3" t="s">
        <v>797</v>
      </c>
      <c r="F952" s="7">
        <v>444</v>
      </c>
      <c r="G952" s="7" t="s">
        <v>255</v>
      </c>
      <c r="H952" s="36">
        <v>31080</v>
      </c>
      <c r="I952" s="27" t="s">
        <v>1125</v>
      </c>
      <c r="J952" s="6" t="s">
        <v>20</v>
      </c>
    </row>
    <row r="953" spans="1:10" x14ac:dyDescent="0.25">
      <c r="A953" s="7">
        <v>697</v>
      </c>
      <c r="B953" s="7" t="s">
        <v>793</v>
      </c>
      <c r="C953" s="7">
        <v>42141501</v>
      </c>
      <c r="D953" s="7">
        <v>29902</v>
      </c>
      <c r="E953" s="3" t="s">
        <v>798</v>
      </c>
      <c r="F953" s="7">
        <v>2</v>
      </c>
      <c r="G953" s="7" t="s">
        <v>255</v>
      </c>
      <c r="H953" s="36">
        <v>38000</v>
      </c>
      <c r="I953" s="27" t="s">
        <v>1125</v>
      </c>
      <c r="J953" s="6" t="s">
        <v>20</v>
      </c>
    </row>
    <row r="954" spans="1:10" x14ac:dyDescent="0.25">
      <c r="A954" s="6">
        <v>698</v>
      </c>
      <c r="B954" s="7" t="s">
        <v>793</v>
      </c>
      <c r="C954" s="7">
        <v>42141502</v>
      </c>
      <c r="D954" s="7">
        <v>29902</v>
      </c>
      <c r="E954" s="3" t="s">
        <v>799</v>
      </c>
      <c r="F954" s="7">
        <v>5</v>
      </c>
      <c r="G954" s="7" t="s">
        <v>255</v>
      </c>
      <c r="H954" s="36">
        <v>17500</v>
      </c>
      <c r="I954" s="27" t="s">
        <v>1125</v>
      </c>
      <c r="J954" s="6" t="s">
        <v>20</v>
      </c>
    </row>
    <row r="955" spans="1:10" x14ac:dyDescent="0.25">
      <c r="A955" s="7">
        <v>699</v>
      </c>
      <c r="B955" s="7" t="s">
        <v>793</v>
      </c>
      <c r="C955" s="7">
        <v>42152902</v>
      </c>
      <c r="D955" s="7">
        <v>29902</v>
      </c>
      <c r="E955" s="3" t="s">
        <v>800</v>
      </c>
      <c r="F955" s="7">
        <v>2</v>
      </c>
      <c r="G955" s="7" t="s">
        <v>255</v>
      </c>
      <c r="H955" s="36">
        <f>8000+38000</f>
        <v>46000</v>
      </c>
      <c r="I955" s="27" t="s">
        <v>1125</v>
      </c>
      <c r="J955" s="6" t="s">
        <v>20</v>
      </c>
    </row>
    <row r="956" spans="1:10" ht="30" x14ac:dyDescent="0.25">
      <c r="A956" s="6">
        <v>700</v>
      </c>
      <c r="B956" s="7" t="s">
        <v>793</v>
      </c>
      <c r="C956" s="7">
        <v>46182004</v>
      </c>
      <c r="D956" s="7">
        <v>29902</v>
      </c>
      <c r="E956" s="3" t="s">
        <v>801</v>
      </c>
      <c r="F956" s="7">
        <v>222</v>
      </c>
      <c r="G956" s="7" t="s">
        <v>255</v>
      </c>
      <c r="H956" s="36">
        <v>11100</v>
      </c>
      <c r="I956" s="27" t="s">
        <v>1125</v>
      </c>
      <c r="J956" s="6" t="s">
        <v>20</v>
      </c>
    </row>
    <row r="957" spans="1:10" ht="30" x14ac:dyDescent="0.25">
      <c r="A957" s="7">
        <v>701</v>
      </c>
      <c r="B957" s="7" t="s">
        <v>793</v>
      </c>
      <c r="C957" s="7">
        <v>42281916</v>
      </c>
      <c r="D957" s="7">
        <v>29902</v>
      </c>
      <c r="E957" s="3" t="s">
        <v>802</v>
      </c>
      <c r="F957" s="7">
        <v>1111</v>
      </c>
      <c r="G957" s="7" t="s">
        <v>255</v>
      </c>
      <c r="H957" s="36">
        <v>44440</v>
      </c>
      <c r="I957" s="27" t="s">
        <v>1125</v>
      </c>
      <c r="J957" s="6" t="s">
        <v>20</v>
      </c>
    </row>
    <row r="958" spans="1:10" x14ac:dyDescent="0.25">
      <c r="A958" s="6">
        <v>702</v>
      </c>
      <c r="B958" s="7" t="s">
        <v>793</v>
      </c>
      <c r="C958" s="7">
        <v>53131504</v>
      </c>
      <c r="D958" s="7">
        <v>29902</v>
      </c>
      <c r="E958" s="3" t="s">
        <v>803</v>
      </c>
      <c r="F958" s="7">
        <v>5</v>
      </c>
      <c r="G958" s="7" t="s">
        <v>255</v>
      </c>
      <c r="H958" s="36">
        <v>12500</v>
      </c>
      <c r="I958" s="27" t="s">
        <v>1125</v>
      </c>
      <c r="J958" s="6" t="s">
        <v>20</v>
      </c>
    </row>
    <row r="959" spans="1:10" x14ac:dyDescent="0.25">
      <c r="A959" s="7">
        <v>703</v>
      </c>
      <c r="B959" s="7" t="s">
        <v>793</v>
      </c>
      <c r="C959" s="7">
        <v>42152902</v>
      </c>
      <c r="D959" s="7">
        <v>29902</v>
      </c>
      <c r="E959" s="3" t="s">
        <v>804</v>
      </c>
      <c r="F959" s="7">
        <v>11</v>
      </c>
      <c r="G959" s="7" t="s">
        <v>255</v>
      </c>
      <c r="H959" s="36">
        <v>11000</v>
      </c>
      <c r="I959" s="27" t="s">
        <v>1125</v>
      </c>
      <c r="J959" s="6" t="s">
        <v>20</v>
      </c>
    </row>
    <row r="960" spans="1:10" ht="75" x14ac:dyDescent="0.25">
      <c r="A960" s="6">
        <v>704</v>
      </c>
      <c r="B960" s="7" t="s">
        <v>793</v>
      </c>
      <c r="C960" s="7">
        <v>31162815</v>
      </c>
      <c r="D960" s="7">
        <v>29902</v>
      </c>
      <c r="E960" s="3" t="s">
        <v>820</v>
      </c>
      <c r="F960" s="7">
        <v>5</v>
      </c>
      <c r="G960" s="7" t="s">
        <v>255</v>
      </c>
      <c r="H960" s="36">
        <v>40000</v>
      </c>
      <c r="I960" s="27" t="s">
        <v>1125</v>
      </c>
      <c r="J960" s="6" t="s">
        <v>20</v>
      </c>
    </row>
    <row r="961" spans="1:10" x14ac:dyDescent="0.25">
      <c r="A961" s="7">
        <v>705</v>
      </c>
      <c r="B961" s="7" t="s">
        <v>793</v>
      </c>
      <c r="C961" s="7">
        <v>53131622</v>
      </c>
      <c r="D961" s="7">
        <v>29902</v>
      </c>
      <c r="E961" s="3" t="s">
        <v>805</v>
      </c>
      <c r="F961" s="7">
        <v>3332</v>
      </c>
      <c r="G961" s="7" t="s">
        <v>255</v>
      </c>
      <c r="H961" s="36">
        <v>316540</v>
      </c>
      <c r="I961" s="27" t="s">
        <v>1125</v>
      </c>
      <c r="J961" s="6" t="s">
        <v>20</v>
      </c>
    </row>
    <row r="962" spans="1:10" x14ac:dyDescent="0.25">
      <c r="A962" s="6">
        <v>706</v>
      </c>
      <c r="B962" s="7" t="s">
        <v>793</v>
      </c>
      <c r="C962" s="7">
        <v>42132102</v>
      </c>
      <c r="D962" s="7">
        <v>29902</v>
      </c>
      <c r="E962" s="3" t="s">
        <v>806</v>
      </c>
      <c r="F962" s="7">
        <v>8</v>
      </c>
      <c r="G962" s="7" t="s">
        <v>535</v>
      </c>
      <c r="H962" s="36">
        <v>52000</v>
      </c>
      <c r="I962" s="27" t="s">
        <v>1125</v>
      </c>
      <c r="J962" s="6" t="s">
        <v>20</v>
      </c>
    </row>
    <row r="963" spans="1:10" x14ac:dyDescent="0.25">
      <c r="A963" s="7">
        <v>1129</v>
      </c>
      <c r="B963" s="7" t="s">
        <v>793</v>
      </c>
      <c r="C963" s="7">
        <v>42142523</v>
      </c>
      <c r="D963" s="7">
        <v>29902</v>
      </c>
      <c r="E963" s="3" t="s">
        <v>1124</v>
      </c>
      <c r="F963" s="7">
        <v>1</v>
      </c>
      <c r="G963" s="7" t="s">
        <v>255</v>
      </c>
      <c r="H963" s="36">
        <v>3500</v>
      </c>
      <c r="I963" s="27" t="s">
        <v>1125</v>
      </c>
      <c r="J963" s="6" t="s">
        <v>20</v>
      </c>
    </row>
    <row r="964" spans="1:10" x14ac:dyDescent="0.25">
      <c r="A964" s="6">
        <v>1130</v>
      </c>
      <c r="B964" s="7" t="s">
        <v>793</v>
      </c>
      <c r="C964" s="7">
        <v>42142609</v>
      </c>
      <c r="D964" s="7">
        <v>29902</v>
      </c>
      <c r="E964" s="3" t="s">
        <v>1042</v>
      </c>
      <c r="F964" s="7">
        <v>100</v>
      </c>
      <c r="G964" s="7" t="s">
        <v>255</v>
      </c>
      <c r="H964" s="36">
        <v>8500</v>
      </c>
      <c r="I964" s="27" t="s">
        <v>1125</v>
      </c>
      <c r="J964" s="6" t="s">
        <v>20</v>
      </c>
    </row>
    <row r="965" spans="1:10" ht="30" x14ac:dyDescent="0.25">
      <c r="A965" s="7">
        <v>707</v>
      </c>
      <c r="B965" s="7" t="s">
        <v>793</v>
      </c>
      <c r="C965" s="7">
        <v>42152601</v>
      </c>
      <c r="D965" s="7">
        <v>29903</v>
      </c>
      <c r="E965" s="3" t="s">
        <v>807</v>
      </c>
      <c r="F965" s="7">
        <v>3</v>
      </c>
      <c r="G965" s="7" t="s">
        <v>535</v>
      </c>
      <c r="H965" s="36">
        <v>6000</v>
      </c>
      <c r="I965" s="27" t="s">
        <v>1125</v>
      </c>
      <c r="J965" s="6" t="s">
        <v>20</v>
      </c>
    </row>
    <row r="966" spans="1:10" ht="30" x14ac:dyDescent="0.25">
      <c r="A966" s="6">
        <v>708</v>
      </c>
      <c r="B966" s="7" t="s">
        <v>793</v>
      </c>
      <c r="C966" s="7">
        <v>14121806</v>
      </c>
      <c r="D966" s="7">
        <v>29903</v>
      </c>
      <c r="E966" s="3" t="s">
        <v>762</v>
      </c>
      <c r="F966" s="7">
        <v>3</v>
      </c>
      <c r="G966" s="7" t="s">
        <v>535</v>
      </c>
      <c r="H966" s="36">
        <v>45000</v>
      </c>
      <c r="I966" s="27" t="s">
        <v>1125</v>
      </c>
      <c r="J966" s="6" t="s">
        <v>20</v>
      </c>
    </row>
    <row r="967" spans="1:10" x14ac:dyDescent="0.25">
      <c r="A967" s="7">
        <v>709</v>
      </c>
      <c r="B967" s="7" t="s">
        <v>793</v>
      </c>
      <c r="C967" s="7">
        <v>14111703</v>
      </c>
      <c r="D967" s="7">
        <v>29903</v>
      </c>
      <c r="E967" s="3" t="s">
        <v>808</v>
      </c>
      <c r="F967" s="7">
        <v>54</v>
      </c>
      <c r="G967" s="7" t="s">
        <v>255</v>
      </c>
      <c r="H967" s="36">
        <f>405000-19040</f>
        <v>385960</v>
      </c>
      <c r="I967" s="27" t="s">
        <v>1125</v>
      </c>
      <c r="J967" s="6" t="s">
        <v>20</v>
      </c>
    </row>
    <row r="968" spans="1:10" x14ac:dyDescent="0.25">
      <c r="A968" s="6">
        <v>710</v>
      </c>
      <c r="B968" s="7" t="s">
        <v>793</v>
      </c>
      <c r="C968" s="7">
        <v>42181723</v>
      </c>
      <c r="D968" s="7">
        <v>29903</v>
      </c>
      <c r="E968" s="3" t="s">
        <v>809</v>
      </c>
      <c r="F968" s="7">
        <v>16</v>
      </c>
      <c r="G968" s="7" t="s">
        <v>535</v>
      </c>
      <c r="H968" s="36">
        <v>160000</v>
      </c>
      <c r="I968" s="27" t="s">
        <v>1125</v>
      </c>
      <c r="J968" s="6" t="s">
        <v>20</v>
      </c>
    </row>
    <row r="969" spans="1:10" x14ac:dyDescent="0.25">
      <c r="A969" s="7">
        <v>1127</v>
      </c>
      <c r="B969" s="7" t="s">
        <v>793</v>
      </c>
      <c r="C969" s="7">
        <v>24121508</v>
      </c>
      <c r="D969" s="7">
        <v>29903</v>
      </c>
      <c r="E969" s="3" t="s">
        <v>1039</v>
      </c>
      <c r="F969" s="7">
        <v>280</v>
      </c>
      <c r="G969" s="7" t="s">
        <v>255</v>
      </c>
      <c r="H969" s="36">
        <v>19040</v>
      </c>
      <c r="I969" s="27" t="s">
        <v>1125</v>
      </c>
      <c r="J969" s="6" t="s">
        <v>20</v>
      </c>
    </row>
    <row r="970" spans="1:10" x14ac:dyDescent="0.25">
      <c r="A970" s="6">
        <v>712</v>
      </c>
      <c r="B970" s="7" t="s">
        <v>793</v>
      </c>
      <c r="C970" s="7">
        <v>42182005</v>
      </c>
      <c r="D970" s="7">
        <v>50106</v>
      </c>
      <c r="E970" s="3" t="s">
        <v>781</v>
      </c>
      <c r="F970" s="7">
        <v>1</v>
      </c>
      <c r="G970" s="7" t="s">
        <v>255</v>
      </c>
      <c r="H970" s="36">
        <v>535000</v>
      </c>
      <c r="I970" s="27" t="s">
        <v>1125</v>
      </c>
      <c r="J970" s="6" t="s">
        <v>20</v>
      </c>
    </row>
    <row r="971" spans="1:10" x14ac:dyDescent="0.25">
      <c r="A971" s="7">
        <v>713</v>
      </c>
      <c r="B971" s="7" t="s">
        <v>1149</v>
      </c>
      <c r="C971" s="7">
        <v>1</v>
      </c>
      <c r="D971" s="7">
        <v>10201</v>
      </c>
      <c r="E971" s="3" t="s">
        <v>1129</v>
      </c>
      <c r="F971" s="7">
        <v>1</v>
      </c>
      <c r="G971" s="7" t="s">
        <v>255</v>
      </c>
      <c r="H971" s="36">
        <v>36754000</v>
      </c>
      <c r="I971" s="27" t="s">
        <v>1125</v>
      </c>
      <c r="J971" s="6" t="s">
        <v>20</v>
      </c>
    </row>
    <row r="972" spans="1:10" x14ac:dyDescent="0.25">
      <c r="A972" s="7">
        <v>714</v>
      </c>
      <c r="B972" s="7" t="s">
        <v>1149</v>
      </c>
      <c r="C972" s="7">
        <v>1</v>
      </c>
      <c r="D972" s="7">
        <v>10202</v>
      </c>
      <c r="E972" s="3" t="s">
        <v>1130</v>
      </c>
      <c r="F972" s="7">
        <v>1</v>
      </c>
      <c r="G972" s="7" t="s">
        <v>255</v>
      </c>
      <c r="H972" s="36">
        <v>43500000</v>
      </c>
      <c r="I972" s="27" t="s">
        <v>1125</v>
      </c>
      <c r="J972" s="6" t="s">
        <v>20</v>
      </c>
    </row>
    <row r="973" spans="1:10" x14ac:dyDescent="0.25">
      <c r="A973" s="7">
        <v>715</v>
      </c>
      <c r="B973" s="7" t="s">
        <v>1149</v>
      </c>
      <c r="C973" s="7">
        <v>1</v>
      </c>
      <c r="D973" s="7">
        <v>10204</v>
      </c>
      <c r="E973" s="3" t="s">
        <v>1141</v>
      </c>
      <c r="F973" s="7">
        <v>1</v>
      </c>
      <c r="G973" s="7" t="s">
        <v>255</v>
      </c>
      <c r="H973" s="36">
        <v>11550000</v>
      </c>
      <c r="I973" s="27" t="s">
        <v>1125</v>
      </c>
      <c r="J973" s="6" t="s">
        <v>20</v>
      </c>
    </row>
    <row r="974" spans="1:10" x14ac:dyDescent="0.25">
      <c r="A974" s="7">
        <v>716</v>
      </c>
      <c r="B974" s="7" t="s">
        <v>1149</v>
      </c>
      <c r="C974" s="7">
        <v>1</v>
      </c>
      <c r="D974" s="7">
        <v>10299</v>
      </c>
      <c r="E974" s="3" t="s">
        <v>1142</v>
      </c>
      <c r="F974" s="7">
        <v>1</v>
      </c>
      <c r="G974" s="7" t="s">
        <v>255</v>
      </c>
      <c r="H974" s="36">
        <v>1000000</v>
      </c>
      <c r="I974" s="27" t="s">
        <v>1125</v>
      </c>
      <c r="J974" s="6" t="s">
        <v>20</v>
      </c>
    </row>
    <row r="975" spans="1:10" x14ac:dyDescent="0.25">
      <c r="A975" s="7">
        <v>717</v>
      </c>
      <c r="B975" s="7" t="s">
        <v>1149</v>
      </c>
      <c r="C975" s="7">
        <v>1</v>
      </c>
      <c r="D975" s="7">
        <v>10401</v>
      </c>
      <c r="E975" s="3" t="s">
        <v>1150</v>
      </c>
      <c r="F975" s="7">
        <v>1</v>
      </c>
      <c r="G975" s="7" t="s">
        <v>255</v>
      </c>
      <c r="H975" s="36">
        <v>20000</v>
      </c>
      <c r="I975" s="27" t="s">
        <v>1125</v>
      </c>
      <c r="J975" s="6" t="s">
        <v>20</v>
      </c>
    </row>
    <row r="976" spans="1:10" ht="30" x14ac:dyDescent="0.25">
      <c r="A976" s="7">
        <v>718</v>
      </c>
      <c r="B976" s="7" t="s">
        <v>1149</v>
      </c>
      <c r="C976" s="7">
        <v>72101516</v>
      </c>
      <c r="D976" s="7">
        <v>10406</v>
      </c>
      <c r="E976" s="3" t="s">
        <v>1151</v>
      </c>
      <c r="F976" s="7">
        <v>1</v>
      </c>
      <c r="G976" s="7" t="s">
        <v>255</v>
      </c>
      <c r="H976" s="36">
        <v>350000</v>
      </c>
      <c r="I976" s="27" t="s">
        <v>1125</v>
      </c>
      <c r="J976" s="6" t="s">
        <v>20</v>
      </c>
    </row>
    <row r="977" spans="1:10" x14ac:dyDescent="0.25">
      <c r="A977" s="7">
        <v>719</v>
      </c>
      <c r="B977" s="7" t="s">
        <v>1149</v>
      </c>
      <c r="C977" s="7" t="s">
        <v>1244</v>
      </c>
      <c r="D977" s="7">
        <v>10499</v>
      </c>
      <c r="E977" s="3" t="s">
        <v>1152</v>
      </c>
      <c r="F977" s="7">
        <v>1</v>
      </c>
      <c r="G977" s="7" t="s">
        <v>255</v>
      </c>
      <c r="H977" s="36">
        <v>40000</v>
      </c>
      <c r="I977" s="27" t="s">
        <v>1125</v>
      </c>
      <c r="J977" s="6" t="s">
        <v>20</v>
      </c>
    </row>
    <row r="978" spans="1:10" ht="30" x14ac:dyDescent="0.25">
      <c r="A978" s="7">
        <v>720</v>
      </c>
      <c r="B978" s="7" t="s">
        <v>1149</v>
      </c>
      <c r="C978" s="7">
        <v>70171704</v>
      </c>
      <c r="D978" s="7">
        <v>10804</v>
      </c>
      <c r="E978" s="83" t="s">
        <v>1153</v>
      </c>
      <c r="F978" s="7">
        <v>1</v>
      </c>
      <c r="G978" s="7" t="s">
        <v>255</v>
      </c>
      <c r="H978" s="36">
        <v>100000</v>
      </c>
      <c r="I978" s="27" t="s">
        <v>1125</v>
      </c>
      <c r="J978" s="7" t="s">
        <v>20</v>
      </c>
    </row>
    <row r="979" spans="1:10" ht="30" x14ac:dyDescent="0.25">
      <c r="A979" s="7">
        <v>721</v>
      </c>
      <c r="B979" s="7" t="s">
        <v>1149</v>
      </c>
      <c r="C979" s="7">
        <v>46171633</v>
      </c>
      <c r="D979" s="7">
        <v>10899</v>
      </c>
      <c r="E979" s="3" t="s">
        <v>1153</v>
      </c>
      <c r="F979" s="7">
        <v>1</v>
      </c>
      <c r="G979" s="7" t="s">
        <v>255</v>
      </c>
      <c r="H979" s="36">
        <v>400000</v>
      </c>
      <c r="I979" s="27" t="s">
        <v>1125</v>
      </c>
      <c r="J979" s="7" t="s">
        <v>20</v>
      </c>
    </row>
    <row r="980" spans="1:10" x14ac:dyDescent="0.25">
      <c r="A980" s="7">
        <v>722</v>
      </c>
      <c r="B980" s="7" t="s">
        <v>1149</v>
      </c>
      <c r="C980" s="7" t="s">
        <v>1245</v>
      </c>
      <c r="D980" s="7">
        <v>20101</v>
      </c>
      <c r="E980" s="3" t="s">
        <v>1154</v>
      </c>
      <c r="F980" s="7">
        <v>1</v>
      </c>
      <c r="G980" s="7" t="s">
        <v>255</v>
      </c>
      <c r="H980" s="36">
        <v>2413000</v>
      </c>
      <c r="I980" s="27" t="s">
        <v>1125</v>
      </c>
      <c r="J980" s="7" t="s">
        <v>20</v>
      </c>
    </row>
    <row r="981" spans="1:10" x14ac:dyDescent="0.25">
      <c r="A981" s="7">
        <v>723</v>
      </c>
      <c r="B981" s="7" t="s">
        <v>1149</v>
      </c>
      <c r="C981" s="7">
        <v>421216</v>
      </c>
      <c r="D981" s="7">
        <v>20103</v>
      </c>
      <c r="E981" s="3" t="s">
        <v>1155</v>
      </c>
      <c r="F981" s="7">
        <v>1</v>
      </c>
      <c r="G981" s="7" t="s">
        <v>255</v>
      </c>
      <c r="H981" s="36">
        <v>63287</v>
      </c>
      <c r="I981" s="27" t="s">
        <v>1125</v>
      </c>
      <c r="J981" s="7" t="s">
        <v>20</v>
      </c>
    </row>
    <row r="982" spans="1:10" ht="22.5" x14ac:dyDescent="0.25">
      <c r="A982" s="7">
        <v>724</v>
      </c>
      <c r="B982" s="7" t="s">
        <v>1149</v>
      </c>
      <c r="C982" s="7">
        <v>10171605</v>
      </c>
      <c r="D982" s="7">
        <v>20199</v>
      </c>
      <c r="E982" s="48" t="s">
        <v>843</v>
      </c>
      <c r="F982" s="7">
        <v>1800</v>
      </c>
      <c r="G982" s="7" t="s">
        <v>496</v>
      </c>
      <c r="H982" s="36">
        <v>478800</v>
      </c>
      <c r="I982" s="27" t="s">
        <v>1125</v>
      </c>
      <c r="J982" s="7" t="s">
        <v>20</v>
      </c>
    </row>
    <row r="983" spans="1:10" ht="33.75" x14ac:dyDescent="0.25">
      <c r="A983" s="7">
        <v>725</v>
      </c>
      <c r="B983" s="7" t="s">
        <v>1149</v>
      </c>
      <c r="C983" s="7">
        <v>10171605</v>
      </c>
      <c r="D983" s="7">
        <v>20199</v>
      </c>
      <c r="E983" s="48" t="s">
        <v>845</v>
      </c>
      <c r="F983" s="7">
        <v>20</v>
      </c>
      <c r="G983" s="7" t="s">
        <v>496</v>
      </c>
      <c r="H983" s="36">
        <v>96160</v>
      </c>
      <c r="I983" s="27" t="s">
        <v>1125</v>
      </c>
      <c r="J983" s="7" t="s">
        <v>20</v>
      </c>
    </row>
    <row r="984" spans="1:10" ht="22.5" x14ac:dyDescent="0.25">
      <c r="A984" s="7">
        <v>726</v>
      </c>
      <c r="B984" s="7" t="s">
        <v>1149</v>
      </c>
      <c r="C984" s="7">
        <v>10171605</v>
      </c>
      <c r="D984" s="7">
        <v>20199</v>
      </c>
      <c r="E984" s="48" t="s">
        <v>846</v>
      </c>
      <c r="F984" s="7">
        <v>1500</v>
      </c>
      <c r="G984" s="7" t="s">
        <v>496</v>
      </c>
      <c r="H984" s="36">
        <v>477000</v>
      </c>
      <c r="I984" s="27" t="s">
        <v>1125</v>
      </c>
      <c r="J984" s="7" t="s">
        <v>20</v>
      </c>
    </row>
    <row r="985" spans="1:10" ht="22.5" x14ac:dyDescent="0.25">
      <c r="A985" s="7">
        <v>727</v>
      </c>
      <c r="B985" s="7" t="s">
        <v>1149</v>
      </c>
      <c r="C985" s="82">
        <v>10171505</v>
      </c>
      <c r="D985" s="7">
        <v>20199</v>
      </c>
      <c r="E985" s="50" t="s">
        <v>848</v>
      </c>
      <c r="F985" s="7">
        <v>5</v>
      </c>
      <c r="G985" s="7" t="s">
        <v>367</v>
      </c>
      <c r="H985" s="36">
        <v>36240</v>
      </c>
      <c r="I985" s="27" t="s">
        <v>1125</v>
      </c>
      <c r="J985" s="7" t="s">
        <v>20</v>
      </c>
    </row>
    <row r="986" spans="1:10" ht="22.5" x14ac:dyDescent="0.25">
      <c r="A986" s="7">
        <v>728</v>
      </c>
      <c r="B986" s="7" t="s">
        <v>1149</v>
      </c>
      <c r="C986" s="7">
        <v>10171601</v>
      </c>
      <c r="D986" s="7">
        <v>20199</v>
      </c>
      <c r="E986" s="48" t="s">
        <v>849</v>
      </c>
      <c r="F986" s="7">
        <v>800</v>
      </c>
      <c r="G986" s="7" t="s">
        <v>496</v>
      </c>
      <c r="H986" s="36">
        <v>187200</v>
      </c>
      <c r="I986" s="27" t="s">
        <v>1125</v>
      </c>
      <c r="J986" s="7" t="s">
        <v>20</v>
      </c>
    </row>
    <row r="987" spans="1:10" ht="33.75" x14ac:dyDescent="0.25">
      <c r="A987" s="7">
        <v>729</v>
      </c>
      <c r="B987" s="7" t="s">
        <v>1149</v>
      </c>
      <c r="C987" s="82">
        <v>10171698</v>
      </c>
      <c r="D987" s="7">
        <v>20199</v>
      </c>
      <c r="E987" s="51" t="s">
        <v>850</v>
      </c>
      <c r="F987" s="7">
        <v>2</v>
      </c>
      <c r="G987" s="7" t="s">
        <v>367</v>
      </c>
      <c r="H987" s="36">
        <v>5552</v>
      </c>
      <c r="I987" s="27" t="s">
        <v>1125</v>
      </c>
      <c r="J987" s="7" t="s">
        <v>20</v>
      </c>
    </row>
    <row r="988" spans="1:10" ht="22.5" x14ac:dyDescent="0.25">
      <c r="A988" s="7">
        <v>730</v>
      </c>
      <c r="B988" s="7" t="s">
        <v>1149</v>
      </c>
      <c r="C988" s="7">
        <v>10171505</v>
      </c>
      <c r="D988" s="7">
        <v>20199</v>
      </c>
      <c r="E988" s="51" t="s">
        <v>851</v>
      </c>
      <c r="F988" s="7">
        <v>2</v>
      </c>
      <c r="G988" s="7" t="s">
        <v>367</v>
      </c>
      <c r="H988" s="36">
        <v>5552</v>
      </c>
      <c r="I988" s="27" t="s">
        <v>1125</v>
      </c>
      <c r="J988" s="7" t="s">
        <v>20</v>
      </c>
    </row>
    <row r="989" spans="1:10" ht="33.75" x14ac:dyDescent="0.25">
      <c r="A989" s="7">
        <v>731</v>
      </c>
      <c r="B989" s="7" t="s">
        <v>1149</v>
      </c>
      <c r="C989" s="7">
        <v>10171607</v>
      </c>
      <c r="D989" s="7">
        <v>20199</v>
      </c>
      <c r="E989" s="52" t="s">
        <v>852</v>
      </c>
      <c r="F989" s="7">
        <v>2</v>
      </c>
      <c r="G989" s="7" t="s">
        <v>367</v>
      </c>
      <c r="H989" s="36">
        <v>11742</v>
      </c>
      <c r="I989" s="27" t="s">
        <v>1125</v>
      </c>
      <c r="J989" s="7" t="s">
        <v>20</v>
      </c>
    </row>
    <row r="990" spans="1:10" ht="22.5" x14ac:dyDescent="0.25">
      <c r="A990" s="7">
        <v>732</v>
      </c>
      <c r="B990" s="7" t="s">
        <v>1149</v>
      </c>
      <c r="C990" s="7">
        <v>10171505</v>
      </c>
      <c r="D990" s="7">
        <v>20199</v>
      </c>
      <c r="E990" s="48" t="s">
        <v>853</v>
      </c>
      <c r="F990" s="7">
        <v>9</v>
      </c>
      <c r="G990" s="7" t="s">
        <v>367</v>
      </c>
      <c r="H990" s="36">
        <v>18720</v>
      </c>
      <c r="I990" s="27" t="s">
        <v>1125</v>
      </c>
      <c r="J990" s="7" t="s">
        <v>20</v>
      </c>
    </row>
    <row r="991" spans="1:10" ht="33.75" x14ac:dyDescent="0.25">
      <c r="A991" s="7">
        <v>733</v>
      </c>
      <c r="B991" s="7" t="s">
        <v>1149</v>
      </c>
      <c r="C991" s="7">
        <v>10171605</v>
      </c>
      <c r="D991" s="7">
        <v>20199</v>
      </c>
      <c r="E991" s="48" t="s">
        <v>854</v>
      </c>
      <c r="F991" s="7">
        <v>2200</v>
      </c>
      <c r="G991" s="7" t="s">
        <v>496</v>
      </c>
      <c r="H991" s="36">
        <v>655600</v>
      </c>
      <c r="I991" s="27" t="s">
        <v>1125</v>
      </c>
      <c r="J991" s="7" t="s">
        <v>20</v>
      </c>
    </row>
    <row r="992" spans="1:10" ht="33.75" x14ac:dyDescent="0.25">
      <c r="A992" s="7">
        <v>734</v>
      </c>
      <c r="B992" s="7" t="s">
        <v>1149</v>
      </c>
      <c r="C992" s="7">
        <v>10171603</v>
      </c>
      <c r="D992" s="7">
        <v>20199</v>
      </c>
      <c r="E992" s="48" t="s">
        <v>855</v>
      </c>
      <c r="F992" s="7">
        <v>4</v>
      </c>
      <c r="G992" s="7" t="s">
        <v>367</v>
      </c>
      <c r="H992" s="36">
        <v>67208</v>
      </c>
      <c r="I992" s="27" t="s">
        <v>1125</v>
      </c>
      <c r="J992" s="7" t="s">
        <v>20</v>
      </c>
    </row>
    <row r="993" spans="1:10" ht="33.75" x14ac:dyDescent="0.25">
      <c r="A993" s="7">
        <v>735</v>
      </c>
      <c r="B993" s="7" t="s">
        <v>1149</v>
      </c>
      <c r="C993" s="7" t="s">
        <v>1241</v>
      </c>
      <c r="D993" s="7">
        <v>20199</v>
      </c>
      <c r="E993" s="53" t="s">
        <v>856</v>
      </c>
      <c r="F993" s="7">
        <v>5</v>
      </c>
      <c r="G993" s="7" t="s">
        <v>367</v>
      </c>
      <c r="H993" s="36">
        <v>83065</v>
      </c>
      <c r="I993" s="27" t="s">
        <v>1125</v>
      </c>
      <c r="J993" s="7" t="s">
        <v>20</v>
      </c>
    </row>
    <row r="994" spans="1:10" ht="33.75" x14ac:dyDescent="0.25">
      <c r="A994" s="7">
        <v>736</v>
      </c>
      <c r="B994" s="7" t="s">
        <v>1149</v>
      </c>
      <c r="C994" s="7">
        <v>10171505</v>
      </c>
      <c r="D994" s="7">
        <v>20199</v>
      </c>
      <c r="E994" s="52" t="s">
        <v>859</v>
      </c>
      <c r="F994" s="7">
        <v>5</v>
      </c>
      <c r="G994" s="7" t="s">
        <v>367</v>
      </c>
      <c r="H994" s="36">
        <v>99545</v>
      </c>
      <c r="I994" s="27" t="s">
        <v>1125</v>
      </c>
      <c r="J994" s="7" t="s">
        <v>20</v>
      </c>
    </row>
    <row r="995" spans="1:10" x14ac:dyDescent="0.25">
      <c r="A995" s="7">
        <v>737</v>
      </c>
      <c r="B995" s="7" t="s">
        <v>1149</v>
      </c>
      <c r="C995" s="7">
        <v>10171701</v>
      </c>
      <c r="D995" s="7">
        <v>20199</v>
      </c>
      <c r="E995" s="54" t="s">
        <v>1157</v>
      </c>
      <c r="F995" s="55">
        <v>11</v>
      </c>
      <c r="G995" s="7" t="s">
        <v>367</v>
      </c>
      <c r="H995" s="56">
        <v>24013</v>
      </c>
      <c r="I995" s="27" t="s">
        <v>1125</v>
      </c>
      <c r="J995" s="7" t="s">
        <v>20</v>
      </c>
    </row>
    <row r="996" spans="1:10" x14ac:dyDescent="0.25">
      <c r="A996" s="7">
        <v>738</v>
      </c>
      <c r="B996" s="7" t="s">
        <v>1149</v>
      </c>
      <c r="C996" s="7">
        <v>10171701</v>
      </c>
      <c r="D996" s="7">
        <v>20199</v>
      </c>
      <c r="E996" s="54" t="s">
        <v>861</v>
      </c>
      <c r="F996" s="55">
        <v>15</v>
      </c>
      <c r="G996" s="7" t="s">
        <v>367</v>
      </c>
      <c r="H996" s="56">
        <v>37695</v>
      </c>
      <c r="I996" s="27" t="s">
        <v>1125</v>
      </c>
      <c r="J996" s="7" t="s">
        <v>20</v>
      </c>
    </row>
    <row r="997" spans="1:10" x14ac:dyDescent="0.25">
      <c r="A997" s="7">
        <v>739</v>
      </c>
      <c r="B997" s="7" t="s">
        <v>1149</v>
      </c>
      <c r="C997" s="7" t="s">
        <v>1238</v>
      </c>
      <c r="D997" s="7">
        <v>20199</v>
      </c>
      <c r="E997" s="54" t="s">
        <v>862</v>
      </c>
      <c r="F997" s="55">
        <v>4</v>
      </c>
      <c r="G997" s="7" t="s">
        <v>367</v>
      </c>
      <c r="H997" s="56">
        <v>54276</v>
      </c>
      <c r="I997" s="27" t="s">
        <v>1125</v>
      </c>
      <c r="J997" s="7" t="s">
        <v>20</v>
      </c>
    </row>
    <row r="998" spans="1:10" x14ac:dyDescent="0.25">
      <c r="A998" s="7">
        <v>740</v>
      </c>
      <c r="B998" s="7" t="s">
        <v>1149</v>
      </c>
      <c r="C998" s="7" t="s">
        <v>1238</v>
      </c>
      <c r="D998" s="7">
        <v>20199</v>
      </c>
      <c r="E998" s="52" t="s">
        <v>863</v>
      </c>
      <c r="F998" s="57">
        <v>5</v>
      </c>
      <c r="G998" s="7" t="s">
        <v>367</v>
      </c>
      <c r="H998" s="56">
        <v>57615</v>
      </c>
      <c r="I998" s="27" t="s">
        <v>1125</v>
      </c>
      <c r="J998" s="7" t="s">
        <v>20</v>
      </c>
    </row>
    <row r="999" spans="1:10" ht="33.75" x14ac:dyDescent="0.25">
      <c r="A999" s="7">
        <v>741</v>
      </c>
      <c r="B999" s="7" t="s">
        <v>1149</v>
      </c>
      <c r="C999" s="7" t="s">
        <v>1239</v>
      </c>
      <c r="D999" s="7">
        <v>20199</v>
      </c>
      <c r="E999" s="53" t="s">
        <v>867</v>
      </c>
      <c r="F999" s="7">
        <v>1</v>
      </c>
      <c r="G999" s="7" t="s">
        <v>844</v>
      </c>
      <c r="H999" s="36">
        <v>4635</v>
      </c>
      <c r="I999" s="27" t="s">
        <v>1125</v>
      </c>
      <c r="J999" s="7" t="s">
        <v>20</v>
      </c>
    </row>
    <row r="1000" spans="1:10" ht="33.75" x14ac:dyDescent="0.25">
      <c r="A1000" s="7">
        <v>742</v>
      </c>
      <c r="B1000" s="7" t="s">
        <v>1149</v>
      </c>
      <c r="C1000" s="7" t="s">
        <v>1239</v>
      </c>
      <c r="D1000" s="7">
        <v>20199</v>
      </c>
      <c r="E1000" s="48" t="s">
        <v>869</v>
      </c>
      <c r="F1000" s="7">
        <v>4</v>
      </c>
      <c r="G1000" s="7" t="s">
        <v>844</v>
      </c>
      <c r="H1000" s="36">
        <v>23164</v>
      </c>
      <c r="I1000" s="27" t="s">
        <v>1125</v>
      </c>
      <c r="J1000" s="7" t="s">
        <v>20</v>
      </c>
    </row>
    <row r="1001" spans="1:10" ht="33.75" x14ac:dyDescent="0.25">
      <c r="A1001" s="7">
        <v>743</v>
      </c>
      <c r="B1001" s="7" t="s">
        <v>1149</v>
      </c>
      <c r="C1001" s="7" t="s">
        <v>1239</v>
      </c>
      <c r="D1001" s="7">
        <v>20199</v>
      </c>
      <c r="E1001" s="48" t="s">
        <v>870</v>
      </c>
      <c r="F1001" s="7">
        <v>2</v>
      </c>
      <c r="G1001" s="7" t="s">
        <v>844</v>
      </c>
      <c r="H1001" s="36">
        <v>7060</v>
      </c>
      <c r="I1001" s="27" t="s">
        <v>1125</v>
      </c>
      <c r="J1001" s="7" t="s">
        <v>20</v>
      </c>
    </row>
    <row r="1002" spans="1:10" ht="33.75" x14ac:dyDescent="0.25">
      <c r="A1002" s="7">
        <v>744</v>
      </c>
      <c r="B1002" s="7" t="s">
        <v>1149</v>
      </c>
      <c r="C1002" s="7" t="s">
        <v>1239</v>
      </c>
      <c r="D1002" s="7">
        <v>20199</v>
      </c>
      <c r="E1002" s="48" t="s">
        <v>871</v>
      </c>
      <c r="F1002" s="7">
        <v>2</v>
      </c>
      <c r="G1002" s="7" t="s">
        <v>844</v>
      </c>
      <c r="H1002" s="36">
        <v>51984</v>
      </c>
      <c r="I1002" s="27" t="s">
        <v>1125</v>
      </c>
      <c r="J1002" s="7" t="s">
        <v>20</v>
      </c>
    </row>
    <row r="1003" spans="1:10" ht="33.75" x14ac:dyDescent="0.25">
      <c r="A1003" s="7">
        <v>745</v>
      </c>
      <c r="B1003" s="7" t="s">
        <v>1149</v>
      </c>
      <c r="C1003" s="7">
        <v>10171702</v>
      </c>
      <c r="D1003" s="7">
        <v>20199</v>
      </c>
      <c r="E1003" s="48" t="s">
        <v>1111</v>
      </c>
      <c r="F1003" s="7">
        <v>2</v>
      </c>
      <c r="G1003" s="7" t="s">
        <v>844</v>
      </c>
      <c r="H1003" s="36">
        <v>15478</v>
      </c>
      <c r="I1003" s="27" t="s">
        <v>1125</v>
      </c>
      <c r="J1003" s="7" t="s">
        <v>20</v>
      </c>
    </row>
    <row r="1004" spans="1:10" ht="45" x14ac:dyDescent="0.25">
      <c r="A1004" s="7">
        <v>746</v>
      </c>
      <c r="B1004" s="7" t="s">
        <v>1149</v>
      </c>
      <c r="C1004" s="7">
        <v>10171702</v>
      </c>
      <c r="D1004" s="7">
        <v>20199</v>
      </c>
      <c r="E1004" s="48" t="s">
        <v>874</v>
      </c>
      <c r="F1004" s="7">
        <v>3</v>
      </c>
      <c r="G1004" s="7" t="s">
        <v>844</v>
      </c>
      <c r="H1004" s="36">
        <v>116148</v>
      </c>
      <c r="I1004" s="27" t="s">
        <v>1125</v>
      </c>
      <c r="J1004" s="7" t="s">
        <v>20</v>
      </c>
    </row>
    <row r="1005" spans="1:10" ht="22.5" x14ac:dyDescent="0.25">
      <c r="A1005" s="7">
        <v>747</v>
      </c>
      <c r="B1005" s="7" t="s">
        <v>1149</v>
      </c>
      <c r="C1005" s="7">
        <v>10171702</v>
      </c>
      <c r="D1005" s="7">
        <v>20199</v>
      </c>
      <c r="E1005" s="48" t="s">
        <v>875</v>
      </c>
      <c r="F1005" s="7">
        <v>2</v>
      </c>
      <c r="G1005" s="7" t="s">
        <v>844</v>
      </c>
      <c r="H1005" s="36">
        <v>13792</v>
      </c>
      <c r="I1005" s="27" t="s">
        <v>1125</v>
      </c>
      <c r="J1005" s="7" t="s">
        <v>20</v>
      </c>
    </row>
    <row r="1006" spans="1:10" ht="33.75" x14ac:dyDescent="0.25">
      <c r="A1006" s="7">
        <v>748</v>
      </c>
      <c r="B1006" s="7" t="s">
        <v>1149</v>
      </c>
      <c r="C1006" s="7">
        <v>10171702</v>
      </c>
      <c r="D1006" s="7">
        <v>20199</v>
      </c>
      <c r="E1006" s="54" t="s">
        <v>1158</v>
      </c>
      <c r="F1006" s="7">
        <v>8</v>
      </c>
      <c r="G1006" s="7" t="s">
        <v>844</v>
      </c>
      <c r="H1006" s="36">
        <v>47336</v>
      </c>
      <c r="I1006" s="27" t="s">
        <v>1125</v>
      </c>
      <c r="J1006" s="7" t="s">
        <v>20</v>
      </c>
    </row>
    <row r="1007" spans="1:10" ht="33.75" x14ac:dyDescent="0.25">
      <c r="A1007" s="7">
        <v>749</v>
      </c>
      <c r="B1007" s="7" t="s">
        <v>1149</v>
      </c>
      <c r="C1007" s="7" t="s">
        <v>1240</v>
      </c>
      <c r="D1007" s="7">
        <v>20199</v>
      </c>
      <c r="E1007" s="47" t="s">
        <v>878</v>
      </c>
      <c r="F1007" s="7">
        <v>5</v>
      </c>
      <c r="G1007" s="7" t="s">
        <v>367</v>
      </c>
      <c r="H1007" s="36">
        <v>108180</v>
      </c>
      <c r="I1007" s="27" t="s">
        <v>1125</v>
      </c>
      <c r="J1007" s="7" t="s">
        <v>20</v>
      </c>
    </row>
    <row r="1008" spans="1:10" ht="33.75" x14ac:dyDescent="0.25">
      <c r="A1008" s="7">
        <v>750</v>
      </c>
      <c r="B1008" s="7" t="s">
        <v>1149</v>
      </c>
      <c r="C1008" s="7"/>
      <c r="D1008" s="7">
        <v>20199</v>
      </c>
      <c r="E1008" s="48" t="s">
        <v>880</v>
      </c>
      <c r="F1008" s="7">
        <v>4</v>
      </c>
      <c r="G1008" s="7" t="s">
        <v>844</v>
      </c>
      <c r="H1008" s="36">
        <v>23456</v>
      </c>
      <c r="I1008" s="27" t="s">
        <v>1125</v>
      </c>
      <c r="J1008" s="7" t="s">
        <v>20</v>
      </c>
    </row>
    <row r="1009" spans="1:10" ht="33.75" x14ac:dyDescent="0.25">
      <c r="A1009" s="7">
        <v>751</v>
      </c>
      <c r="B1009" s="7" t="s">
        <v>1149</v>
      </c>
      <c r="C1009" s="7"/>
      <c r="D1009" s="7">
        <v>20199</v>
      </c>
      <c r="E1009" s="48" t="s">
        <v>881</v>
      </c>
      <c r="F1009" s="7">
        <v>3</v>
      </c>
      <c r="G1009" s="7" t="s">
        <v>844</v>
      </c>
      <c r="H1009" s="36">
        <v>73857</v>
      </c>
      <c r="I1009" s="27" t="s">
        <v>1125</v>
      </c>
      <c r="J1009" s="7" t="s">
        <v>20</v>
      </c>
    </row>
    <row r="1010" spans="1:10" ht="22.5" x14ac:dyDescent="0.25">
      <c r="A1010" s="7">
        <v>752</v>
      </c>
      <c r="B1010" s="7" t="s">
        <v>1149</v>
      </c>
      <c r="C1010" s="7"/>
      <c r="D1010" s="7">
        <v>20199</v>
      </c>
      <c r="E1010" s="53" t="s">
        <v>1159</v>
      </c>
      <c r="F1010" s="55">
        <v>8</v>
      </c>
      <c r="G1010" s="58" t="s">
        <v>844</v>
      </c>
      <c r="H1010" s="36">
        <v>22488</v>
      </c>
      <c r="I1010" s="27" t="s">
        <v>1125</v>
      </c>
      <c r="J1010" s="7" t="s">
        <v>20</v>
      </c>
    </row>
    <row r="1011" spans="1:10" ht="33.75" x14ac:dyDescent="0.25">
      <c r="A1011" s="7">
        <f>+A1010+1</f>
        <v>753</v>
      </c>
      <c r="B1011" s="7" t="s">
        <v>1149</v>
      </c>
      <c r="C1011" s="7"/>
      <c r="D1011" s="7">
        <v>20199</v>
      </c>
      <c r="E1011" s="59" t="s">
        <v>886</v>
      </c>
      <c r="F1011" s="55">
        <v>5</v>
      </c>
      <c r="G1011" s="58" t="s">
        <v>1156</v>
      </c>
      <c r="H1011" s="36">
        <v>41005</v>
      </c>
      <c r="I1011" s="27" t="s">
        <v>1125</v>
      </c>
      <c r="J1011" s="7" t="s">
        <v>20</v>
      </c>
    </row>
    <row r="1012" spans="1:10" ht="22.5" x14ac:dyDescent="0.25">
      <c r="A1012" s="7">
        <f t="shared" ref="A1012:A1041" si="0">+A1011+1</f>
        <v>754</v>
      </c>
      <c r="B1012" s="7" t="s">
        <v>1149</v>
      </c>
      <c r="C1012" s="7"/>
      <c r="D1012" s="7">
        <v>20199</v>
      </c>
      <c r="E1012" s="59" t="s">
        <v>888</v>
      </c>
      <c r="F1012" s="55">
        <v>2</v>
      </c>
      <c r="G1012" s="58" t="s">
        <v>1156</v>
      </c>
      <c r="H1012" s="36">
        <v>225834</v>
      </c>
      <c r="I1012" s="27" t="s">
        <v>1125</v>
      </c>
      <c r="J1012" s="7" t="s">
        <v>20</v>
      </c>
    </row>
    <row r="1013" spans="1:10" ht="33.75" x14ac:dyDescent="0.25">
      <c r="A1013" s="7">
        <f t="shared" si="0"/>
        <v>755</v>
      </c>
      <c r="B1013" s="7" t="s">
        <v>1149</v>
      </c>
      <c r="C1013" s="7"/>
      <c r="D1013" s="7">
        <v>20199</v>
      </c>
      <c r="E1013" s="48" t="s">
        <v>889</v>
      </c>
      <c r="F1013" s="60">
        <v>6</v>
      </c>
      <c r="G1013" s="58" t="s">
        <v>1156</v>
      </c>
      <c r="H1013" s="36">
        <v>194370</v>
      </c>
      <c r="I1013" s="27" t="s">
        <v>1125</v>
      </c>
      <c r="J1013" s="7" t="s">
        <v>20</v>
      </c>
    </row>
    <row r="1014" spans="1:10" ht="33.75" x14ac:dyDescent="0.25">
      <c r="A1014" s="7">
        <f t="shared" si="0"/>
        <v>756</v>
      </c>
      <c r="B1014" s="7" t="s">
        <v>1149</v>
      </c>
      <c r="C1014" s="7"/>
      <c r="D1014" s="7">
        <v>20199</v>
      </c>
      <c r="E1014" s="53" t="s">
        <v>1160</v>
      </c>
      <c r="F1014" s="60">
        <v>6</v>
      </c>
      <c r="G1014" s="58" t="s">
        <v>1156</v>
      </c>
      <c r="H1014" s="36">
        <v>70380</v>
      </c>
      <c r="I1014" s="27" t="s">
        <v>1125</v>
      </c>
      <c r="J1014" s="7" t="s">
        <v>20</v>
      </c>
    </row>
    <row r="1015" spans="1:10" ht="45" x14ac:dyDescent="0.25">
      <c r="A1015" s="7">
        <f t="shared" si="0"/>
        <v>757</v>
      </c>
      <c r="B1015" s="7" t="s">
        <v>1149</v>
      </c>
      <c r="C1015" s="7"/>
      <c r="D1015" s="7">
        <v>20199</v>
      </c>
      <c r="E1015" s="48" t="s">
        <v>1161</v>
      </c>
      <c r="F1015" s="60">
        <v>6</v>
      </c>
      <c r="G1015" s="58" t="s">
        <v>1156</v>
      </c>
      <c r="H1015" s="36">
        <v>60576</v>
      </c>
      <c r="I1015" s="27" t="s">
        <v>1125</v>
      </c>
      <c r="J1015" s="7" t="s">
        <v>20</v>
      </c>
    </row>
    <row r="1016" spans="1:10" ht="33.75" x14ac:dyDescent="0.25">
      <c r="A1016" s="7">
        <f t="shared" si="0"/>
        <v>758</v>
      </c>
      <c r="B1016" s="7" t="s">
        <v>1149</v>
      </c>
      <c r="C1016" s="7"/>
      <c r="D1016" s="7">
        <v>20199</v>
      </c>
      <c r="E1016" s="48" t="s">
        <v>891</v>
      </c>
      <c r="F1016" s="60">
        <v>2</v>
      </c>
      <c r="G1016" s="58" t="s">
        <v>1156</v>
      </c>
      <c r="H1016" s="36">
        <v>185706</v>
      </c>
      <c r="I1016" s="27" t="s">
        <v>1125</v>
      </c>
      <c r="J1016" s="7" t="s">
        <v>20</v>
      </c>
    </row>
    <row r="1017" spans="1:10" ht="33.75" x14ac:dyDescent="0.25">
      <c r="A1017" s="7">
        <f t="shared" si="0"/>
        <v>759</v>
      </c>
      <c r="B1017" s="7" t="s">
        <v>1149</v>
      </c>
      <c r="C1017" s="7"/>
      <c r="D1017" s="7">
        <v>20199</v>
      </c>
      <c r="E1017" s="48" t="s">
        <v>892</v>
      </c>
      <c r="F1017" s="60">
        <v>2</v>
      </c>
      <c r="G1017" s="58" t="s">
        <v>1156</v>
      </c>
      <c r="H1017" s="36">
        <v>160128</v>
      </c>
      <c r="I1017" s="27" t="s">
        <v>1125</v>
      </c>
      <c r="J1017" s="7" t="s">
        <v>20</v>
      </c>
    </row>
    <row r="1018" spans="1:10" x14ac:dyDescent="0.25">
      <c r="A1018" s="7">
        <f t="shared" si="0"/>
        <v>760</v>
      </c>
      <c r="B1018" s="7" t="s">
        <v>1149</v>
      </c>
      <c r="C1018" s="7"/>
      <c r="D1018" s="7">
        <v>20199</v>
      </c>
      <c r="E1018" s="53" t="s">
        <v>1162</v>
      </c>
      <c r="F1018" s="60">
        <v>2</v>
      </c>
      <c r="G1018" s="58" t="s">
        <v>1156</v>
      </c>
      <c r="H1018" s="36">
        <v>16000</v>
      </c>
      <c r="I1018" s="27" t="s">
        <v>1125</v>
      </c>
      <c r="J1018" s="7" t="s">
        <v>20</v>
      </c>
    </row>
    <row r="1019" spans="1:10" ht="22.5" x14ac:dyDescent="0.25">
      <c r="A1019" s="7">
        <f t="shared" si="0"/>
        <v>761</v>
      </c>
      <c r="B1019" s="7" t="s">
        <v>1149</v>
      </c>
      <c r="C1019" s="7"/>
      <c r="D1019" s="7">
        <v>20199</v>
      </c>
      <c r="E1019" s="48" t="s">
        <v>1163</v>
      </c>
      <c r="F1019" s="60">
        <v>2</v>
      </c>
      <c r="G1019" s="58" t="s">
        <v>1156</v>
      </c>
      <c r="H1019" s="36">
        <v>14492</v>
      </c>
      <c r="I1019" s="27" t="s">
        <v>1125</v>
      </c>
      <c r="J1019" s="7" t="s">
        <v>20</v>
      </c>
    </row>
    <row r="1020" spans="1:10" ht="22.5" x14ac:dyDescent="0.25">
      <c r="A1020" s="7">
        <f t="shared" si="0"/>
        <v>762</v>
      </c>
      <c r="B1020" s="7" t="s">
        <v>1149</v>
      </c>
      <c r="C1020" s="7"/>
      <c r="D1020" s="7">
        <v>20199</v>
      </c>
      <c r="E1020" s="48" t="s">
        <v>897</v>
      </c>
      <c r="F1020" s="55">
        <v>6</v>
      </c>
      <c r="G1020" s="58" t="s">
        <v>844</v>
      </c>
      <c r="H1020" s="36">
        <v>41250</v>
      </c>
      <c r="I1020" s="27" t="s">
        <v>1125</v>
      </c>
      <c r="J1020" s="7" t="s">
        <v>20</v>
      </c>
    </row>
    <row r="1021" spans="1:10" ht="45" x14ac:dyDescent="0.25">
      <c r="A1021" s="7">
        <f t="shared" si="0"/>
        <v>763</v>
      </c>
      <c r="B1021" s="7" t="s">
        <v>1149</v>
      </c>
      <c r="C1021" s="7"/>
      <c r="D1021" s="7">
        <v>20199</v>
      </c>
      <c r="E1021" s="48" t="s">
        <v>900</v>
      </c>
      <c r="F1021" s="55">
        <v>3</v>
      </c>
      <c r="G1021" s="58" t="s">
        <v>1156</v>
      </c>
      <c r="H1021" s="36">
        <v>37485</v>
      </c>
      <c r="I1021" s="27" t="s">
        <v>1125</v>
      </c>
      <c r="J1021" s="7" t="s">
        <v>20</v>
      </c>
    </row>
    <row r="1022" spans="1:10" ht="33.75" x14ac:dyDescent="0.25">
      <c r="A1022" s="7">
        <f t="shared" si="0"/>
        <v>764</v>
      </c>
      <c r="B1022" s="7" t="s">
        <v>1149</v>
      </c>
      <c r="C1022" s="7"/>
      <c r="D1022" s="7">
        <v>20199</v>
      </c>
      <c r="E1022" s="61" t="s">
        <v>902</v>
      </c>
      <c r="F1022" s="55">
        <v>1</v>
      </c>
      <c r="G1022" s="7" t="s">
        <v>367</v>
      </c>
      <c r="H1022" s="36">
        <v>6200</v>
      </c>
      <c r="I1022" s="27" t="s">
        <v>1125</v>
      </c>
      <c r="J1022" s="7" t="s">
        <v>20</v>
      </c>
    </row>
    <row r="1023" spans="1:10" ht="33.75" x14ac:dyDescent="0.25">
      <c r="A1023" s="7">
        <f t="shared" si="0"/>
        <v>765</v>
      </c>
      <c r="B1023" s="7" t="s">
        <v>1149</v>
      </c>
      <c r="C1023" s="7"/>
      <c r="D1023" s="7">
        <v>20199</v>
      </c>
      <c r="E1023" s="48" t="s">
        <v>1164</v>
      </c>
      <c r="F1023" s="7">
        <v>20</v>
      </c>
      <c r="G1023" s="7" t="s">
        <v>844</v>
      </c>
      <c r="H1023" s="36">
        <v>53860</v>
      </c>
      <c r="I1023" s="27" t="s">
        <v>1125</v>
      </c>
      <c r="J1023" s="7" t="s">
        <v>20</v>
      </c>
    </row>
    <row r="1024" spans="1:10" x14ac:dyDescent="0.25">
      <c r="A1024" s="7">
        <f t="shared" si="0"/>
        <v>766</v>
      </c>
      <c r="B1024" s="7" t="s">
        <v>1149</v>
      </c>
      <c r="C1024" s="7"/>
      <c r="D1024" s="7">
        <v>20199</v>
      </c>
      <c r="E1024" s="48" t="s">
        <v>905</v>
      </c>
      <c r="F1024" s="7">
        <v>7</v>
      </c>
      <c r="G1024" s="7" t="s">
        <v>367</v>
      </c>
      <c r="H1024" s="36">
        <v>17143</v>
      </c>
      <c r="I1024" s="27" t="s">
        <v>1125</v>
      </c>
      <c r="J1024" s="7" t="s">
        <v>20</v>
      </c>
    </row>
    <row r="1025" spans="1:10" x14ac:dyDescent="0.25">
      <c r="A1025" s="7">
        <f t="shared" si="0"/>
        <v>767</v>
      </c>
      <c r="B1025" s="7" t="s">
        <v>1149</v>
      </c>
      <c r="C1025" s="7"/>
      <c r="D1025" s="7">
        <v>20199</v>
      </c>
      <c r="E1025" s="48" t="s">
        <v>908</v>
      </c>
      <c r="F1025" s="7">
        <v>1800</v>
      </c>
      <c r="G1025" s="7" t="s">
        <v>844</v>
      </c>
      <c r="H1025" s="36">
        <v>97200</v>
      </c>
      <c r="I1025" s="27" t="s">
        <v>1125</v>
      </c>
      <c r="J1025" s="7" t="s">
        <v>20</v>
      </c>
    </row>
    <row r="1026" spans="1:10" x14ac:dyDescent="0.25">
      <c r="A1026" s="7">
        <f t="shared" si="0"/>
        <v>768</v>
      </c>
      <c r="B1026" s="7" t="s">
        <v>1149</v>
      </c>
      <c r="C1026" s="7"/>
      <c r="D1026" s="7">
        <v>20199</v>
      </c>
      <c r="E1026" s="61" t="s">
        <v>910</v>
      </c>
      <c r="F1026" s="7">
        <v>1</v>
      </c>
      <c r="G1026" s="7" t="s">
        <v>1165</v>
      </c>
      <c r="H1026" s="36">
        <v>10179</v>
      </c>
      <c r="I1026" s="27" t="s">
        <v>1125</v>
      </c>
      <c r="J1026" s="7" t="s">
        <v>20</v>
      </c>
    </row>
    <row r="1027" spans="1:10" ht="33.75" x14ac:dyDescent="0.25">
      <c r="A1027" s="7">
        <f t="shared" si="0"/>
        <v>769</v>
      </c>
      <c r="B1027" s="7" t="s">
        <v>1149</v>
      </c>
      <c r="C1027" s="7"/>
      <c r="D1027" s="7">
        <v>20199</v>
      </c>
      <c r="E1027" s="61" t="s">
        <v>913</v>
      </c>
      <c r="F1027" s="7">
        <v>2</v>
      </c>
      <c r="G1027" s="7" t="s">
        <v>367</v>
      </c>
      <c r="H1027" s="36">
        <v>8912</v>
      </c>
      <c r="I1027" s="27" t="s">
        <v>1125</v>
      </c>
      <c r="J1027" s="7" t="s">
        <v>20</v>
      </c>
    </row>
    <row r="1028" spans="1:10" x14ac:dyDescent="0.25">
      <c r="A1028" s="7">
        <f t="shared" si="0"/>
        <v>770</v>
      </c>
      <c r="B1028" s="7" t="s">
        <v>1149</v>
      </c>
      <c r="C1028" s="7"/>
      <c r="D1028" s="7">
        <v>20202</v>
      </c>
      <c r="E1028" s="61" t="s">
        <v>917</v>
      </c>
      <c r="F1028" s="7">
        <v>5</v>
      </c>
      <c r="G1028" s="7" t="s">
        <v>496</v>
      </c>
      <c r="H1028" s="36">
        <v>764260</v>
      </c>
      <c r="I1028" s="27" t="s">
        <v>1125</v>
      </c>
      <c r="J1028" s="7" t="s">
        <v>20</v>
      </c>
    </row>
    <row r="1029" spans="1:10" x14ac:dyDescent="0.25">
      <c r="A1029" s="7">
        <f t="shared" si="0"/>
        <v>771</v>
      </c>
      <c r="B1029" s="7" t="s">
        <v>1149</v>
      </c>
      <c r="C1029" s="7"/>
      <c r="D1029" s="7">
        <v>20202</v>
      </c>
      <c r="E1029" s="61" t="s">
        <v>1112</v>
      </c>
      <c r="F1029" s="7">
        <v>50000</v>
      </c>
      <c r="G1029" s="7" t="s">
        <v>496</v>
      </c>
      <c r="H1029" s="36">
        <v>350000</v>
      </c>
      <c r="I1029" s="27" t="s">
        <v>1125</v>
      </c>
      <c r="J1029" s="7" t="s">
        <v>20</v>
      </c>
    </row>
    <row r="1030" spans="1:10" x14ac:dyDescent="0.25">
      <c r="A1030" s="7">
        <f t="shared" si="0"/>
        <v>772</v>
      </c>
      <c r="B1030" s="7" t="s">
        <v>1149</v>
      </c>
      <c r="C1030" s="7"/>
      <c r="D1030" s="7">
        <v>20202</v>
      </c>
      <c r="E1030" s="61" t="s">
        <v>1113</v>
      </c>
      <c r="F1030" s="7">
        <v>40</v>
      </c>
      <c r="G1030" s="7" t="s">
        <v>496</v>
      </c>
      <c r="H1030" s="36">
        <v>236920</v>
      </c>
      <c r="I1030" s="27" t="s">
        <v>1125</v>
      </c>
      <c r="J1030" s="7" t="s">
        <v>20</v>
      </c>
    </row>
    <row r="1031" spans="1:10" x14ac:dyDescent="0.25">
      <c r="A1031" s="7">
        <f t="shared" si="0"/>
        <v>773</v>
      </c>
      <c r="B1031" s="7" t="s">
        <v>1149</v>
      </c>
      <c r="C1031" s="7"/>
      <c r="D1031" s="7">
        <v>20202</v>
      </c>
      <c r="E1031" s="61" t="s">
        <v>919</v>
      </c>
      <c r="F1031" s="7">
        <v>50</v>
      </c>
      <c r="G1031" s="7" t="s">
        <v>496</v>
      </c>
      <c r="H1031" s="36">
        <v>437750</v>
      </c>
      <c r="I1031" s="27" t="s">
        <v>1125</v>
      </c>
      <c r="J1031" s="7" t="s">
        <v>20</v>
      </c>
    </row>
    <row r="1032" spans="1:10" x14ac:dyDescent="0.25">
      <c r="A1032" s="7">
        <f t="shared" si="0"/>
        <v>774</v>
      </c>
      <c r="B1032" s="7" t="s">
        <v>1149</v>
      </c>
      <c r="C1032" s="7"/>
      <c r="D1032" s="7">
        <v>20202</v>
      </c>
      <c r="E1032" s="61" t="s">
        <v>1166</v>
      </c>
      <c r="F1032" s="7">
        <v>3</v>
      </c>
      <c r="G1032" s="7" t="s">
        <v>496</v>
      </c>
      <c r="H1032" s="36">
        <v>157590</v>
      </c>
      <c r="I1032" s="27" t="s">
        <v>1125</v>
      </c>
      <c r="J1032" s="7" t="s">
        <v>20</v>
      </c>
    </row>
    <row r="1033" spans="1:10" x14ac:dyDescent="0.25">
      <c r="A1033" s="7">
        <f t="shared" si="0"/>
        <v>775</v>
      </c>
      <c r="B1033" s="7" t="s">
        <v>1149</v>
      </c>
      <c r="C1033" s="7"/>
      <c r="D1033" s="7">
        <v>20202</v>
      </c>
      <c r="E1033" s="61" t="s">
        <v>1167</v>
      </c>
      <c r="F1033" s="7">
        <v>1000</v>
      </c>
      <c r="G1033" s="7" t="s">
        <v>496</v>
      </c>
      <c r="H1033" s="36">
        <v>42000</v>
      </c>
      <c r="I1033" s="27" t="s">
        <v>1125</v>
      </c>
      <c r="J1033" s="7" t="s">
        <v>20</v>
      </c>
    </row>
    <row r="1034" spans="1:10" x14ac:dyDescent="0.25">
      <c r="A1034" s="7">
        <f t="shared" si="0"/>
        <v>776</v>
      </c>
      <c r="B1034" s="7" t="s">
        <v>1149</v>
      </c>
      <c r="C1034" s="7"/>
      <c r="D1034" s="7">
        <v>20203</v>
      </c>
      <c r="E1034" s="48" t="s">
        <v>1145</v>
      </c>
      <c r="F1034" s="7">
        <v>1</v>
      </c>
      <c r="G1034" s="7" t="s">
        <v>255</v>
      </c>
      <c r="H1034" s="36">
        <v>278273098</v>
      </c>
      <c r="I1034" s="27" t="s">
        <v>1125</v>
      </c>
      <c r="J1034" s="7" t="s">
        <v>20</v>
      </c>
    </row>
    <row r="1035" spans="1:10" x14ac:dyDescent="0.25">
      <c r="A1035" s="7">
        <f t="shared" si="0"/>
        <v>777</v>
      </c>
      <c r="B1035" s="7" t="s">
        <v>1149</v>
      </c>
      <c r="C1035" s="7"/>
      <c r="D1035" s="7">
        <v>20204</v>
      </c>
      <c r="E1035" s="61" t="s">
        <v>927</v>
      </c>
      <c r="F1035" s="62">
        <v>1207</v>
      </c>
      <c r="G1035" s="7" t="s">
        <v>496</v>
      </c>
      <c r="H1035" s="56">
        <v>333132</v>
      </c>
      <c r="I1035" s="27" t="s">
        <v>1125</v>
      </c>
      <c r="J1035" s="7" t="s">
        <v>20</v>
      </c>
    </row>
    <row r="1036" spans="1:10" x14ac:dyDescent="0.25">
      <c r="A1036" s="7">
        <f t="shared" si="0"/>
        <v>778</v>
      </c>
      <c r="B1036" s="7" t="s">
        <v>1149</v>
      </c>
      <c r="C1036" s="7"/>
      <c r="D1036" s="7">
        <v>20204</v>
      </c>
      <c r="E1036" s="61" t="s">
        <v>928</v>
      </c>
      <c r="F1036" s="62">
        <v>306</v>
      </c>
      <c r="G1036" s="7" t="s">
        <v>496</v>
      </c>
      <c r="H1036" s="56">
        <v>87516</v>
      </c>
      <c r="I1036" s="27" t="s">
        <v>1125</v>
      </c>
      <c r="J1036" s="7" t="s">
        <v>20</v>
      </c>
    </row>
    <row r="1037" spans="1:10" x14ac:dyDescent="0.25">
      <c r="A1037" s="7">
        <f t="shared" si="0"/>
        <v>779</v>
      </c>
      <c r="B1037" s="7" t="s">
        <v>1149</v>
      </c>
      <c r="C1037" s="7"/>
      <c r="D1037" s="7">
        <v>20204</v>
      </c>
      <c r="E1037" s="61" t="s">
        <v>929</v>
      </c>
      <c r="F1037" s="62">
        <v>90</v>
      </c>
      <c r="G1037" s="7" t="s">
        <v>496</v>
      </c>
      <c r="H1037" s="56">
        <v>27720</v>
      </c>
      <c r="I1037" s="27" t="s">
        <v>1125</v>
      </c>
      <c r="J1037" s="7" t="s">
        <v>20</v>
      </c>
    </row>
    <row r="1038" spans="1:10" ht="22.5" x14ac:dyDescent="0.25">
      <c r="A1038" s="7">
        <f t="shared" si="0"/>
        <v>780</v>
      </c>
      <c r="B1038" s="7" t="s">
        <v>1149</v>
      </c>
      <c r="C1038" s="7"/>
      <c r="D1038" s="7">
        <v>20301</v>
      </c>
      <c r="E1038" s="61" t="s">
        <v>931</v>
      </c>
      <c r="F1038" s="62">
        <v>8</v>
      </c>
      <c r="G1038" s="7" t="s">
        <v>255</v>
      </c>
      <c r="H1038" s="36">
        <v>152744</v>
      </c>
      <c r="I1038" s="27" t="s">
        <v>1125</v>
      </c>
      <c r="J1038" s="7" t="s">
        <v>20</v>
      </c>
    </row>
    <row r="1039" spans="1:10" x14ac:dyDescent="0.25">
      <c r="A1039" s="7">
        <f t="shared" si="0"/>
        <v>781</v>
      </c>
      <c r="B1039" s="7" t="s">
        <v>1149</v>
      </c>
      <c r="C1039" s="7"/>
      <c r="D1039" s="7">
        <v>20301</v>
      </c>
      <c r="E1039" s="61" t="s">
        <v>933</v>
      </c>
      <c r="F1039" s="62">
        <v>48</v>
      </c>
      <c r="G1039" s="7" t="s">
        <v>496</v>
      </c>
      <c r="H1039" s="36">
        <v>45840</v>
      </c>
      <c r="I1039" s="27" t="s">
        <v>1125</v>
      </c>
      <c r="J1039" s="7" t="s">
        <v>20</v>
      </c>
    </row>
    <row r="1040" spans="1:10" ht="33.75" x14ac:dyDescent="0.25">
      <c r="A1040" s="7">
        <f t="shared" si="0"/>
        <v>782</v>
      </c>
      <c r="B1040" s="7" t="s">
        <v>1149</v>
      </c>
      <c r="C1040" s="7"/>
      <c r="D1040" s="7">
        <v>20301</v>
      </c>
      <c r="E1040" s="50" t="s">
        <v>934</v>
      </c>
      <c r="F1040" s="62">
        <v>100</v>
      </c>
      <c r="G1040" s="7" t="s">
        <v>496</v>
      </c>
      <c r="H1040" s="36">
        <v>144400</v>
      </c>
      <c r="I1040" s="27" t="s">
        <v>1125</v>
      </c>
      <c r="J1040" s="7" t="s">
        <v>20</v>
      </c>
    </row>
    <row r="1041" spans="1:10" x14ac:dyDescent="0.25">
      <c r="A1041" s="7">
        <f t="shared" si="0"/>
        <v>783</v>
      </c>
      <c r="B1041" s="7" t="s">
        <v>1149</v>
      </c>
      <c r="C1041" s="7"/>
      <c r="D1041" s="7">
        <v>20301</v>
      </c>
      <c r="E1041" s="3" t="s">
        <v>1114</v>
      </c>
      <c r="F1041" s="7">
        <v>18000</v>
      </c>
      <c r="G1041" s="7" t="s">
        <v>255</v>
      </c>
      <c r="H1041" s="36">
        <v>180000</v>
      </c>
      <c r="I1041" s="27" t="s">
        <v>1125</v>
      </c>
      <c r="J1041" s="7" t="s">
        <v>20</v>
      </c>
    </row>
    <row r="1042" spans="1:10" x14ac:dyDescent="0.25">
      <c r="A1042" s="7">
        <f t="shared" ref="A1042:A1050" si="1">+A1041+1</f>
        <v>784</v>
      </c>
      <c r="B1042" s="7" t="s">
        <v>1149</v>
      </c>
      <c r="C1042" s="7"/>
      <c r="D1042" s="7">
        <v>20301</v>
      </c>
      <c r="E1042" s="63" t="s">
        <v>1168</v>
      </c>
      <c r="F1042" s="7">
        <v>80</v>
      </c>
      <c r="G1042" s="7" t="s">
        <v>496</v>
      </c>
      <c r="H1042" s="36">
        <v>144000</v>
      </c>
      <c r="I1042" s="27" t="s">
        <v>1125</v>
      </c>
      <c r="J1042" s="7" t="s">
        <v>20</v>
      </c>
    </row>
    <row r="1043" spans="1:10" x14ac:dyDescent="0.25">
      <c r="A1043" s="7">
        <f t="shared" si="1"/>
        <v>785</v>
      </c>
      <c r="B1043" s="7" t="s">
        <v>1149</v>
      </c>
      <c r="C1043" s="7"/>
      <c r="D1043" s="7">
        <v>20301</v>
      </c>
      <c r="E1043" s="61" t="s">
        <v>936</v>
      </c>
      <c r="F1043" s="7">
        <v>15</v>
      </c>
      <c r="G1043" s="7" t="s">
        <v>496</v>
      </c>
      <c r="H1043" s="36">
        <v>12735</v>
      </c>
      <c r="I1043" s="27" t="s">
        <v>1125</v>
      </c>
      <c r="J1043" s="7" t="s">
        <v>20</v>
      </c>
    </row>
    <row r="1044" spans="1:10" x14ac:dyDescent="0.25">
      <c r="A1044" s="7">
        <f t="shared" si="1"/>
        <v>786</v>
      </c>
      <c r="B1044" s="7" t="s">
        <v>1149</v>
      </c>
      <c r="C1044" s="7"/>
      <c r="D1044" s="7">
        <v>20301</v>
      </c>
      <c r="E1044" s="61" t="s">
        <v>939</v>
      </c>
      <c r="F1044" s="7">
        <v>4</v>
      </c>
      <c r="G1044" s="7" t="s">
        <v>255</v>
      </c>
      <c r="H1044" s="36">
        <v>26964</v>
      </c>
      <c r="I1044" s="27" t="s">
        <v>1125</v>
      </c>
      <c r="J1044" s="7" t="s">
        <v>20</v>
      </c>
    </row>
    <row r="1045" spans="1:10" x14ac:dyDescent="0.25">
      <c r="A1045" s="7">
        <f t="shared" si="1"/>
        <v>787</v>
      </c>
      <c r="B1045" s="7" t="s">
        <v>1149</v>
      </c>
      <c r="C1045" s="7"/>
      <c r="D1045" s="7">
        <v>20301</v>
      </c>
      <c r="E1045" s="61" t="s">
        <v>947</v>
      </c>
      <c r="F1045" s="7">
        <v>2</v>
      </c>
      <c r="G1045" s="7" t="s">
        <v>255</v>
      </c>
      <c r="H1045" s="36">
        <v>11192</v>
      </c>
      <c r="I1045" s="27" t="s">
        <v>1125</v>
      </c>
      <c r="J1045" s="7" t="s">
        <v>20</v>
      </c>
    </row>
    <row r="1046" spans="1:10" ht="33.75" x14ac:dyDescent="0.25">
      <c r="A1046" s="7">
        <f t="shared" si="1"/>
        <v>788</v>
      </c>
      <c r="B1046" s="7" t="s">
        <v>1149</v>
      </c>
      <c r="C1046" s="7"/>
      <c r="D1046" s="7">
        <v>20301</v>
      </c>
      <c r="E1046" s="48" t="s">
        <v>948</v>
      </c>
      <c r="F1046" s="7">
        <v>10</v>
      </c>
      <c r="G1046" s="7" t="s">
        <v>496</v>
      </c>
      <c r="H1046" s="36">
        <v>18790</v>
      </c>
      <c r="I1046" s="27" t="s">
        <v>1125</v>
      </c>
      <c r="J1046" s="7" t="s">
        <v>20</v>
      </c>
    </row>
    <row r="1047" spans="1:10" x14ac:dyDescent="0.25">
      <c r="A1047" s="7">
        <f t="shared" si="1"/>
        <v>789</v>
      </c>
      <c r="B1047" s="7" t="s">
        <v>1149</v>
      </c>
      <c r="C1047" s="7"/>
      <c r="D1047" s="7">
        <v>20301</v>
      </c>
      <c r="E1047" s="48" t="s">
        <v>1169</v>
      </c>
      <c r="F1047" s="7">
        <v>20000</v>
      </c>
      <c r="G1047" s="7" t="s">
        <v>255</v>
      </c>
      <c r="H1047" s="36">
        <v>2000000</v>
      </c>
      <c r="I1047" s="27" t="s">
        <v>1125</v>
      </c>
      <c r="J1047" s="7" t="s">
        <v>20</v>
      </c>
    </row>
    <row r="1048" spans="1:10" x14ac:dyDescent="0.25">
      <c r="A1048" s="7">
        <f t="shared" si="1"/>
        <v>790</v>
      </c>
      <c r="B1048" s="7" t="s">
        <v>1149</v>
      </c>
      <c r="C1048" s="7"/>
      <c r="D1048" s="7">
        <v>20301</v>
      </c>
      <c r="E1048" s="48" t="s">
        <v>1170</v>
      </c>
      <c r="F1048" s="65">
        <v>40</v>
      </c>
      <c r="G1048" s="7" t="s">
        <v>496</v>
      </c>
      <c r="H1048" s="36">
        <v>168000</v>
      </c>
      <c r="I1048" s="27" t="s">
        <v>1125</v>
      </c>
      <c r="J1048" s="7" t="s">
        <v>20</v>
      </c>
    </row>
    <row r="1049" spans="1:10" x14ac:dyDescent="0.25">
      <c r="A1049" s="7">
        <f t="shared" si="1"/>
        <v>791</v>
      </c>
      <c r="B1049" s="7" t="s">
        <v>1149</v>
      </c>
      <c r="C1049" s="7"/>
      <c r="D1049" s="7">
        <v>20301</v>
      </c>
      <c r="E1049" s="48" t="s">
        <v>1171</v>
      </c>
      <c r="F1049" s="65">
        <v>20</v>
      </c>
      <c r="G1049" s="7" t="s">
        <v>496</v>
      </c>
      <c r="H1049" s="36">
        <v>55160</v>
      </c>
      <c r="I1049" s="27" t="s">
        <v>1125</v>
      </c>
      <c r="J1049" s="7" t="s">
        <v>20</v>
      </c>
    </row>
    <row r="1050" spans="1:10" x14ac:dyDescent="0.25">
      <c r="A1050" s="7">
        <f t="shared" si="1"/>
        <v>792</v>
      </c>
      <c r="B1050" s="7" t="s">
        <v>1149</v>
      </c>
      <c r="C1050" s="7"/>
      <c r="D1050" s="7">
        <v>20304</v>
      </c>
      <c r="E1050" s="48" t="s">
        <v>1115</v>
      </c>
      <c r="F1050" s="7">
        <v>5</v>
      </c>
      <c r="G1050" s="7" t="s">
        <v>255</v>
      </c>
      <c r="H1050" s="36">
        <v>50000</v>
      </c>
      <c r="I1050" s="27" t="s">
        <v>1125</v>
      </c>
      <c r="J1050" s="7" t="s">
        <v>20</v>
      </c>
    </row>
    <row r="1051" spans="1:10" x14ac:dyDescent="0.25">
      <c r="A1051" s="7">
        <f t="shared" ref="A1051:A1059" si="2">+A1050+1</f>
        <v>793</v>
      </c>
      <c r="B1051" s="7" t="s">
        <v>1149</v>
      </c>
      <c r="C1051" s="7"/>
      <c r="D1051" s="7">
        <v>20304</v>
      </c>
      <c r="E1051" s="63" t="s">
        <v>1123</v>
      </c>
      <c r="F1051" s="7">
        <v>1</v>
      </c>
      <c r="G1051" s="7" t="s">
        <v>255</v>
      </c>
      <c r="H1051" s="36">
        <v>45000</v>
      </c>
      <c r="I1051" s="27" t="s">
        <v>1125</v>
      </c>
      <c r="J1051" s="7" t="s">
        <v>20</v>
      </c>
    </row>
    <row r="1052" spans="1:10" x14ac:dyDescent="0.25">
      <c r="A1052" s="7">
        <f t="shared" si="2"/>
        <v>794</v>
      </c>
      <c r="B1052" s="7" t="s">
        <v>1149</v>
      </c>
      <c r="C1052" s="7"/>
      <c r="D1052" s="7">
        <v>20304</v>
      </c>
      <c r="E1052" s="63" t="s">
        <v>1116</v>
      </c>
      <c r="F1052" s="7">
        <v>5</v>
      </c>
      <c r="G1052" s="7" t="s">
        <v>255</v>
      </c>
      <c r="H1052" s="36">
        <v>75000</v>
      </c>
      <c r="I1052" s="27" t="s">
        <v>1125</v>
      </c>
      <c r="J1052" s="7" t="s">
        <v>20</v>
      </c>
    </row>
    <row r="1053" spans="1:10" x14ac:dyDescent="0.25">
      <c r="A1053" s="7">
        <f t="shared" si="2"/>
        <v>795</v>
      </c>
      <c r="B1053" s="7" t="s">
        <v>1149</v>
      </c>
      <c r="C1053" s="7"/>
      <c r="D1053" s="7">
        <v>20304</v>
      </c>
      <c r="E1053" s="63" t="s">
        <v>1172</v>
      </c>
      <c r="F1053" s="7">
        <v>5</v>
      </c>
      <c r="G1053" s="7" t="s">
        <v>255</v>
      </c>
      <c r="H1053" s="36">
        <v>50000</v>
      </c>
      <c r="I1053" s="27" t="s">
        <v>1125</v>
      </c>
      <c r="J1053" s="7" t="s">
        <v>20</v>
      </c>
    </row>
    <row r="1054" spans="1:10" x14ac:dyDescent="0.25">
      <c r="A1054" s="7">
        <f t="shared" si="2"/>
        <v>796</v>
      </c>
      <c r="B1054" s="7" t="s">
        <v>1149</v>
      </c>
      <c r="C1054" s="7"/>
      <c r="D1054" s="7">
        <v>20304</v>
      </c>
      <c r="E1054" s="63" t="s">
        <v>1173</v>
      </c>
      <c r="F1054" s="7">
        <v>2</v>
      </c>
      <c r="G1054" s="7" t="s">
        <v>255</v>
      </c>
      <c r="H1054" s="36">
        <v>30000</v>
      </c>
      <c r="I1054" s="27" t="s">
        <v>1125</v>
      </c>
      <c r="J1054" s="7" t="s">
        <v>20</v>
      </c>
    </row>
    <row r="1055" spans="1:10" x14ac:dyDescent="0.25">
      <c r="A1055" s="7">
        <f t="shared" si="2"/>
        <v>797</v>
      </c>
      <c r="B1055" s="7" t="s">
        <v>1149</v>
      </c>
      <c r="C1055" s="7"/>
      <c r="D1055" s="7">
        <v>20304</v>
      </c>
      <c r="E1055" s="63" t="s">
        <v>1174</v>
      </c>
      <c r="F1055" s="7">
        <v>50</v>
      </c>
      <c r="G1055" s="7" t="s">
        <v>255</v>
      </c>
      <c r="H1055" s="36">
        <v>125000</v>
      </c>
      <c r="I1055" s="27" t="s">
        <v>1125</v>
      </c>
      <c r="J1055" s="7" t="s">
        <v>20</v>
      </c>
    </row>
    <row r="1056" spans="1:10" x14ac:dyDescent="0.25">
      <c r="A1056" s="7">
        <f t="shared" si="2"/>
        <v>798</v>
      </c>
      <c r="B1056" s="7" t="s">
        <v>1149</v>
      </c>
      <c r="C1056" s="7"/>
      <c r="D1056" s="7">
        <v>20304</v>
      </c>
      <c r="E1056" s="63" t="s">
        <v>1117</v>
      </c>
      <c r="F1056" s="7">
        <v>10</v>
      </c>
      <c r="G1056" s="7" t="s">
        <v>255</v>
      </c>
      <c r="H1056" s="36">
        <v>50000</v>
      </c>
      <c r="I1056" s="27" t="s">
        <v>1125</v>
      </c>
      <c r="J1056" s="7" t="s">
        <v>20</v>
      </c>
    </row>
    <row r="1057" spans="1:10" x14ac:dyDescent="0.25">
      <c r="A1057" s="7">
        <f t="shared" si="2"/>
        <v>799</v>
      </c>
      <c r="B1057" s="7" t="s">
        <v>1149</v>
      </c>
      <c r="C1057" s="7"/>
      <c r="D1057" s="7">
        <v>20304</v>
      </c>
      <c r="E1057" s="63" t="s">
        <v>1118</v>
      </c>
      <c r="F1057" s="7">
        <v>10</v>
      </c>
      <c r="G1057" s="7" t="s">
        <v>255</v>
      </c>
      <c r="H1057" s="36">
        <v>350000</v>
      </c>
      <c r="I1057" s="27" t="s">
        <v>1125</v>
      </c>
      <c r="J1057" s="7" t="s">
        <v>20</v>
      </c>
    </row>
    <row r="1058" spans="1:10" x14ac:dyDescent="0.25">
      <c r="A1058" s="7">
        <f t="shared" si="2"/>
        <v>800</v>
      </c>
      <c r="B1058" s="7" t="s">
        <v>1149</v>
      </c>
      <c r="C1058" s="7"/>
      <c r="D1058" s="7">
        <v>20304</v>
      </c>
      <c r="E1058" s="63" t="s">
        <v>1175</v>
      </c>
      <c r="F1058" s="7">
        <v>5</v>
      </c>
      <c r="G1058" s="7" t="s">
        <v>255</v>
      </c>
      <c r="H1058" s="36">
        <v>15000</v>
      </c>
      <c r="I1058" s="27" t="s">
        <v>1125</v>
      </c>
      <c r="J1058" s="7" t="s">
        <v>20</v>
      </c>
    </row>
    <row r="1059" spans="1:10" x14ac:dyDescent="0.25">
      <c r="A1059" s="7">
        <f t="shared" si="2"/>
        <v>801</v>
      </c>
      <c r="B1059" s="7" t="s">
        <v>1149</v>
      </c>
      <c r="C1059" s="7"/>
      <c r="D1059" s="7">
        <v>20304</v>
      </c>
      <c r="E1059" s="63" t="s">
        <v>1176</v>
      </c>
      <c r="F1059" s="7">
        <v>2</v>
      </c>
      <c r="G1059" s="7" t="s">
        <v>255</v>
      </c>
      <c r="H1059" s="36">
        <v>40000</v>
      </c>
      <c r="I1059" s="27" t="s">
        <v>1125</v>
      </c>
      <c r="J1059" s="7" t="s">
        <v>20</v>
      </c>
    </row>
    <row r="1060" spans="1:10" x14ac:dyDescent="0.25">
      <c r="A1060" s="7">
        <f t="shared" ref="A1060:A1066" si="3">+A1059+1</f>
        <v>802</v>
      </c>
      <c r="B1060" s="7" t="s">
        <v>1149</v>
      </c>
      <c r="C1060" s="7"/>
      <c r="D1060" s="7">
        <v>20304</v>
      </c>
      <c r="E1060" s="63" t="s">
        <v>1177</v>
      </c>
      <c r="F1060" s="7">
        <v>2</v>
      </c>
      <c r="G1060" s="7" t="s">
        <v>255</v>
      </c>
      <c r="H1060" s="36">
        <v>50000</v>
      </c>
      <c r="I1060" s="27" t="s">
        <v>1125</v>
      </c>
      <c r="J1060" s="7" t="s">
        <v>20</v>
      </c>
    </row>
    <row r="1061" spans="1:10" x14ac:dyDescent="0.25">
      <c r="A1061" s="7">
        <f t="shared" si="3"/>
        <v>803</v>
      </c>
      <c r="B1061" s="7" t="s">
        <v>1149</v>
      </c>
      <c r="C1061" s="7"/>
      <c r="D1061" s="7">
        <v>20304</v>
      </c>
      <c r="E1061" s="63" t="s">
        <v>1178</v>
      </c>
      <c r="F1061" s="7">
        <v>2</v>
      </c>
      <c r="G1061" s="7" t="s">
        <v>255</v>
      </c>
      <c r="H1061" s="36">
        <v>60000</v>
      </c>
      <c r="I1061" s="27" t="s">
        <v>1125</v>
      </c>
      <c r="J1061" s="7" t="s">
        <v>20</v>
      </c>
    </row>
    <row r="1062" spans="1:10" x14ac:dyDescent="0.25">
      <c r="A1062" s="7">
        <f t="shared" si="3"/>
        <v>804</v>
      </c>
      <c r="B1062" s="7" t="s">
        <v>1149</v>
      </c>
      <c r="C1062" s="7"/>
      <c r="D1062" s="7">
        <v>20304</v>
      </c>
      <c r="E1062" s="63" t="s">
        <v>1179</v>
      </c>
      <c r="F1062" s="7">
        <v>2</v>
      </c>
      <c r="G1062" s="7" t="s">
        <v>255</v>
      </c>
      <c r="H1062" s="36">
        <v>70000</v>
      </c>
      <c r="I1062" s="27" t="s">
        <v>1125</v>
      </c>
      <c r="J1062" s="7" t="s">
        <v>20</v>
      </c>
    </row>
    <row r="1063" spans="1:10" x14ac:dyDescent="0.25">
      <c r="A1063" s="7">
        <f t="shared" si="3"/>
        <v>805</v>
      </c>
      <c r="B1063" s="7" t="s">
        <v>1149</v>
      </c>
      <c r="C1063" s="7"/>
      <c r="D1063" s="7">
        <v>20304</v>
      </c>
      <c r="E1063" s="63" t="s">
        <v>1180</v>
      </c>
      <c r="F1063" s="7">
        <v>2</v>
      </c>
      <c r="G1063" s="7" t="s">
        <v>255</v>
      </c>
      <c r="H1063" s="36">
        <v>80000</v>
      </c>
      <c r="I1063" s="27" t="s">
        <v>1125</v>
      </c>
      <c r="J1063" s="7" t="s">
        <v>20</v>
      </c>
    </row>
    <row r="1064" spans="1:10" x14ac:dyDescent="0.25">
      <c r="A1064" s="7">
        <f t="shared" si="3"/>
        <v>806</v>
      </c>
      <c r="B1064" s="7" t="s">
        <v>1149</v>
      </c>
      <c r="C1064" s="7"/>
      <c r="D1064" s="7">
        <v>20304</v>
      </c>
      <c r="E1064" s="66" t="s">
        <v>1181</v>
      </c>
      <c r="F1064" s="7">
        <v>1</v>
      </c>
      <c r="G1064" s="7" t="s">
        <v>255</v>
      </c>
      <c r="H1064" s="36">
        <v>35000</v>
      </c>
      <c r="I1064" s="27" t="s">
        <v>1125</v>
      </c>
      <c r="J1064" s="7" t="s">
        <v>20</v>
      </c>
    </row>
    <row r="1065" spans="1:10" x14ac:dyDescent="0.25">
      <c r="A1065" s="7">
        <f t="shared" si="3"/>
        <v>807</v>
      </c>
      <c r="B1065" s="7" t="s">
        <v>1149</v>
      </c>
      <c r="C1065" s="7"/>
      <c r="D1065" s="7">
        <v>20304</v>
      </c>
      <c r="E1065" s="63" t="s">
        <v>1182</v>
      </c>
      <c r="F1065" s="7">
        <v>10</v>
      </c>
      <c r="G1065" s="7" t="s">
        <v>255</v>
      </c>
      <c r="H1065" s="36">
        <v>50000</v>
      </c>
      <c r="I1065" s="27" t="s">
        <v>1125</v>
      </c>
      <c r="J1065" s="7" t="s">
        <v>20</v>
      </c>
    </row>
    <row r="1066" spans="1:10" x14ac:dyDescent="0.25">
      <c r="A1066" s="7">
        <f t="shared" si="3"/>
        <v>808</v>
      </c>
      <c r="B1066" s="7" t="s">
        <v>1149</v>
      </c>
      <c r="C1066" s="7"/>
      <c r="D1066" s="7">
        <v>20304</v>
      </c>
      <c r="E1066" s="63" t="s">
        <v>1119</v>
      </c>
      <c r="F1066" s="7">
        <v>10</v>
      </c>
      <c r="G1066" s="7" t="s">
        <v>255</v>
      </c>
      <c r="H1066" s="36">
        <v>50000</v>
      </c>
      <c r="I1066" s="27" t="s">
        <v>1125</v>
      </c>
      <c r="J1066" s="7" t="s">
        <v>20</v>
      </c>
    </row>
    <row r="1067" spans="1:10" x14ac:dyDescent="0.25">
      <c r="A1067" s="7">
        <f t="shared" ref="A1067:A1074" si="4">+A1066+1</f>
        <v>809</v>
      </c>
      <c r="B1067" s="7" t="s">
        <v>1149</v>
      </c>
      <c r="C1067" s="7"/>
      <c r="D1067" s="7">
        <v>20304</v>
      </c>
      <c r="E1067" s="63" t="s">
        <v>1183</v>
      </c>
      <c r="F1067" s="7">
        <v>2</v>
      </c>
      <c r="G1067" s="7" t="s">
        <v>255</v>
      </c>
      <c r="H1067" s="36">
        <v>30000</v>
      </c>
      <c r="I1067" s="27" t="s">
        <v>1125</v>
      </c>
      <c r="J1067" s="7" t="s">
        <v>20</v>
      </c>
    </row>
    <row r="1068" spans="1:10" x14ac:dyDescent="0.25">
      <c r="A1068" s="7">
        <f t="shared" si="4"/>
        <v>810</v>
      </c>
      <c r="B1068" s="7" t="s">
        <v>1149</v>
      </c>
      <c r="C1068" s="7"/>
      <c r="D1068" s="7">
        <v>20304</v>
      </c>
      <c r="E1068" s="66" t="s">
        <v>1120</v>
      </c>
      <c r="F1068" s="7">
        <v>2</v>
      </c>
      <c r="G1068" s="7" t="s">
        <v>255</v>
      </c>
      <c r="H1068" s="36">
        <v>20000</v>
      </c>
      <c r="I1068" s="27" t="s">
        <v>1125</v>
      </c>
      <c r="J1068" s="7" t="s">
        <v>20</v>
      </c>
    </row>
    <row r="1069" spans="1:10" x14ac:dyDescent="0.25">
      <c r="A1069" s="7">
        <f t="shared" si="4"/>
        <v>811</v>
      </c>
      <c r="B1069" s="7" t="s">
        <v>1149</v>
      </c>
      <c r="C1069" s="7"/>
      <c r="D1069" s="7">
        <v>20304</v>
      </c>
      <c r="E1069" s="63" t="s">
        <v>1184</v>
      </c>
      <c r="F1069" s="7">
        <v>10</v>
      </c>
      <c r="G1069" s="7" t="s">
        <v>255</v>
      </c>
      <c r="H1069" s="36">
        <v>15000</v>
      </c>
      <c r="I1069" s="27" t="s">
        <v>1125</v>
      </c>
      <c r="J1069" s="7" t="s">
        <v>20</v>
      </c>
    </row>
    <row r="1070" spans="1:10" x14ac:dyDescent="0.25">
      <c r="A1070" s="7">
        <f t="shared" si="4"/>
        <v>812</v>
      </c>
      <c r="B1070" s="7" t="s">
        <v>1149</v>
      </c>
      <c r="C1070" s="7"/>
      <c r="D1070" s="7">
        <v>20304</v>
      </c>
      <c r="E1070" s="63" t="s">
        <v>1185</v>
      </c>
      <c r="F1070" s="7">
        <v>5</v>
      </c>
      <c r="G1070" s="7" t="s">
        <v>255</v>
      </c>
      <c r="H1070" s="36">
        <v>32500</v>
      </c>
      <c r="I1070" s="27" t="s">
        <v>1125</v>
      </c>
      <c r="J1070" s="7" t="s">
        <v>20</v>
      </c>
    </row>
    <row r="1071" spans="1:10" x14ac:dyDescent="0.25">
      <c r="A1071" s="7">
        <f t="shared" si="4"/>
        <v>813</v>
      </c>
      <c r="B1071" s="7" t="s">
        <v>1149</v>
      </c>
      <c r="C1071" s="7"/>
      <c r="D1071" s="7">
        <v>20305</v>
      </c>
      <c r="E1071" s="67" t="s">
        <v>1186</v>
      </c>
      <c r="F1071" s="7">
        <v>100</v>
      </c>
      <c r="G1071" s="7" t="s">
        <v>255</v>
      </c>
      <c r="H1071" s="36">
        <v>110000</v>
      </c>
      <c r="I1071" s="27" t="s">
        <v>1125</v>
      </c>
      <c r="J1071" s="7" t="s">
        <v>20</v>
      </c>
    </row>
    <row r="1072" spans="1:10" ht="30" x14ac:dyDescent="0.25">
      <c r="A1072" s="7">
        <f t="shared" si="4"/>
        <v>814</v>
      </c>
      <c r="B1072" s="7" t="s">
        <v>1149</v>
      </c>
      <c r="C1072" s="7"/>
      <c r="D1072" s="7">
        <v>20305</v>
      </c>
      <c r="E1072" s="68" t="s">
        <v>1187</v>
      </c>
      <c r="F1072" s="7">
        <v>100</v>
      </c>
      <c r="G1072" s="7" t="s">
        <v>255</v>
      </c>
      <c r="H1072" s="36">
        <v>10000</v>
      </c>
      <c r="I1072" s="27" t="s">
        <v>1125</v>
      </c>
      <c r="J1072" s="7" t="s">
        <v>20</v>
      </c>
    </row>
    <row r="1073" spans="1:10" ht="30" x14ac:dyDescent="0.25">
      <c r="A1073" s="7">
        <f t="shared" si="4"/>
        <v>815</v>
      </c>
      <c r="B1073" s="7" t="s">
        <v>1149</v>
      </c>
      <c r="C1073" s="7"/>
      <c r="D1073" s="7">
        <v>20305</v>
      </c>
      <c r="E1073" s="68" t="s">
        <v>1188</v>
      </c>
      <c r="F1073" s="7">
        <v>100</v>
      </c>
      <c r="G1073" s="7" t="s">
        <v>255</v>
      </c>
      <c r="H1073" s="36">
        <v>100000</v>
      </c>
      <c r="I1073" s="27" t="s">
        <v>1125</v>
      </c>
      <c r="J1073" s="7" t="s">
        <v>20</v>
      </c>
    </row>
    <row r="1074" spans="1:10" x14ac:dyDescent="0.25">
      <c r="A1074" s="7">
        <f t="shared" si="4"/>
        <v>816</v>
      </c>
      <c r="B1074" s="7" t="s">
        <v>1149</v>
      </c>
      <c r="C1074" s="7"/>
      <c r="D1074" s="7">
        <v>20306</v>
      </c>
      <c r="E1074" s="66" t="s">
        <v>984</v>
      </c>
      <c r="F1074" s="64">
        <v>12</v>
      </c>
      <c r="G1074" s="7" t="s">
        <v>255</v>
      </c>
      <c r="H1074" s="36">
        <v>31800</v>
      </c>
      <c r="I1074" s="27" t="s">
        <v>1125</v>
      </c>
      <c r="J1074" s="7" t="s">
        <v>20</v>
      </c>
    </row>
    <row r="1075" spans="1:10" x14ac:dyDescent="0.25">
      <c r="A1075" s="7">
        <f t="shared" ref="A1075:A1138" si="5">+A1074+1</f>
        <v>817</v>
      </c>
      <c r="B1075" s="7" t="s">
        <v>1149</v>
      </c>
      <c r="C1075" s="7"/>
      <c r="D1075" s="7">
        <v>20306</v>
      </c>
      <c r="E1075" s="66" t="s">
        <v>988</v>
      </c>
      <c r="F1075" s="64">
        <v>10</v>
      </c>
      <c r="G1075" s="7" t="s">
        <v>255</v>
      </c>
      <c r="H1075" s="36">
        <v>46680</v>
      </c>
      <c r="I1075" s="27" t="s">
        <v>1125</v>
      </c>
      <c r="J1075" s="7" t="s">
        <v>20</v>
      </c>
    </row>
    <row r="1076" spans="1:10" x14ac:dyDescent="0.25">
      <c r="A1076" s="44">
        <f t="shared" si="5"/>
        <v>818</v>
      </c>
      <c r="B1076" s="44" t="s">
        <v>1149</v>
      </c>
      <c r="C1076" s="44"/>
      <c r="D1076" s="44">
        <v>20306</v>
      </c>
      <c r="E1076" s="69" t="s">
        <v>990</v>
      </c>
      <c r="F1076" s="64">
        <v>10</v>
      </c>
      <c r="G1076" s="44" t="s">
        <v>255</v>
      </c>
      <c r="H1076" s="45">
        <v>80000</v>
      </c>
      <c r="I1076" s="46" t="s">
        <v>1125</v>
      </c>
      <c r="J1076" s="44" t="s">
        <v>20</v>
      </c>
    </row>
    <row r="1077" spans="1:10" x14ac:dyDescent="0.25">
      <c r="A1077" s="7">
        <f t="shared" si="5"/>
        <v>819</v>
      </c>
      <c r="B1077" s="7" t="s">
        <v>1149</v>
      </c>
      <c r="C1077" s="7"/>
      <c r="D1077" s="7">
        <v>20306</v>
      </c>
      <c r="E1077" s="66" t="s">
        <v>1189</v>
      </c>
      <c r="F1077" s="65">
        <v>200</v>
      </c>
      <c r="G1077" s="7" t="s">
        <v>255</v>
      </c>
      <c r="H1077" s="36">
        <v>40000</v>
      </c>
      <c r="I1077" s="27" t="s">
        <v>1125</v>
      </c>
      <c r="J1077" s="7" t="s">
        <v>20</v>
      </c>
    </row>
    <row r="1078" spans="1:10" ht="75" x14ac:dyDescent="0.25">
      <c r="A1078" s="7">
        <f t="shared" si="5"/>
        <v>820</v>
      </c>
      <c r="B1078" s="7" t="s">
        <v>1149</v>
      </c>
      <c r="C1078" s="7"/>
      <c r="D1078" s="7">
        <v>20306</v>
      </c>
      <c r="E1078" s="66" t="s">
        <v>995</v>
      </c>
      <c r="F1078" s="65">
        <v>20</v>
      </c>
      <c r="G1078" s="7" t="s">
        <v>844</v>
      </c>
      <c r="H1078" s="36">
        <v>47100</v>
      </c>
      <c r="I1078" s="27" t="s">
        <v>1125</v>
      </c>
      <c r="J1078" s="7" t="s">
        <v>20</v>
      </c>
    </row>
    <row r="1079" spans="1:10" x14ac:dyDescent="0.25">
      <c r="A1079" s="7">
        <f t="shared" si="5"/>
        <v>821</v>
      </c>
      <c r="B1079" s="7" t="s">
        <v>1149</v>
      </c>
      <c r="C1079" s="7"/>
      <c r="D1079" s="7">
        <v>20306</v>
      </c>
      <c r="E1079" s="66" t="s">
        <v>997</v>
      </c>
      <c r="F1079" s="65">
        <v>400</v>
      </c>
      <c r="G1079" s="7" t="s">
        <v>255</v>
      </c>
      <c r="H1079" s="36">
        <v>380000</v>
      </c>
      <c r="I1079" s="27" t="s">
        <v>1125</v>
      </c>
      <c r="J1079" s="7" t="s">
        <v>20</v>
      </c>
    </row>
    <row r="1080" spans="1:10" ht="45" x14ac:dyDescent="0.25">
      <c r="A1080" s="7">
        <f t="shared" si="5"/>
        <v>822</v>
      </c>
      <c r="B1080" s="7" t="s">
        <v>1149</v>
      </c>
      <c r="C1080" s="7"/>
      <c r="D1080" s="7">
        <v>20306</v>
      </c>
      <c r="E1080" s="66" t="s">
        <v>998</v>
      </c>
      <c r="F1080" s="65">
        <v>15</v>
      </c>
      <c r="G1080" s="7" t="s">
        <v>1134</v>
      </c>
      <c r="H1080" s="36">
        <v>11475</v>
      </c>
      <c r="I1080" s="27" t="s">
        <v>1125</v>
      </c>
      <c r="J1080" s="7" t="s">
        <v>20</v>
      </c>
    </row>
    <row r="1081" spans="1:10" ht="60" x14ac:dyDescent="0.25">
      <c r="A1081" s="7">
        <f t="shared" si="5"/>
        <v>823</v>
      </c>
      <c r="B1081" s="7" t="s">
        <v>1149</v>
      </c>
      <c r="C1081" s="7"/>
      <c r="D1081" s="7">
        <v>20306</v>
      </c>
      <c r="E1081" s="66" t="s">
        <v>999</v>
      </c>
      <c r="F1081" s="65">
        <v>180</v>
      </c>
      <c r="G1081" s="7" t="s">
        <v>255</v>
      </c>
      <c r="H1081" s="36">
        <v>28620</v>
      </c>
      <c r="I1081" s="27" t="s">
        <v>1125</v>
      </c>
      <c r="J1081" s="7" t="s">
        <v>20</v>
      </c>
    </row>
    <row r="1082" spans="1:10" x14ac:dyDescent="0.25">
      <c r="A1082" s="7">
        <f t="shared" si="5"/>
        <v>824</v>
      </c>
      <c r="B1082" s="7" t="s">
        <v>1149</v>
      </c>
      <c r="C1082" s="7"/>
      <c r="D1082" s="7">
        <v>20306</v>
      </c>
      <c r="E1082" s="66" t="s">
        <v>1000</v>
      </c>
      <c r="F1082" s="65">
        <v>540</v>
      </c>
      <c r="G1082" s="7" t="s">
        <v>255</v>
      </c>
      <c r="H1082" s="36">
        <v>228960</v>
      </c>
      <c r="I1082" s="27" t="s">
        <v>1125</v>
      </c>
      <c r="J1082" s="7" t="s">
        <v>20</v>
      </c>
    </row>
    <row r="1083" spans="1:10" ht="45" x14ac:dyDescent="0.25">
      <c r="A1083" s="7">
        <f t="shared" si="5"/>
        <v>825</v>
      </c>
      <c r="B1083" s="7" t="s">
        <v>1149</v>
      </c>
      <c r="C1083" s="7"/>
      <c r="D1083" s="7">
        <v>20306</v>
      </c>
      <c r="E1083" s="66" t="s">
        <v>1190</v>
      </c>
      <c r="F1083" s="65">
        <v>630</v>
      </c>
      <c r="G1083" s="7" t="s">
        <v>515</v>
      </c>
      <c r="H1083" s="36">
        <v>534870</v>
      </c>
      <c r="I1083" s="27" t="s">
        <v>1125</v>
      </c>
      <c r="J1083" s="7" t="s">
        <v>20</v>
      </c>
    </row>
    <row r="1084" spans="1:10" x14ac:dyDescent="0.25">
      <c r="A1084" s="7">
        <f t="shared" si="5"/>
        <v>826</v>
      </c>
      <c r="B1084" s="7" t="s">
        <v>1149</v>
      </c>
      <c r="C1084" s="7"/>
      <c r="D1084" s="7">
        <v>20306</v>
      </c>
      <c r="E1084" s="66" t="s">
        <v>1001</v>
      </c>
      <c r="F1084" s="65">
        <v>1000</v>
      </c>
      <c r="G1084" s="7" t="s">
        <v>1134</v>
      </c>
      <c r="H1084" s="36">
        <v>58000</v>
      </c>
      <c r="I1084" s="27" t="s">
        <v>1125</v>
      </c>
      <c r="J1084" s="7" t="s">
        <v>20</v>
      </c>
    </row>
    <row r="1085" spans="1:10" ht="60" x14ac:dyDescent="0.25">
      <c r="A1085" s="7">
        <f t="shared" si="5"/>
        <v>827</v>
      </c>
      <c r="B1085" s="7" t="s">
        <v>1149</v>
      </c>
      <c r="C1085" s="7"/>
      <c r="D1085" s="7">
        <v>20306</v>
      </c>
      <c r="E1085" s="66" t="s">
        <v>1003</v>
      </c>
      <c r="F1085" s="65">
        <v>50</v>
      </c>
      <c r="G1085" s="7" t="s">
        <v>1134</v>
      </c>
      <c r="H1085" s="36">
        <v>45000</v>
      </c>
      <c r="I1085" s="27" t="s">
        <v>1125</v>
      </c>
      <c r="J1085" s="7" t="s">
        <v>20</v>
      </c>
    </row>
    <row r="1086" spans="1:10" ht="36" x14ac:dyDescent="0.25">
      <c r="A1086" s="7">
        <f t="shared" si="5"/>
        <v>828</v>
      </c>
      <c r="B1086" s="7" t="s">
        <v>1149</v>
      </c>
      <c r="C1086" s="7"/>
      <c r="D1086" s="7">
        <v>20399</v>
      </c>
      <c r="E1086" s="70" t="s">
        <v>1004</v>
      </c>
      <c r="F1086" s="7">
        <v>8</v>
      </c>
      <c r="G1086" s="7" t="s">
        <v>1134</v>
      </c>
      <c r="H1086" s="36">
        <v>304000</v>
      </c>
      <c r="I1086" s="27" t="s">
        <v>1125</v>
      </c>
      <c r="J1086" s="7" t="s">
        <v>20</v>
      </c>
    </row>
    <row r="1087" spans="1:10" x14ac:dyDescent="0.25">
      <c r="A1087" s="7">
        <f t="shared" si="5"/>
        <v>829</v>
      </c>
      <c r="B1087" s="7" t="s">
        <v>1149</v>
      </c>
      <c r="C1087" s="7"/>
      <c r="D1087" s="7">
        <v>20399</v>
      </c>
      <c r="E1087" s="70" t="s">
        <v>1191</v>
      </c>
      <c r="F1087" s="7">
        <v>1800</v>
      </c>
      <c r="G1087" s="7" t="s">
        <v>1134</v>
      </c>
      <c r="H1087" s="36">
        <v>450000</v>
      </c>
      <c r="I1087" s="27" t="s">
        <v>1125</v>
      </c>
      <c r="J1087" s="7" t="s">
        <v>20</v>
      </c>
    </row>
    <row r="1088" spans="1:10" ht="24" x14ac:dyDescent="0.25">
      <c r="A1088" s="7">
        <f t="shared" si="5"/>
        <v>830</v>
      </c>
      <c r="B1088" s="7" t="s">
        <v>1149</v>
      </c>
      <c r="C1088" s="7"/>
      <c r="D1088" s="7">
        <v>20399</v>
      </c>
      <c r="E1088" s="70" t="s">
        <v>1121</v>
      </c>
      <c r="F1088" s="7">
        <v>150</v>
      </c>
      <c r="G1088" s="7" t="s">
        <v>515</v>
      </c>
      <c r="H1088" s="36">
        <v>1200000</v>
      </c>
      <c r="I1088" s="27" t="s">
        <v>1125</v>
      </c>
      <c r="J1088" s="7" t="s">
        <v>20</v>
      </c>
    </row>
    <row r="1089" spans="1:10" x14ac:dyDescent="0.25">
      <c r="A1089" s="7">
        <f t="shared" si="5"/>
        <v>831</v>
      </c>
      <c r="B1089" s="7" t="s">
        <v>1149</v>
      </c>
      <c r="C1089" s="7"/>
      <c r="D1089" s="7">
        <v>20399</v>
      </c>
      <c r="E1089" s="63" t="s">
        <v>1122</v>
      </c>
      <c r="F1089" s="7">
        <v>1000</v>
      </c>
      <c r="G1089" s="7" t="s">
        <v>1134</v>
      </c>
      <c r="H1089" s="36">
        <v>100000</v>
      </c>
      <c r="I1089" s="27" t="s">
        <v>1125</v>
      </c>
      <c r="J1089" s="7" t="s">
        <v>20</v>
      </c>
    </row>
    <row r="1090" spans="1:10" x14ac:dyDescent="0.25">
      <c r="A1090" s="7">
        <f t="shared" si="5"/>
        <v>832</v>
      </c>
      <c r="B1090" s="7" t="s">
        <v>1149</v>
      </c>
      <c r="C1090" s="7"/>
      <c r="D1090" s="7">
        <v>20399</v>
      </c>
      <c r="E1090" s="71" t="s">
        <v>1006</v>
      </c>
      <c r="F1090" s="7">
        <v>2</v>
      </c>
      <c r="G1090" s="7" t="s">
        <v>1134</v>
      </c>
      <c r="H1090" s="36">
        <v>5026</v>
      </c>
      <c r="I1090" s="27" t="s">
        <v>1125</v>
      </c>
      <c r="J1090" s="7" t="s">
        <v>20</v>
      </c>
    </row>
    <row r="1091" spans="1:10" x14ac:dyDescent="0.25">
      <c r="A1091" s="7">
        <f t="shared" si="5"/>
        <v>833</v>
      </c>
      <c r="B1091" s="7" t="s">
        <v>1149</v>
      </c>
      <c r="C1091" s="7"/>
      <c r="D1091" s="7">
        <v>20399</v>
      </c>
      <c r="E1091" s="71" t="s">
        <v>1008</v>
      </c>
      <c r="F1091" s="7">
        <v>2</v>
      </c>
      <c r="G1091" s="7" t="s">
        <v>1134</v>
      </c>
      <c r="H1091" s="36">
        <v>9000</v>
      </c>
      <c r="I1091" s="27" t="s">
        <v>1125</v>
      </c>
      <c r="J1091" s="7" t="s">
        <v>20</v>
      </c>
    </row>
    <row r="1092" spans="1:10" x14ac:dyDescent="0.25">
      <c r="A1092" s="7">
        <f t="shared" si="5"/>
        <v>834</v>
      </c>
      <c r="B1092" s="7" t="s">
        <v>1149</v>
      </c>
      <c r="C1092" s="7"/>
      <c r="D1092" s="7">
        <v>20399</v>
      </c>
      <c r="E1092" s="71" t="s">
        <v>1010</v>
      </c>
      <c r="F1092" s="7">
        <v>2</v>
      </c>
      <c r="G1092" s="7" t="s">
        <v>1134</v>
      </c>
      <c r="H1092" s="36">
        <v>14206</v>
      </c>
      <c r="I1092" s="27" t="s">
        <v>1125</v>
      </c>
      <c r="J1092" s="7" t="s">
        <v>20</v>
      </c>
    </row>
    <row r="1093" spans="1:10" x14ac:dyDescent="0.25">
      <c r="A1093" s="7">
        <f t="shared" si="5"/>
        <v>835</v>
      </c>
      <c r="B1093" s="7" t="s">
        <v>1149</v>
      </c>
      <c r="C1093" s="7"/>
      <c r="D1093" s="7">
        <v>20401</v>
      </c>
      <c r="E1093" s="63" t="s">
        <v>1192</v>
      </c>
      <c r="F1093" s="7">
        <v>5</v>
      </c>
      <c r="G1093" s="7" t="s">
        <v>255</v>
      </c>
      <c r="H1093" s="36">
        <v>2625</v>
      </c>
      <c r="I1093" s="27" t="s">
        <v>1125</v>
      </c>
      <c r="J1093" s="7" t="s">
        <v>20</v>
      </c>
    </row>
    <row r="1094" spans="1:10" ht="22.5" x14ac:dyDescent="0.25">
      <c r="A1094" s="7">
        <f t="shared" si="5"/>
        <v>836</v>
      </c>
      <c r="B1094" s="7" t="s">
        <v>1149</v>
      </c>
      <c r="C1094" s="7"/>
      <c r="D1094" s="7">
        <v>20401</v>
      </c>
      <c r="E1094" s="63" t="s">
        <v>1193</v>
      </c>
      <c r="F1094" s="7">
        <v>60</v>
      </c>
      <c r="G1094" s="7" t="s">
        <v>255</v>
      </c>
      <c r="H1094" s="36">
        <v>30600</v>
      </c>
      <c r="I1094" s="27" t="s">
        <v>1125</v>
      </c>
      <c r="J1094" s="7" t="s">
        <v>20</v>
      </c>
    </row>
    <row r="1095" spans="1:10" x14ac:dyDescent="0.25">
      <c r="A1095" s="7">
        <f t="shared" si="5"/>
        <v>837</v>
      </c>
      <c r="B1095" s="7" t="s">
        <v>1149</v>
      </c>
      <c r="C1095" s="7"/>
      <c r="D1095" s="7">
        <v>20401</v>
      </c>
      <c r="E1095" s="71" t="s">
        <v>1013</v>
      </c>
      <c r="F1095" s="7">
        <v>2</v>
      </c>
      <c r="G1095" s="7" t="s">
        <v>255</v>
      </c>
      <c r="H1095" s="36">
        <v>13000</v>
      </c>
      <c r="I1095" s="27" t="s">
        <v>1125</v>
      </c>
      <c r="J1095" s="7" t="s">
        <v>20</v>
      </c>
    </row>
    <row r="1096" spans="1:10" x14ac:dyDescent="0.25">
      <c r="A1096" s="7">
        <f t="shared" si="5"/>
        <v>838</v>
      </c>
      <c r="B1096" s="7" t="s">
        <v>1149</v>
      </c>
      <c r="C1096" s="7"/>
      <c r="D1096" s="7">
        <v>20401</v>
      </c>
      <c r="E1096" s="71" t="s">
        <v>1014</v>
      </c>
      <c r="F1096" s="7">
        <v>2</v>
      </c>
      <c r="G1096" s="7" t="s">
        <v>255</v>
      </c>
      <c r="H1096" s="36">
        <v>27926</v>
      </c>
      <c r="I1096" s="27" t="s">
        <v>1125</v>
      </c>
      <c r="J1096" s="7" t="s">
        <v>20</v>
      </c>
    </row>
    <row r="1097" spans="1:10" ht="24" x14ac:dyDescent="0.25">
      <c r="A1097" s="7">
        <f t="shared" si="5"/>
        <v>839</v>
      </c>
      <c r="B1097" s="7" t="s">
        <v>1149</v>
      </c>
      <c r="C1097" s="7"/>
      <c r="D1097" s="7">
        <v>20401</v>
      </c>
      <c r="E1097" s="74" t="s">
        <v>1015</v>
      </c>
      <c r="F1097" s="7">
        <v>2</v>
      </c>
      <c r="G1097" s="7" t="s">
        <v>255</v>
      </c>
      <c r="H1097" s="36">
        <v>13000</v>
      </c>
      <c r="I1097" s="27" t="s">
        <v>1125</v>
      </c>
      <c r="J1097" s="7" t="s">
        <v>20</v>
      </c>
    </row>
    <row r="1098" spans="1:10" x14ac:dyDescent="0.25">
      <c r="A1098" s="7">
        <f t="shared" si="5"/>
        <v>840</v>
      </c>
      <c r="B1098" s="7" t="s">
        <v>1149</v>
      </c>
      <c r="C1098" s="7"/>
      <c r="D1098" s="7">
        <v>20401</v>
      </c>
      <c r="E1098" s="71" t="s">
        <v>1017</v>
      </c>
      <c r="F1098" s="7">
        <v>2</v>
      </c>
      <c r="G1098" s="7" t="s">
        <v>255</v>
      </c>
      <c r="H1098" s="36">
        <v>13100</v>
      </c>
      <c r="I1098" s="27" t="s">
        <v>1125</v>
      </c>
      <c r="J1098" s="7" t="s">
        <v>20</v>
      </c>
    </row>
    <row r="1099" spans="1:10" x14ac:dyDescent="0.25">
      <c r="A1099" s="7">
        <f t="shared" si="5"/>
        <v>841</v>
      </c>
      <c r="B1099" s="7" t="s">
        <v>1149</v>
      </c>
      <c r="C1099" s="7"/>
      <c r="D1099" s="7">
        <v>20401</v>
      </c>
      <c r="E1099" s="75" t="s">
        <v>1019</v>
      </c>
      <c r="F1099" s="7">
        <v>2</v>
      </c>
      <c r="G1099" s="7" t="s">
        <v>255</v>
      </c>
      <c r="H1099" s="36">
        <v>11000</v>
      </c>
      <c r="I1099" s="27" t="s">
        <v>1125</v>
      </c>
      <c r="J1099" s="7" t="s">
        <v>20</v>
      </c>
    </row>
    <row r="1100" spans="1:10" x14ac:dyDescent="0.25">
      <c r="A1100" s="7">
        <f t="shared" si="5"/>
        <v>842</v>
      </c>
      <c r="B1100" s="7" t="s">
        <v>1149</v>
      </c>
      <c r="C1100" s="7"/>
      <c r="D1100" s="7">
        <v>20401</v>
      </c>
      <c r="E1100" s="74" t="s">
        <v>1020</v>
      </c>
      <c r="F1100" s="7">
        <v>23</v>
      </c>
      <c r="G1100" s="7" t="s">
        <v>255</v>
      </c>
      <c r="H1100" s="36">
        <v>62583</v>
      </c>
      <c r="I1100" s="27" t="s">
        <v>1125</v>
      </c>
      <c r="J1100" s="7" t="s">
        <v>20</v>
      </c>
    </row>
    <row r="1101" spans="1:10" x14ac:dyDescent="0.25">
      <c r="A1101" s="7">
        <f t="shared" si="5"/>
        <v>843</v>
      </c>
      <c r="B1101" s="7" t="s">
        <v>1149</v>
      </c>
      <c r="C1101" s="7"/>
      <c r="D1101" s="7">
        <v>20401</v>
      </c>
      <c r="E1101" s="63" t="s">
        <v>1194</v>
      </c>
      <c r="F1101" s="7">
        <v>15</v>
      </c>
      <c r="G1101" s="7" t="s">
        <v>255</v>
      </c>
      <c r="H1101" s="36">
        <v>63000</v>
      </c>
      <c r="I1101" s="27" t="s">
        <v>1125</v>
      </c>
      <c r="J1101" s="7" t="s">
        <v>20</v>
      </c>
    </row>
    <row r="1102" spans="1:10" ht="48" x14ac:dyDescent="0.25">
      <c r="A1102" s="7">
        <f t="shared" si="5"/>
        <v>844</v>
      </c>
      <c r="B1102" s="7" t="s">
        <v>1149</v>
      </c>
      <c r="C1102" s="7"/>
      <c r="D1102" s="7">
        <v>20401</v>
      </c>
      <c r="E1102" s="74" t="s">
        <v>1021</v>
      </c>
      <c r="F1102" s="7">
        <v>12</v>
      </c>
      <c r="G1102" s="7" t="s">
        <v>255</v>
      </c>
      <c r="H1102" s="36">
        <v>60180</v>
      </c>
      <c r="I1102" s="27" t="s">
        <v>1125</v>
      </c>
      <c r="J1102" s="7" t="s">
        <v>20</v>
      </c>
    </row>
    <row r="1103" spans="1:10" ht="24" x14ac:dyDescent="0.25">
      <c r="A1103" s="7">
        <f t="shared" si="5"/>
        <v>845</v>
      </c>
      <c r="B1103" s="7" t="s">
        <v>1149</v>
      </c>
      <c r="C1103" s="7"/>
      <c r="D1103" s="7">
        <v>20401</v>
      </c>
      <c r="E1103" s="70" t="s">
        <v>1023</v>
      </c>
      <c r="F1103" s="7">
        <v>2</v>
      </c>
      <c r="G1103" s="7" t="s">
        <v>255</v>
      </c>
      <c r="H1103" s="36">
        <v>32000</v>
      </c>
      <c r="I1103" s="27" t="s">
        <v>1125</v>
      </c>
      <c r="J1103" s="7" t="s">
        <v>20</v>
      </c>
    </row>
    <row r="1104" spans="1:10" x14ac:dyDescent="0.25">
      <c r="A1104" s="7">
        <f t="shared" si="5"/>
        <v>846</v>
      </c>
      <c r="B1104" s="7" t="s">
        <v>1149</v>
      </c>
      <c r="C1104" s="7"/>
      <c r="D1104" s="7">
        <v>20401</v>
      </c>
      <c r="E1104" s="70" t="s">
        <v>1195</v>
      </c>
      <c r="F1104" s="7">
        <v>5</v>
      </c>
      <c r="G1104" s="7" t="s">
        <v>255</v>
      </c>
      <c r="H1104" s="36">
        <v>5000</v>
      </c>
      <c r="I1104" s="27" t="s">
        <v>1125</v>
      </c>
      <c r="J1104" s="7" t="s">
        <v>20</v>
      </c>
    </row>
    <row r="1105" spans="1:10" x14ac:dyDescent="0.25">
      <c r="A1105" s="7">
        <f t="shared" si="5"/>
        <v>847</v>
      </c>
      <c r="B1105" s="7" t="s">
        <v>1149</v>
      </c>
      <c r="C1105" s="7"/>
      <c r="D1105" s="7">
        <v>20401</v>
      </c>
      <c r="E1105" s="75" t="s">
        <v>1026</v>
      </c>
      <c r="F1105" s="7">
        <v>10</v>
      </c>
      <c r="G1105" s="7" t="s">
        <v>255</v>
      </c>
      <c r="H1105" s="36">
        <v>45000</v>
      </c>
      <c r="I1105" s="27" t="s">
        <v>1125</v>
      </c>
      <c r="J1105" s="7" t="s">
        <v>20</v>
      </c>
    </row>
    <row r="1106" spans="1:10" x14ac:dyDescent="0.25">
      <c r="A1106" s="7">
        <f t="shared" si="5"/>
        <v>848</v>
      </c>
      <c r="B1106" s="7" t="s">
        <v>1149</v>
      </c>
      <c r="C1106" s="7"/>
      <c r="D1106" s="7">
        <v>20401</v>
      </c>
      <c r="E1106" s="71" t="s">
        <v>1028</v>
      </c>
      <c r="F1106" s="55">
        <v>8</v>
      </c>
      <c r="G1106" s="7" t="s">
        <v>255</v>
      </c>
      <c r="H1106" s="36">
        <v>37600</v>
      </c>
      <c r="I1106" s="27" t="s">
        <v>1125</v>
      </c>
      <c r="J1106" s="7" t="s">
        <v>20</v>
      </c>
    </row>
    <row r="1107" spans="1:10" x14ac:dyDescent="0.25">
      <c r="A1107" s="7">
        <f t="shared" si="5"/>
        <v>849</v>
      </c>
      <c r="B1107" s="7" t="s">
        <v>1149</v>
      </c>
      <c r="C1107" s="7"/>
      <c r="D1107" s="7">
        <v>20401</v>
      </c>
      <c r="E1107" s="71" t="s">
        <v>1196</v>
      </c>
      <c r="F1107" s="55">
        <v>10</v>
      </c>
      <c r="G1107" s="7" t="s">
        <v>255</v>
      </c>
      <c r="H1107" s="36">
        <v>55000</v>
      </c>
      <c r="I1107" s="27" t="s">
        <v>1125</v>
      </c>
      <c r="J1107" s="7" t="s">
        <v>20</v>
      </c>
    </row>
    <row r="1108" spans="1:10" x14ac:dyDescent="0.25">
      <c r="A1108" s="7">
        <f t="shared" si="5"/>
        <v>850</v>
      </c>
      <c r="B1108" s="7" t="s">
        <v>1149</v>
      </c>
      <c r="C1108" s="7"/>
      <c r="D1108" s="7">
        <v>20401</v>
      </c>
      <c r="E1108" s="71" t="s">
        <v>1029</v>
      </c>
      <c r="F1108" s="65">
        <v>4</v>
      </c>
      <c r="G1108" s="7" t="s">
        <v>255</v>
      </c>
      <c r="H1108" s="36">
        <v>68000</v>
      </c>
      <c r="I1108" s="27" t="s">
        <v>1125</v>
      </c>
      <c r="J1108" s="7" t="s">
        <v>20</v>
      </c>
    </row>
    <row r="1109" spans="1:10" ht="24" x14ac:dyDescent="0.25">
      <c r="A1109" s="7">
        <f t="shared" si="5"/>
        <v>851</v>
      </c>
      <c r="B1109" s="7" t="s">
        <v>1149</v>
      </c>
      <c r="C1109" s="7"/>
      <c r="D1109" s="7">
        <v>20401</v>
      </c>
      <c r="E1109" s="74" t="s">
        <v>1031</v>
      </c>
      <c r="F1109" s="65">
        <v>2</v>
      </c>
      <c r="G1109" s="7" t="s">
        <v>255</v>
      </c>
      <c r="H1109" s="36">
        <v>9000</v>
      </c>
      <c r="I1109" s="27" t="s">
        <v>1125</v>
      </c>
      <c r="J1109" s="7" t="s">
        <v>20</v>
      </c>
    </row>
    <row r="1110" spans="1:10" x14ac:dyDescent="0.25">
      <c r="A1110" s="7">
        <f t="shared" si="5"/>
        <v>852</v>
      </c>
      <c r="B1110" s="7" t="s">
        <v>1149</v>
      </c>
      <c r="C1110" s="7"/>
      <c r="D1110" s="7">
        <v>20401</v>
      </c>
      <c r="E1110" s="76" t="s">
        <v>1197</v>
      </c>
      <c r="F1110" s="65">
        <v>2</v>
      </c>
      <c r="G1110" s="7" t="s">
        <v>255</v>
      </c>
      <c r="H1110" s="36">
        <v>9600</v>
      </c>
      <c r="I1110" s="27" t="s">
        <v>1125</v>
      </c>
      <c r="J1110" s="7" t="s">
        <v>20</v>
      </c>
    </row>
    <row r="1111" spans="1:10" ht="36" x14ac:dyDescent="0.25">
      <c r="A1111" s="7">
        <f t="shared" si="5"/>
        <v>853</v>
      </c>
      <c r="B1111" s="7" t="s">
        <v>1149</v>
      </c>
      <c r="C1111" s="7"/>
      <c r="D1111" s="7">
        <v>20401</v>
      </c>
      <c r="E1111" s="76" t="s">
        <v>1035</v>
      </c>
      <c r="F1111" s="65">
        <v>6</v>
      </c>
      <c r="G1111" s="7" t="s">
        <v>255</v>
      </c>
      <c r="H1111" s="36">
        <v>13200</v>
      </c>
      <c r="I1111" s="27" t="s">
        <v>1125</v>
      </c>
      <c r="J1111" s="7" t="s">
        <v>20</v>
      </c>
    </row>
    <row r="1112" spans="1:10" x14ac:dyDescent="0.25">
      <c r="A1112" s="7">
        <f t="shared" si="5"/>
        <v>854</v>
      </c>
      <c r="B1112" s="7" t="s">
        <v>1149</v>
      </c>
      <c r="C1112" s="7"/>
      <c r="D1112" s="7">
        <v>20402</v>
      </c>
      <c r="E1112" s="63" t="s">
        <v>1198</v>
      </c>
      <c r="F1112" s="7">
        <v>2</v>
      </c>
      <c r="G1112" s="7" t="s">
        <v>255</v>
      </c>
      <c r="H1112" s="36">
        <v>14000</v>
      </c>
      <c r="I1112" s="27" t="s">
        <v>1125</v>
      </c>
      <c r="J1112" s="7" t="s">
        <v>20</v>
      </c>
    </row>
    <row r="1113" spans="1:10" x14ac:dyDescent="0.25">
      <c r="A1113" s="7">
        <f t="shared" si="5"/>
        <v>855</v>
      </c>
      <c r="B1113" s="7" t="s">
        <v>1149</v>
      </c>
      <c r="C1113" s="7"/>
      <c r="D1113" s="7">
        <v>20402</v>
      </c>
      <c r="E1113" s="63" t="s">
        <v>1199</v>
      </c>
      <c r="F1113" s="7">
        <v>2</v>
      </c>
      <c r="G1113" s="7" t="s">
        <v>255</v>
      </c>
      <c r="H1113" s="36">
        <v>10000</v>
      </c>
      <c r="I1113" s="27" t="s">
        <v>1125</v>
      </c>
      <c r="J1113" s="7" t="s">
        <v>20</v>
      </c>
    </row>
    <row r="1114" spans="1:10" x14ac:dyDescent="0.25">
      <c r="A1114" s="7">
        <f t="shared" si="5"/>
        <v>856</v>
      </c>
      <c r="B1114" s="7" t="s">
        <v>1149</v>
      </c>
      <c r="C1114" s="7"/>
      <c r="D1114" s="7">
        <v>20402</v>
      </c>
      <c r="E1114" s="63" t="s">
        <v>1200</v>
      </c>
      <c r="F1114" s="7">
        <v>2</v>
      </c>
      <c r="G1114" s="7" t="s">
        <v>255</v>
      </c>
      <c r="H1114" s="36">
        <v>10000</v>
      </c>
      <c r="I1114" s="27" t="s">
        <v>1125</v>
      </c>
      <c r="J1114" s="7" t="s">
        <v>20</v>
      </c>
    </row>
    <row r="1115" spans="1:10" x14ac:dyDescent="0.25">
      <c r="A1115" s="7">
        <f t="shared" si="5"/>
        <v>857</v>
      </c>
      <c r="B1115" s="7" t="s">
        <v>1149</v>
      </c>
      <c r="C1115" s="7"/>
      <c r="D1115" s="7">
        <v>20402</v>
      </c>
      <c r="E1115" s="63" t="s">
        <v>1201</v>
      </c>
      <c r="F1115" s="7">
        <v>2</v>
      </c>
      <c r="G1115" s="7" t="s">
        <v>255</v>
      </c>
      <c r="H1115" s="36">
        <v>20000</v>
      </c>
      <c r="I1115" s="27" t="s">
        <v>1125</v>
      </c>
      <c r="J1115" s="7" t="s">
        <v>20</v>
      </c>
    </row>
    <row r="1116" spans="1:10" x14ac:dyDescent="0.25">
      <c r="A1116" s="7">
        <f t="shared" si="5"/>
        <v>858</v>
      </c>
      <c r="B1116" s="7" t="s">
        <v>1149</v>
      </c>
      <c r="C1116" s="7"/>
      <c r="D1116" s="7">
        <v>20402</v>
      </c>
      <c r="E1116" s="63" t="s">
        <v>1202</v>
      </c>
      <c r="F1116" s="7">
        <v>5</v>
      </c>
      <c r="G1116" s="7" t="s">
        <v>255</v>
      </c>
      <c r="H1116" s="36">
        <v>35000</v>
      </c>
      <c r="I1116" s="27" t="s">
        <v>1125</v>
      </c>
      <c r="J1116" s="7" t="s">
        <v>20</v>
      </c>
    </row>
    <row r="1117" spans="1:10" x14ac:dyDescent="0.25">
      <c r="A1117" s="7">
        <f t="shared" si="5"/>
        <v>859</v>
      </c>
      <c r="B1117" s="7" t="s">
        <v>1149</v>
      </c>
      <c r="C1117" s="7"/>
      <c r="D1117" s="7">
        <v>20402</v>
      </c>
      <c r="E1117" s="63" t="s">
        <v>1203</v>
      </c>
      <c r="F1117" s="7">
        <v>10</v>
      </c>
      <c r="G1117" s="7" t="s">
        <v>255</v>
      </c>
      <c r="H1117" s="36">
        <v>250000</v>
      </c>
      <c r="I1117" s="27" t="s">
        <v>1125</v>
      </c>
      <c r="J1117" s="7" t="s">
        <v>20</v>
      </c>
    </row>
    <row r="1118" spans="1:10" x14ac:dyDescent="0.25">
      <c r="A1118" s="7">
        <f t="shared" si="5"/>
        <v>860</v>
      </c>
      <c r="B1118" s="7" t="s">
        <v>1149</v>
      </c>
      <c r="C1118" s="7"/>
      <c r="D1118" s="7">
        <v>20402</v>
      </c>
      <c r="E1118" s="63" t="s">
        <v>1204</v>
      </c>
      <c r="F1118" s="7">
        <v>10</v>
      </c>
      <c r="G1118" s="7" t="s">
        <v>255</v>
      </c>
      <c r="H1118" s="36">
        <v>250000</v>
      </c>
      <c r="I1118" s="27" t="s">
        <v>1125</v>
      </c>
      <c r="J1118" s="7" t="s">
        <v>20</v>
      </c>
    </row>
    <row r="1119" spans="1:10" x14ac:dyDescent="0.25">
      <c r="A1119" s="7">
        <f t="shared" si="5"/>
        <v>861</v>
      </c>
      <c r="B1119" s="7" t="s">
        <v>1149</v>
      </c>
      <c r="C1119" s="7"/>
      <c r="D1119" s="7">
        <v>20402</v>
      </c>
      <c r="E1119" s="72" t="s">
        <v>1205</v>
      </c>
      <c r="F1119" s="7">
        <v>5</v>
      </c>
      <c r="G1119" s="7" t="s">
        <v>255</v>
      </c>
      <c r="H1119" s="36">
        <v>50000</v>
      </c>
      <c r="I1119" s="27" t="s">
        <v>1125</v>
      </c>
      <c r="J1119" s="7" t="s">
        <v>20</v>
      </c>
    </row>
    <row r="1120" spans="1:10" x14ac:dyDescent="0.25">
      <c r="A1120" s="7">
        <f t="shared" si="5"/>
        <v>862</v>
      </c>
      <c r="B1120" s="7" t="s">
        <v>1149</v>
      </c>
      <c r="C1120" s="7"/>
      <c r="D1120" s="7">
        <v>20402</v>
      </c>
      <c r="E1120" s="72" t="s">
        <v>1206</v>
      </c>
      <c r="F1120" s="7">
        <v>6</v>
      </c>
      <c r="G1120" s="7" t="s">
        <v>255</v>
      </c>
      <c r="H1120" s="36">
        <v>60000</v>
      </c>
      <c r="I1120" s="27" t="s">
        <v>1125</v>
      </c>
      <c r="J1120" s="7" t="s">
        <v>20</v>
      </c>
    </row>
    <row r="1121" spans="1:10" x14ac:dyDescent="0.25">
      <c r="A1121" s="7">
        <f t="shared" si="5"/>
        <v>863</v>
      </c>
      <c r="B1121" s="7" t="s">
        <v>1149</v>
      </c>
      <c r="C1121" s="7"/>
      <c r="D1121" s="7">
        <v>20402</v>
      </c>
      <c r="E1121" s="66" t="s">
        <v>1207</v>
      </c>
      <c r="F1121" s="7">
        <v>2</v>
      </c>
      <c r="G1121" s="7" t="s">
        <v>255</v>
      </c>
      <c r="H1121" s="36">
        <v>30000</v>
      </c>
      <c r="I1121" s="27" t="s">
        <v>1125</v>
      </c>
      <c r="J1121" s="7" t="s">
        <v>20</v>
      </c>
    </row>
    <row r="1122" spans="1:10" x14ac:dyDescent="0.25">
      <c r="A1122" s="7">
        <f t="shared" si="5"/>
        <v>864</v>
      </c>
      <c r="B1122" s="7" t="s">
        <v>1149</v>
      </c>
      <c r="C1122" s="7"/>
      <c r="D1122" s="7">
        <v>20402</v>
      </c>
      <c r="E1122" s="63" t="s">
        <v>1208</v>
      </c>
      <c r="F1122" s="7">
        <v>5</v>
      </c>
      <c r="G1122" s="7" t="s">
        <v>255</v>
      </c>
      <c r="H1122" s="36">
        <v>10000</v>
      </c>
      <c r="I1122" s="27" t="s">
        <v>1125</v>
      </c>
      <c r="J1122" s="7" t="s">
        <v>20</v>
      </c>
    </row>
    <row r="1123" spans="1:10" x14ac:dyDescent="0.25">
      <c r="A1123" s="7">
        <f t="shared" si="5"/>
        <v>865</v>
      </c>
      <c r="B1123" s="7" t="s">
        <v>1149</v>
      </c>
      <c r="C1123" s="7"/>
      <c r="D1123" s="7">
        <v>20402</v>
      </c>
      <c r="E1123" s="63" t="s">
        <v>1209</v>
      </c>
      <c r="F1123" s="7">
        <v>20</v>
      </c>
      <c r="G1123" s="7" t="s">
        <v>255</v>
      </c>
      <c r="H1123" s="36">
        <v>20000</v>
      </c>
      <c r="I1123" s="27" t="s">
        <v>1125</v>
      </c>
      <c r="J1123" s="7" t="s">
        <v>20</v>
      </c>
    </row>
    <row r="1124" spans="1:10" x14ac:dyDescent="0.25">
      <c r="A1124" s="7">
        <f t="shared" si="5"/>
        <v>866</v>
      </c>
      <c r="B1124" s="7" t="s">
        <v>1149</v>
      </c>
      <c r="C1124" s="7"/>
      <c r="D1124" s="7">
        <v>20402</v>
      </c>
      <c r="E1124" s="63" t="s">
        <v>1210</v>
      </c>
      <c r="F1124" s="7">
        <v>5</v>
      </c>
      <c r="G1124" s="7" t="s">
        <v>255</v>
      </c>
      <c r="H1124" s="36">
        <v>7500</v>
      </c>
      <c r="I1124" s="27" t="s">
        <v>1125</v>
      </c>
      <c r="J1124" s="7" t="s">
        <v>20</v>
      </c>
    </row>
    <row r="1125" spans="1:10" x14ac:dyDescent="0.25">
      <c r="A1125" s="7">
        <f t="shared" si="5"/>
        <v>867</v>
      </c>
      <c r="B1125" s="7" t="s">
        <v>1149</v>
      </c>
      <c r="C1125" s="7"/>
      <c r="D1125" s="7">
        <v>20402</v>
      </c>
      <c r="E1125" s="72" t="s">
        <v>1123</v>
      </c>
      <c r="F1125" s="7">
        <v>1</v>
      </c>
      <c r="G1125" s="7" t="s">
        <v>255</v>
      </c>
      <c r="H1125" s="36">
        <v>15000</v>
      </c>
      <c r="I1125" s="27" t="s">
        <v>1125</v>
      </c>
      <c r="J1125" s="7" t="s">
        <v>20</v>
      </c>
    </row>
    <row r="1126" spans="1:10" x14ac:dyDescent="0.25">
      <c r="A1126" s="7">
        <f t="shared" si="5"/>
        <v>868</v>
      </c>
      <c r="B1126" s="7" t="s">
        <v>1149</v>
      </c>
      <c r="C1126" s="44"/>
      <c r="D1126" s="44">
        <v>20402</v>
      </c>
      <c r="E1126" s="72" t="s">
        <v>1211</v>
      </c>
      <c r="F1126" s="44">
        <v>5</v>
      </c>
      <c r="G1126" s="44" t="s">
        <v>255</v>
      </c>
      <c r="H1126" s="45">
        <v>10000</v>
      </c>
      <c r="I1126" s="46" t="s">
        <v>1125</v>
      </c>
      <c r="J1126" s="7" t="s">
        <v>20</v>
      </c>
    </row>
    <row r="1127" spans="1:10" ht="60" x14ac:dyDescent="0.25">
      <c r="A1127" s="7">
        <f t="shared" si="5"/>
        <v>869</v>
      </c>
      <c r="B1127" s="7" t="s">
        <v>1149</v>
      </c>
      <c r="C1127" s="7"/>
      <c r="D1127" s="7">
        <v>20599</v>
      </c>
      <c r="E1127" s="70" t="s">
        <v>1037</v>
      </c>
      <c r="F1127" s="55">
        <v>16</v>
      </c>
      <c r="G1127" s="7" t="s">
        <v>255</v>
      </c>
      <c r="H1127" s="36">
        <v>68800</v>
      </c>
      <c r="I1127" s="27" t="s">
        <v>1125</v>
      </c>
      <c r="J1127" s="7" t="s">
        <v>20</v>
      </c>
    </row>
    <row r="1128" spans="1:10" ht="60" x14ac:dyDescent="0.25">
      <c r="A1128" s="7">
        <f t="shared" si="5"/>
        <v>870</v>
      </c>
      <c r="B1128" s="7" t="s">
        <v>1149</v>
      </c>
      <c r="C1128" s="7"/>
      <c r="D1128" s="7">
        <v>20599</v>
      </c>
      <c r="E1128" s="70" t="s">
        <v>1038</v>
      </c>
      <c r="F1128" s="65">
        <v>45</v>
      </c>
      <c r="G1128" s="7" t="s">
        <v>255</v>
      </c>
      <c r="H1128" s="36">
        <v>450000</v>
      </c>
      <c r="I1128" s="27" t="s">
        <v>1125</v>
      </c>
      <c r="J1128" s="7" t="s">
        <v>20</v>
      </c>
    </row>
    <row r="1129" spans="1:10" x14ac:dyDescent="0.25">
      <c r="A1129" s="7">
        <f t="shared" si="5"/>
        <v>871</v>
      </c>
      <c r="B1129" s="7" t="s">
        <v>1149</v>
      </c>
      <c r="C1129" s="7"/>
      <c r="D1129" s="7">
        <v>20599</v>
      </c>
      <c r="E1129" s="71" t="s">
        <v>1039</v>
      </c>
      <c r="F1129" s="55">
        <v>280</v>
      </c>
      <c r="G1129" s="7" t="s">
        <v>255</v>
      </c>
      <c r="H1129" s="36">
        <v>19040</v>
      </c>
      <c r="I1129" s="27" t="s">
        <v>1125</v>
      </c>
      <c r="J1129" s="7" t="s">
        <v>20</v>
      </c>
    </row>
    <row r="1130" spans="1:10" ht="24" x14ac:dyDescent="0.25">
      <c r="A1130" s="7">
        <f t="shared" si="5"/>
        <v>872</v>
      </c>
      <c r="B1130" s="7" t="s">
        <v>1149</v>
      </c>
      <c r="C1130" s="7"/>
      <c r="D1130" s="7">
        <v>20599</v>
      </c>
      <c r="E1130" s="70" t="s">
        <v>1040</v>
      </c>
      <c r="F1130" s="55">
        <v>15</v>
      </c>
      <c r="G1130" s="7" t="s">
        <v>255</v>
      </c>
      <c r="H1130" s="36">
        <v>48000</v>
      </c>
      <c r="I1130" s="27" t="s">
        <v>1125</v>
      </c>
      <c r="J1130" s="7" t="s">
        <v>20</v>
      </c>
    </row>
    <row r="1131" spans="1:10" x14ac:dyDescent="0.25">
      <c r="A1131" s="7">
        <f t="shared" si="5"/>
        <v>873</v>
      </c>
      <c r="B1131" s="7" t="s">
        <v>1149</v>
      </c>
      <c r="C1131" s="7"/>
      <c r="D1131" s="44">
        <v>29904</v>
      </c>
      <c r="E1131" s="73" t="s">
        <v>1046</v>
      </c>
      <c r="F1131" s="44">
        <v>49</v>
      </c>
      <c r="G1131" s="44" t="s">
        <v>255</v>
      </c>
      <c r="H1131" s="36">
        <v>372400</v>
      </c>
      <c r="I1131" s="27" t="s">
        <v>1125</v>
      </c>
      <c r="J1131" s="7" t="s">
        <v>20</v>
      </c>
    </row>
    <row r="1132" spans="1:10" ht="36" x14ac:dyDescent="0.25">
      <c r="A1132" s="7">
        <f t="shared" si="5"/>
        <v>874</v>
      </c>
      <c r="B1132" s="7" t="s">
        <v>1149</v>
      </c>
      <c r="C1132" s="7"/>
      <c r="D1132" s="7">
        <v>29904</v>
      </c>
      <c r="E1132" s="77" t="s">
        <v>1048</v>
      </c>
      <c r="F1132" s="65">
        <v>30</v>
      </c>
      <c r="G1132" s="7" t="s">
        <v>515</v>
      </c>
      <c r="H1132" s="36">
        <v>3900</v>
      </c>
      <c r="I1132" s="27" t="s">
        <v>1125</v>
      </c>
      <c r="J1132" s="7" t="s">
        <v>20</v>
      </c>
    </row>
    <row r="1133" spans="1:10" ht="24" x14ac:dyDescent="0.25">
      <c r="A1133" s="7">
        <f t="shared" si="5"/>
        <v>875</v>
      </c>
      <c r="B1133" s="7" t="s">
        <v>1149</v>
      </c>
      <c r="C1133" s="7"/>
      <c r="D1133" s="7">
        <v>29904</v>
      </c>
      <c r="E1133" s="70" t="s">
        <v>1049</v>
      </c>
      <c r="F1133" s="78">
        <v>53</v>
      </c>
      <c r="G1133" s="7" t="s">
        <v>844</v>
      </c>
      <c r="H1133" s="36">
        <v>137800</v>
      </c>
      <c r="I1133" s="27" t="s">
        <v>1125</v>
      </c>
      <c r="J1133" s="7" t="s">
        <v>20</v>
      </c>
    </row>
    <row r="1134" spans="1:10" ht="24" x14ac:dyDescent="0.25">
      <c r="A1134" s="7">
        <f t="shared" si="5"/>
        <v>876</v>
      </c>
      <c r="B1134" s="7" t="s">
        <v>1149</v>
      </c>
      <c r="C1134" s="7"/>
      <c r="D1134" s="7">
        <v>29904</v>
      </c>
      <c r="E1134" s="70" t="s">
        <v>1050</v>
      </c>
      <c r="F1134" s="65">
        <v>20</v>
      </c>
      <c r="G1134" s="7" t="s">
        <v>255</v>
      </c>
      <c r="H1134" s="36">
        <v>240000</v>
      </c>
      <c r="I1134" s="27" t="s">
        <v>1125</v>
      </c>
      <c r="J1134" s="7" t="s">
        <v>20</v>
      </c>
    </row>
    <row r="1135" spans="1:10" ht="48" x14ac:dyDescent="0.25">
      <c r="A1135" s="7">
        <f t="shared" si="5"/>
        <v>877</v>
      </c>
      <c r="B1135" s="7" t="s">
        <v>1149</v>
      </c>
      <c r="C1135" s="7"/>
      <c r="D1135" s="7">
        <v>29904</v>
      </c>
      <c r="E1135" s="70" t="s">
        <v>1052</v>
      </c>
      <c r="F1135" s="65">
        <v>6</v>
      </c>
      <c r="G1135" s="7" t="s">
        <v>255</v>
      </c>
      <c r="H1135" s="36">
        <v>39000</v>
      </c>
      <c r="I1135" s="27" t="s">
        <v>1125</v>
      </c>
      <c r="J1135" s="7" t="s">
        <v>20</v>
      </c>
    </row>
    <row r="1136" spans="1:10" ht="24" x14ac:dyDescent="0.25">
      <c r="A1136" s="7">
        <f t="shared" si="5"/>
        <v>878</v>
      </c>
      <c r="B1136" s="7" t="s">
        <v>1149</v>
      </c>
      <c r="C1136" s="7"/>
      <c r="D1136" s="7">
        <v>29904</v>
      </c>
      <c r="E1136" s="70" t="s">
        <v>1053</v>
      </c>
      <c r="F1136" s="65">
        <v>1500</v>
      </c>
      <c r="G1136" s="7" t="s">
        <v>255</v>
      </c>
      <c r="H1136" s="36">
        <v>105000</v>
      </c>
      <c r="I1136" s="27" t="s">
        <v>1125</v>
      </c>
      <c r="J1136" s="7" t="s">
        <v>20</v>
      </c>
    </row>
    <row r="1137" spans="1:10" ht="24" x14ac:dyDescent="0.25">
      <c r="A1137" s="7">
        <f t="shared" si="5"/>
        <v>879</v>
      </c>
      <c r="B1137" s="7" t="s">
        <v>1149</v>
      </c>
      <c r="C1137" s="7"/>
      <c r="D1137" s="7">
        <v>29904</v>
      </c>
      <c r="E1137" s="77" t="s">
        <v>1054</v>
      </c>
      <c r="F1137" s="78">
        <v>10</v>
      </c>
      <c r="G1137" s="7" t="s">
        <v>255</v>
      </c>
      <c r="H1137" s="36">
        <v>45000</v>
      </c>
      <c r="I1137" s="27" t="s">
        <v>1125</v>
      </c>
      <c r="J1137" s="7" t="s">
        <v>20</v>
      </c>
    </row>
    <row r="1138" spans="1:10" x14ac:dyDescent="0.25">
      <c r="A1138" s="7">
        <f t="shared" si="5"/>
        <v>880</v>
      </c>
      <c r="B1138" s="7" t="s">
        <v>1149</v>
      </c>
      <c r="C1138" s="7"/>
      <c r="D1138" s="7">
        <v>29904</v>
      </c>
      <c r="E1138" s="77" t="s">
        <v>1056</v>
      </c>
      <c r="F1138" s="78">
        <v>30</v>
      </c>
      <c r="G1138" s="7" t="s">
        <v>515</v>
      </c>
      <c r="H1138" s="36">
        <v>33990</v>
      </c>
      <c r="I1138" s="27" t="s">
        <v>1125</v>
      </c>
      <c r="J1138" s="7" t="s">
        <v>20</v>
      </c>
    </row>
    <row r="1139" spans="1:10" x14ac:dyDescent="0.25">
      <c r="A1139" s="7">
        <f t="shared" ref="A1139:A1184" si="6">+A1138+1</f>
        <v>881</v>
      </c>
      <c r="B1139" s="7" t="s">
        <v>1149</v>
      </c>
      <c r="C1139" s="7"/>
      <c r="D1139" s="7">
        <v>29904</v>
      </c>
      <c r="E1139" s="77" t="s">
        <v>1056</v>
      </c>
      <c r="F1139" s="78">
        <v>30</v>
      </c>
      <c r="G1139" s="7" t="s">
        <v>515</v>
      </c>
      <c r="H1139" s="36">
        <v>99000</v>
      </c>
      <c r="I1139" s="27" t="s">
        <v>1125</v>
      </c>
      <c r="J1139" s="7" t="s">
        <v>20</v>
      </c>
    </row>
    <row r="1140" spans="1:10" x14ac:dyDescent="0.25">
      <c r="A1140" s="7">
        <f t="shared" si="6"/>
        <v>882</v>
      </c>
      <c r="B1140" s="7" t="s">
        <v>1149</v>
      </c>
      <c r="C1140" s="7"/>
      <c r="D1140" s="7">
        <v>29905</v>
      </c>
      <c r="E1140" s="71" t="s">
        <v>1067</v>
      </c>
      <c r="F1140" s="7">
        <v>30</v>
      </c>
      <c r="G1140" s="7" t="s">
        <v>255</v>
      </c>
      <c r="H1140" s="56">
        <v>6600</v>
      </c>
      <c r="I1140" s="27" t="s">
        <v>1125</v>
      </c>
      <c r="J1140" s="7" t="s">
        <v>20</v>
      </c>
    </row>
    <row r="1141" spans="1:10" x14ac:dyDescent="0.25">
      <c r="A1141" s="7">
        <f t="shared" si="6"/>
        <v>883</v>
      </c>
      <c r="B1141" s="7" t="s">
        <v>1149</v>
      </c>
      <c r="C1141" s="7"/>
      <c r="D1141" s="7">
        <v>29905</v>
      </c>
      <c r="E1141" s="71" t="s">
        <v>1069</v>
      </c>
      <c r="F1141" s="7">
        <v>10</v>
      </c>
      <c r="G1141" s="7" t="s">
        <v>844</v>
      </c>
      <c r="H1141" s="56">
        <v>13000</v>
      </c>
      <c r="I1141" s="27" t="s">
        <v>1125</v>
      </c>
      <c r="J1141" s="7" t="s">
        <v>20</v>
      </c>
    </row>
    <row r="1142" spans="1:10" x14ac:dyDescent="0.25">
      <c r="A1142" s="7">
        <f t="shared" si="6"/>
        <v>884</v>
      </c>
      <c r="B1142" s="7" t="s">
        <v>1149</v>
      </c>
      <c r="C1142" s="7"/>
      <c r="D1142" s="7">
        <v>29905</v>
      </c>
      <c r="E1142" s="63" t="s">
        <v>1212</v>
      </c>
      <c r="F1142" s="7">
        <v>20</v>
      </c>
      <c r="G1142" s="7" t="s">
        <v>255</v>
      </c>
      <c r="H1142" s="56">
        <v>16160</v>
      </c>
      <c r="I1142" s="27" t="s">
        <v>1125</v>
      </c>
      <c r="J1142" s="7" t="s">
        <v>20</v>
      </c>
    </row>
    <row r="1143" spans="1:10" x14ac:dyDescent="0.25">
      <c r="A1143" s="7">
        <f t="shared" si="6"/>
        <v>885</v>
      </c>
      <c r="B1143" s="7" t="s">
        <v>1149</v>
      </c>
      <c r="C1143" s="44"/>
      <c r="D1143" s="44">
        <v>29906</v>
      </c>
      <c r="E1143" s="72" t="s">
        <v>1213</v>
      </c>
      <c r="F1143" s="79">
        <v>50</v>
      </c>
      <c r="G1143" s="44" t="s">
        <v>255</v>
      </c>
      <c r="H1143" s="45">
        <v>250000</v>
      </c>
      <c r="I1143" s="27" t="s">
        <v>1125</v>
      </c>
      <c r="J1143" s="7" t="s">
        <v>20</v>
      </c>
    </row>
    <row r="1144" spans="1:10" ht="45" x14ac:dyDescent="0.25">
      <c r="A1144" s="7">
        <f t="shared" si="6"/>
        <v>886</v>
      </c>
      <c r="B1144" s="7" t="s">
        <v>1149</v>
      </c>
      <c r="C1144" s="7"/>
      <c r="D1144" s="7">
        <v>29906</v>
      </c>
      <c r="E1144" s="63" t="s">
        <v>1072</v>
      </c>
      <c r="F1144" s="65">
        <v>8</v>
      </c>
      <c r="G1144" s="7" t="s">
        <v>255</v>
      </c>
      <c r="H1144" s="36">
        <v>22400</v>
      </c>
      <c r="I1144" s="27" t="s">
        <v>1125</v>
      </c>
      <c r="J1144" s="7" t="s">
        <v>20</v>
      </c>
    </row>
    <row r="1145" spans="1:10" x14ac:dyDescent="0.25">
      <c r="A1145" s="7">
        <f t="shared" si="6"/>
        <v>887</v>
      </c>
      <c r="B1145" s="7" t="s">
        <v>1149</v>
      </c>
      <c r="C1145" s="7"/>
      <c r="D1145" s="7">
        <v>29906</v>
      </c>
      <c r="E1145" s="63" t="s">
        <v>1214</v>
      </c>
      <c r="F1145" s="65">
        <v>10</v>
      </c>
      <c r="G1145" s="7" t="s">
        <v>255</v>
      </c>
      <c r="H1145" s="36">
        <v>150000</v>
      </c>
      <c r="I1145" s="27" t="s">
        <v>1125</v>
      </c>
      <c r="J1145" s="7" t="s">
        <v>20</v>
      </c>
    </row>
    <row r="1146" spans="1:10" x14ac:dyDescent="0.25">
      <c r="A1146" s="7">
        <f t="shared" si="6"/>
        <v>888</v>
      </c>
      <c r="B1146" s="7" t="s">
        <v>1149</v>
      </c>
      <c r="C1146" s="7"/>
      <c r="D1146" s="7">
        <v>29906</v>
      </c>
      <c r="E1146" s="63" t="s">
        <v>1073</v>
      </c>
      <c r="F1146" s="65">
        <v>106</v>
      </c>
      <c r="G1146" s="7" t="s">
        <v>255</v>
      </c>
      <c r="H1146" s="36">
        <v>265000</v>
      </c>
      <c r="I1146" s="27" t="s">
        <v>1125</v>
      </c>
      <c r="J1146" s="7" t="s">
        <v>20</v>
      </c>
    </row>
    <row r="1147" spans="1:10" x14ac:dyDescent="0.25">
      <c r="A1147" s="7">
        <f t="shared" si="6"/>
        <v>889</v>
      </c>
      <c r="B1147" s="7" t="s">
        <v>1149</v>
      </c>
      <c r="C1147" s="7"/>
      <c r="D1147" s="7">
        <v>29906</v>
      </c>
      <c r="E1147" s="63" t="s">
        <v>1215</v>
      </c>
      <c r="F1147" s="80">
        <v>1000</v>
      </c>
      <c r="G1147" s="7" t="s">
        <v>255</v>
      </c>
      <c r="H1147" s="36">
        <v>50000</v>
      </c>
      <c r="I1147" s="27" t="s">
        <v>1125</v>
      </c>
      <c r="J1147" s="7" t="s">
        <v>20</v>
      </c>
    </row>
    <row r="1148" spans="1:10" x14ac:dyDescent="0.25">
      <c r="A1148" s="7">
        <f t="shared" si="6"/>
        <v>890</v>
      </c>
      <c r="B1148" s="7" t="s">
        <v>1149</v>
      </c>
      <c r="C1148" s="7"/>
      <c r="D1148" s="7">
        <v>29906</v>
      </c>
      <c r="E1148" s="63" t="s">
        <v>1216</v>
      </c>
      <c r="F1148" s="80">
        <v>10</v>
      </c>
      <c r="G1148" s="7" t="s">
        <v>255</v>
      </c>
      <c r="H1148" s="36">
        <v>200000</v>
      </c>
      <c r="I1148" s="27" t="s">
        <v>1125</v>
      </c>
      <c r="J1148" s="7" t="s">
        <v>20</v>
      </c>
    </row>
    <row r="1149" spans="1:10" ht="33.75" x14ac:dyDescent="0.25">
      <c r="A1149" s="7">
        <f t="shared" si="6"/>
        <v>891</v>
      </c>
      <c r="B1149" s="7" t="s">
        <v>1149</v>
      </c>
      <c r="C1149" s="7"/>
      <c r="D1149" s="7">
        <v>29906</v>
      </c>
      <c r="E1149" s="63" t="s">
        <v>1075</v>
      </c>
      <c r="F1149" s="65">
        <v>12</v>
      </c>
      <c r="G1149" s="7" t="s">
        <v>255</v>
      </c>
      <c r="H1149" s="36">
        <v>300000</v>
      </c>
      <c r="I1149" s="27" t="s">
        <v>1125</v>
      </c>
      <c r="J1149" s="7" t="s">
        <v>20</v>
      </c>
    </row>
    <row r="1150" spans="1:10" x14ac:dyDescent="0.25">
      <c r="A1150" s="7">
        <f t="shared" si="6"/>
        <v>892</v>
      </c>
      <c r="B1150" s="7" t="s">
        <v>1149</v>
      </c>
      <c r="C1150" s="7"/>
      <c r="D1150" s="7">
        <v>29906</v>
      </c>
      <c r="E1150" s="63" t="s">
        <v>1217</v>
      </c>
      <c r="F1150" s="65">
        <v>10</v>
      </c>
      <c r="G1150" s="7" t="s">
        <v>255</v>
      </c>
      <c r="H1150" s="36">
        <v>250000</v>
      </c>
      <c r="I1150" s="27" t="s">
        <v>1125</v>
      </c>
      <c r="J1150" s="7" t="s">
        <v>20</v>
      </c>
    </row>
    <row r="1151" spans="1:10" x14ac:dyDescent="0.25">
      <c r="A1151" s="7">
        <f t="shared" si="6"/>
        <v>893</v>
      </c>
      <c r="B1151" s="7" t="s">
        <v>1149</v>
      </c>
      <c r="C1151" s="7"/>
      <c r="D1151" s="7">
        <v>29906</v>
      </c>
      <c r="E1151" s="63" t="s">
        <v>1218</v>
      </c>
      <c r="F1151" s="80">
        <v>10</v>
      </c>
      <c r="G1151" s="7" t="s">
        <v>255</v>
      </c>
      <c r="H1151" s="36">
        <v>150000</v>
      </c>
      <c r="I1151" s="27" t="s">
        <v>1125</v>
      </c>
      <c r="J1151" s="7" t="s">
        <v>20</v>
      </c>
    </row>
    <row r="1152" spans="1:10" x14ac:dyDescent="0.25">
      <c r="A1152" s="7">
        <f t="shared" si="6"/>
        <v>894</v>
      </c>
      <c r="B1152" s="7" t="s">
        <v>1149</v>
      </c>
      <c r="C1152" s="7"/>
      <c r="D1152" s="7">
        <v>29906</v>
      </c>
      <c r="E1152" s="63" t="s">
        <v>1219</v>
      </c>
      <c r="F1152" s="80">
        <v>10</v>
      </c>
      <c r="G1152" s="7" t="s">
        <v>255</v>
      </c>
      <c r="H1152" s="36">
        <v>150000</v>
      </c>
      <c r="I1152" s="27" t="s">
        <v>1125</v>
      </c>
      <c r="J1152" s="7" t="s">
        <v>20</v>
      </c>
    </row>
    <row r="1153" spans="1:10" x14ac:dyDescent="0.25">
      <c r="A1153" s="7">
        <f t="shared" si="6"/>
        <v>895</v>
      </c>
      <c r="B1153" s="7" t="s">
        <v>1149</v>
      </c>
      <c r="C1153" s="7"/>
      <c r="D1153" s="7">
        <v>29906</v>
      </c>
      <c r="E1153" s="63" t="s">
        <v>1105</v>
      </c>
      <c r="F1153" s="80">
        <v>100</v>
      </c>
      <c r="G1153" s="7" t="s">
        <v>255</v>
      </c>
      <c r="H1153" s="36">
        <v>800000</v>
      </c>
      <c r="I1153" s="27" t="s">
        <v>1125</v>
      </c>
      <c r="J1153" s="7" t="s">
        <v>20</v>
      </c>
    </row>
    <row r="1154" spans="1:10" x14ac:dyDescent="0.25">
      <c r="A1154" s="7">
        <f t="shared" si="6"/>
        <v>896</v>
      </c>
      <c r="B1154" s="7" t="s">
        <v>1149</v>
      </c>
      <c r="C1154" s="7"/>
      <c r="D1154" s="7">
        <v>29999</v>
      </c>
      <c r="E1154" s="63" t="s">
        <v>1220</v>
      </c>
      <c r="F1154" s="80">
        <v>20</v>
      </c>
      <c r="G1154" s="7" t="s">
        <v>255</v>
      </c>
      <c r="H1154" s="36">
        <v>70000</v>
      </c>
      <c r="I1154" s="27" t="s">
        <v>1125</v>
      </c>
      <c r="J1154" s="7" t="s">
        <v>20</v>
      </c>
    </row>
    <row r="1155" spans="1:10" x14ac:dyDescent="0.25">
      <c r="A1155" s="7">
        <f t="shared" si="6"/>
        <v>897</v>
      </c>
      <c r="B1155" s="7" t="s">
        <v>1149</v>
      </c>
      <c r="C1155" s="7"/>
      <c r="D1155" s="7">
        <v>29999</v>
      </c>
      <c r="E1155" s="63" t="s">
        <v>1221</v>
      </c>
      <c r="F1155" s="80">
        <v>75.7</v>
      </c>
      <c r="G1155" s="7" t="s">
        <v>603</v>
      </c>
      <c r="H1155" s="36">
        <v>151400</v>
      </c>
      <c r="I1155" s="27" t="s">
        <v>1125</v>
      </c>
      <c r="J1155" s="7" t="s">
        <v>20</v>
      </c>
    </row>
    <row r="1156" spans="1:10" x14ac:dyDescent="0.25">
      <c r="A1156" s="7">
        <f t="shared" si="6"/>
        <v>898</v>
      </c>
      <c r="B1156" s="7" t="s">
        <v>1149</v>
      </c>
      <c r="C1156" s="7"/>
      <c r="D1156" s="7">
        <v>29999</v>
      </c>
      <c r="E1156" s="63" t="s">
        <v>1222</v>
      </c>
      <c r="F1156" s="80">
        <v>75.7</v>
      </c>
      <c r="G1156" s="7" t="s">
        <v>603</v>
      </c>
      <c r="H1156" s="36">
        <v>181680</v>
      </c>
      <c r="I1156" s="27" t="s">
        <v>1125</v>
      </c>
      <c r="J1156" s="7" t="s">
        <v>20</v>
      </c>
    </row>
    <row r="1157" spans="1:10" x14ac:dyDescent="0.25">
      <c r="A1157" s="7">
        <f t="shared" si="6"/>
        <v>899</v>
      </c>
      <c r="B1157" s="7" t="s">
        <v>1149</v>
      </c>
      <c r="C1157" s="7"/>
      <c r="D1157" s="7">
        <v>29999</v>
      </c>
      <c r="E1157" s="77" t="s">
        <v>1076</v>
      </c>
      <c r="F1157" s="65">
        <v>4</v>
      </c>
      <c r="G1157" s="7" t="s">
        <v>255</v>
      </c>
      <c r="H1157" s="36">
        <v>13600</v>
      </c>
      <c r="I1157" s="27" t="s">
        <v>1125</v>
      </c>
      <c r="J1157" s="7" t="s">
        <v>20</v>
      </c>
    </row>
    <row r="1158" spans="1:10" x14ac:dyDescent="0.25">
      <c r="A1158" s="7">
        <f t="shared" si="6"/>
        <v>900</v>
      </c>
      <c r="B1158" s="7" t="s">
        <v>1149</v>
      </c>
      <c r="C1158" s="7"/>
      <c r="D1158" s="7">
        <v>29999</v>
      </c>
      <c r="E1158" s="77" t="s">
        <v>1077</v>
      </c>
      <c r="F1158" s="65">
        <v>400</v>
      </c>
      <c r="G1158" s="7" t="s">
        <v>255</v>
      </c>
      <c r="H1158" s="36">
        <v>82800</v>
      </c>
      <c r="I1158" s="27" t="s">
        <v>1125</v>
      </c>
      <c r="J1158" s="7" t="s">
        <v>20</v>
      </c>
    </row>
    <row r="1159" spans="1:10" x14ac:dyDescent="0.25">
      <c r="A1159" s="7">
        <f t="shared" si="6"/>
        <v>901</v>
      </c>
      <c r="B1159" s="7" t="s">
        <v>1149</v>
      </c>
      <c r="C1159" s="7"/>
      <c r="D1159" s="7">
        <v>50101</v>
      </c>
      <c r="E1159" s="63" t="s">
        <v>1223</v>
      </c>
      <c r="F1159" s="80">
        <v>2</v>
      </c>
      <c r="G1159" s="7" t="s">
        <v>1134</v>
      </c>
      <c r="H1159" s="36">
        <v>250000</v>
      </c>
      <c r="I1159" s="27" t="s">
        <v>1125</v>
      </c>
      <c r="J1159" s="7" t="s">
        <v>20</v>
      </c>
    </row>
    <row r="1160" spans="1:10" x14ac:dyDescent="0.25">
      <c r="A1160" s="7">
        <f t="shared" si="6"/>
        <v>902</v>
      </c>
      <c r="B1160" s="7" t="s">
        <v>1149</v>
      </c>
      <c r="C1160" s="7"/>
      <c r="D1160" s="7">
        <v>50101</v>
      </c>
      <c r="E1160" s="63" t="s">
        <v>1224</v>
      </c>
      <c r="F1160" s="80">
        <v>1</v>
      </c>
      <c r="G1160" s="7" t="s">
        <v>1134</v>
      </c>
      <c r="H1160" s="36">
        <v>150000</v>
      </c>
      <c r="I1160" s="27" t="s">
        <v>1125</v>
      </c>
      <c r="J1160" s="7" t="s">
        <v>20</v>
      </c>
    </row>
    <row r="1161" spans="1:10" x14ac:dyDescent="0.25">
      <c r="A1161" s="7">
        <f t="shared" si="6"/>
        <v>903</v>
      </c>
      <c r="B1161" s="7" t="s">
        <v>1149</v>
      </c>
      <c r="C1161" s="7"/>
      <c r="D1161" s="7">
        <v>50101</v>
      </c>
      <c r="E1161" s="63" t="s">
        <v>1225</v>
      </c>
      <c r="F1161" s="80">
        <v>1</v>
      </c>
      <c r="G1161" s="7" t="s">
        <v>1134</v>
      </c>
      <c r="H1161" s="36">
        <v>1500000</v>
      </c>
      <c r="I1161" s="27" t="s">
        <v>1125</v>
      </c>
      <c r="J1161" s="7" t="s">
        <v>20</v>
      </c>
    </row>
    <row r="1162" spans="1:10" ht="33.75" x14ac:dyDescent="0.25">
      <c r="A1162" s="7">
        <f t="shared" si="6"/>
        <v>904</v>
      </c>
      <c r="B1162" s="7" t="s">
        <v>1149</v>
      </c>
      <c r="C1162" s="7"/>
      <c r="D1162" s="7">
        <v>50101</v>
      </c>
      <c r="E1162" s="63" t="s">
        <v>1226</v>
      </c>
      <c r="F1162" s="80">
        <v>1</v>
      </c>
      <c r="G1162" s="7" t="s">
        <v>1134</v>
      </c>
      <c r="H1162" s="36">
        <v>115000</v>
      </c>
      <c r="I1162" s="27" t="s">
        <v>1125</v>
      </c>
      <c r="J1162" s="7" t="s">
        <v>20</v>
      </c>
    </row>
    <row r="1163" spans="1:10" x14ac:dyDescent="0.25">
      <c r="A1163" s="7">
        <f t="shared" si="6"/>
        <v>905</v>
      </c>
      <c r="B1163" s="7" t="s">
        <v>1149</v>
      </c>
      <c r="C1163" s="7"/>
      <c r="D1163" s="7">
        <v>50101</v>
      </c>
      <c r="E1163" s="63" t="s">
        <v>1227</v>
      </c>
      <c r="F1163" s="80">
        <v>2</v>
      </c>
      <c r="G1163" s="7" t="s">
        <v>1134</v>
      </c>
      <c r="H1163" s="36">
        <v>400000</v>
      </c>
      <c r="I1163" s="27" t="s">
        <v>1125</v>
      </c>
      <c r="J1163" s="7" t="s">
        <v>20</v>
      </c>
    </row>
    <row r="1164" spans="1:10" x14ac:dyDescent="0.25">
      <c r="A1164" s="7">
        <f t="shared" si="6"/>
        <v>906</v>
      </c>
      <c r="B1164" s="7" t="s">
        <v>1149</v>
      </c>
      <c r="C1164" s="7"/>
      <c r="D1164" s="7">
        <v>50101</v>
      </c>
      <c r="E1164" s="63" t="s">
        <v>1228</v>
      </c>
      <c r="F1164" s="80">
        <v>1</v>
      </c>
      <c r="G1164" s="7" t="s">
        <v>1134</v>
      </c>
      <c r="H1164" s="36">
        <v>550000</v>
      </c>
      <c r="I1164" s="27" t="s">
        <v>1125</v>
      </c>
      <c r="J1164" s="7" t="s">
        <v>20</v>
      </c>
    </row>
    <row r="1165" spans="1:10" ht="22.5" x14ac:dyDescent="0.25">
      <c r="A1165" s="7">
        <f t="shared" si="6"/>
        <v>907</v>
      </c>
      <c r="B1165" s="7" t="s">
        <v>1149</v>
      </c>
      <c r="C1165" s="7"/>
      <c r="D1165" s="7">
        <v>50101</v>
      </c>
      <c r="E1165" s="63" t="s">
        <v>1229</v>
      </c>
      <c r="F1165" s="80">
        <v>1</v>
      </c>
      <c r="G1165" s="7" t="s">
        <v>1134</v>
      </c>
      <c r="H1165" s="36">
        <v>300000</v>
      </c>
      <c r="I1165" s="27" t="s">
        <v>1125</v>
      </c>
      <c r="J1165" s="7" t="s">
        <v>20</v>
      </c>
    </row>
    <row r="1166" spans="1:10" x14ac:dyDescent="0.25">
      <c r="A1166" s="7">
        <f t="shared" si="6"/>
        <v>908</v>
      </c>
      <c r="B1166" s="7" t="s">
        <v>1149</v>
      </c>
      <c r="C1166" s="7"/>
      <c r="D1166" s="7">
        <v>50101</v>
      </c>
      <c r="E1166" s="63" t="s">
        <v>1230</v>
      </c>
      <c r="F1166" s="80">
        <v>1</v>
      </c>
      <c r="G1166" s="7" t="s">
        <v>1134</v>
      </c>
      <c r="H1166" s="36">
        <v>150000</v>
      </c>
      <c r="I1166" s="27" t="s">
        <v>1125</v>
      </c>
      <c r="J1166" s="7" t="s">
        <v>20</v>
      </c>
    </row>
    <row r="1167" spans="1:10" ht="22.5" x14ac:dyDescent="0.25">
      <c r="A1167" s="7">
        <f t="shared" si="6"/>
        <v>909</v>
      </c>
      <c r="B1167" s="7" t="s">
        <v>1149</v>
      </c>
      <c r="C1167" s="7"/>
      <c r="D1167" s="7">
        <v>50101</v>
      </c>
      <c r="E1167" s="63" t="s">
        <v>1231</v>
      </c>
      <c r="F1167" s="80">
        <v>1</v>
      </c>
      <c r="G1167" s="7" t="s">
        <v>1134</v>
      </c>
      <c r="H1167" s="36">
        <v>150000</v>
      </c>
      <c r="I1167" s="27" t="s">
        <v>1125</v>
      </c>
      <c r="J1167" s="7" t="s">
        <v>20</v>
      </c>
    </row>
    <row r="1168" spans="1:10" x14ac:dyDescent="0.25">
      <c r="A1168" s="7">
        <f t="shared" si="6"/>
        <v>910</v>
      </c>
      <c r="B1168" s="7" t="s">
        <v>1149</v>
      </c>
      <c r="C1168" s="7"/>
      <c r="D1168" s="7">
        <v>50199</v>
      </c>
      <c r="E1168" s="74" t="s">
        <v>1082</v>
      </c>
      <c r="F1168" s="7">
        <v>1</v>
      </c>
      <c r="G1168" s="7" t="s">
        <v>1134</v>
      </c>
      <c r="H1168" s="36">
        <v>20000</v>
      </c>
      <c r="I1168" s="27" t="s">
        <v>1125</v>
      </c>
      <c r="J1168" s="7" t="s">
        <v>20</v>
      </c>
    </row>
    <row r="1169" spans="1:10" ht="36" x14ac:dyDescent="0.25">
      <c r="A1169" s="7">
        <f t="shared" si="6"/>
        <v>911</v>
      </c>
      <c r="B1169" s="7" t="s">
        <v>1149</v>
      </c>
      <c r="C1169" s="7"/>
      <c r="D1169" s="7">
        <v>50199</v>
      </c>
      <c r="E1169" s="74" t="s">
        <v>1083</v>
      </c>
      <c r="F1169" s="7">
        <v>1</v>
      </c>
      <c r="G1169" s="7" t="s">
        <v>1134</v>
      </c>
      <c r="H1169" s="36">
        <v>44000</v>
      </c>
      <c r="I1169" s="27" t="s">
        <v>1125</v>
      </c>
      <c r="J1169" s="7" t="s">
        <v>20</v>
      </c>
    </row>
    <row r="1170" spans="1:10" ht="48" x14ac:dyDescent="0.25">
      <c r="A1170" s="7">
        <f t="shared" si="6"/>
        <v>912</v>
      </c>
      <c r="B1170" s="7" t="s">
        <v>1149</v>
      </c>
      <c r="C1170" s="7"/>
      <c r="D1170" s="7">
        <v>50199</v>
      </c>
      <c r="E1170" s="70" t="s">
        <v>1084</v>
      </c>
      <c r="F1170" s="7">
        <v>1</v>
      </c>
      <c r="G1170" s="7" t="s">
        <v>1134</v>
      </c>
      <c r="H1170" s="36">
        <v>325000</v>
      </c>
      <c r="I1170" s="27" t="s">
        <v>1125</v>
      </c>
      <c r="J1170" s="7" t="s">
        <v>20</v>
      </c>
    </row>
    <row r="1171" spans="1:10" x14ac:dyDescent="0.25">
      <c r="A1171" s="7">
        <f t="shared" si="6"/>
        <v>913</v>
      </c>
      <c r="B1171" s="7" t="s">
        <v>1149</v>
      </c>
      <c r="C1171" s="7"/>
      <c r="D1171" s="7">
        <v>50199</v>
      </c>
      <c r="E1171" s="63" t="s">
        <v>1232</v>
      </c>
      <c r="F1171" s="7">
        <v>2</v>
      </c>
      <c r="G1171" s="7" t="s">
        <v>1134</v>
      </c>
      <c r="H1171" s="36">
        <v>1000000</v>
      </c>
      <c r="I1171" s="27" t="s">
        <v>1125</v>
      </c>
      <c r="J1171" s="7" t="s">
        <v>20</v>
      </c>
    </row>
    <row r="1172" spans="1:10" x14ac:dyDescent="0.25">
      <c r="A1172" s="7">
        <f t="shared" si="6"/>
        <v>914</v>
      </c>
      <c r="B1172" s="7" t="s">
        <v>1149</v>
      </c>
      <c r="C1172" s="7"/>
      <c r="D1172" s="7">
        <v>59901</v>
      </c>
      <c r="E1172" s="73" t="s">
        <v>1088</v>
      </c>
      <c r="F1172" s="7">
        <v>60</v>
      </c>
      <c r="G1172" s="7" t="s">
        <v>1134</v>
      </c>
      <c r="H1172" s="36">
        <v>84000</v>
      </c>
      <c r="I1172" s="27" t="s">
        <v>1125</v>
      </c>
      <c r="J1172" s="7" t="s">
        <v>20</v>
      </c>
    </row>
    <row r="1173" spans="1:10" x14ac:dyDescent="0.25">
      <c r="A1173" s="7">
        <f t="shared" si="6"/>
        <v>915</v>
      </c>
      <c r="B1173" s="7" t="s">
        <v>1233</v>
      </c>
      <c r="C1173" s="7"/>
      <c r="D1173" s="7">
        <v>10201</v>
      </c>
      <c r="E1173" s="66" t="s">
        <v>1234</v>
      </c>
      <c r="F1173" s="7">
        <v>12</v>
      </c>
      <c r="G1173" s="7" t="s">
        <v>1134</v>
      </c>
      <c r="H1173" s="36">
        <v>3196000</v>
      </c>
      <c r="I1173" s="27" t="s">
        <v>1125</v>
      </c>
      <c r="J1173" s="7" t="s">
        <v>20</v>
      </c>
    </row>
    <row r="1174" spans="1:10" x14ac:dyDescent="0.25">
      <c r="A1174" s="7">
        <f t="shared" si="6"/>
        <v>916</v>
      </c>
      <c r="B1174" s="7" t="s">
        <v>1233</v>
      </c>
      <c r="C1174" s="7"/>
      <c r="D1174" s="7">
        <v>10202</v>
      </c>
      <c r="E1174" s="66" t="s">
        <v>1130</v>
      </c>
      <c r="F1174" s="7">
        <v>12</v>
      </c>
      <c r="G1174" s="7" t="s">
        <v>1134</v>
      </c>
      <c r="H1174" s="36">
        <v>21749400</v>
      </c>
      <c r="I1174" s="27" t="s">
        <v>1125</v>
      </c>
      <c r="J1174" s="7" t="s">
        <v>20</v>
      </c>
    </row>
    <row r="1175" spans="1:10" x14ac:dyDescent="0.25">
      <c r="A1175" s="7">
        <f t="shared" si="6"/>
        <v>917</v>
      </c>
      <c r="B1175" s="7" t="s">
        <v>1233</v>
      </c>
      <c r="C1175" s="7"/>
      <c r="D1175" s="7">
        <v>10204</v>
      </c>
      <c r="E1175" s="66" t="s">
        <v>1141</v>
      </c>
      <c r="F1175" s="7">
        <v>12</v>
      </c>
      <c r="G1175" s="7" t="s">
        <v>1134</v>
      </c>
      <c r="H1175" s="36">
        <v>4620000</v>
      </c>
      <c r="I1175" s="27" t="s">
        <v>1125</v>
      </c>
      <c r="J1175" s="7" t="s">
        <v>20</v>
      </c>
    </row>
    <row r="1176" spans="1:10" x14ac:dyDescent="0.25">
      <c r="A1176" s="7">
        <f t="shared" si="6"/>
        <v>918</v>
      </c>
      <c r="B1176" s="7" t="s">
        <v>1233</v>
      </c>
      <c r="C1176" s="7"/>
      <c r="D1176" s="7">
        <v>10299</v>
      </c>
      <c r="E1176" s="66" t="s">
        <v>1142</v>
      </c>
      <c r="F1176" s="7">
        <v>12</v>
      </c>
      <c r="G1176" s="7" t="s">
        <v>1134</v>
      </c>
      <c r="H1176" s="36">
        <v>700000</v>
      </c>
      <c r="I1176" s="27" t="s">
        <v>1125</v>
      </c>
      <c r="J1176" s="7" t="s">
        <v>20</v>
      </c>
    </row>
    <row r="1177" spans="1:10" x14ac:dyDescent="0.25">
      <c r="A1177" s="7">
        <f t="shared" si="6"/>
        <v>919</v>
      </c>
      <c r="B1177" s="7" t="s">
        <v>1235</v>
      </c>
      <c r="C1177" s="7"/>
      <c r="D1177" s="7">
        <v>10199</v>
      </c>
      <c r="E1177" s="3" t="s">
        <v>1236</v>
      </c>
      <c r="F1177" s="7">
        <v>12</v>
      </c>
      <c r="G1177" s="7" t="s">
        <v>1134</v>
      </c>
      <c r="H1177" s="36">
        <v>6927908871</v>
      </c>
      <c r="I1177" s="27" t="s">
        <v>1125</v>
      </c>
      <c r="J1177" s="7" t="s">
        <v>20</v>
      </c>
    </row>
    <row r="1178" spans="1:10" x14ac:dyDescent="0.25">
      <c r="A1178" s="7">
        <f t="shared" si="6"/>
        <v>920</v>
      </c>
      <c r="B1178" s="7" t="s">
        <v>1235</v>
      </c>
      <c r="C1178" s="7"/>
      <c r="D1178" s="7">
        <v>10204</v>
      </c>
      <c r="E1178" s="3" t="s">
        <v>1141</v>
      </c>
      <c r="F1178" s="7">
        <v>12</v>
      </c>
      <c r="G1178" s="7" t="s">
        <v>1134</v>
      </c>
      <c r="H1178" s="36">
        <v>1539529</v>
      </c>
      <c r="I1178" s="27" t="s">
        <v>1125</v>
      </c>
      <c r="J1178" s="7" t="s">
        <v>20</v>
      </c>
    </row>
    <row r="1179" spans="1:10" x14ac:dyDescent="0.25">
      <c r="A1179" s="7">
        <f t="shared" si="6"/>
        <v>921</v>
      </c>
      <c r="B1179" s="7"/>
      <c r="C1179" s="7"/>
      <c r="D1179" s="7"/>
      <c r="E1179" s="3"/>
      <c r="F1179" s="7"/>
      <c r="G1179" s="7"/>
      <c r="H1179" s="36"/>
      <c r="I1179" s="27"/>
      <c r="J1179" s="7"/>
    </row>
    <row r="1180" spans="1:10" x14ac:dyDescent="0.25">
      <c r="A1180" s="7">
        <f t="shared" si="6"/>
        <v>922</v>
      </c>
      <c r="B1180" s="7"/>
      <c r="C1180" s="7"/>
      <c r="D1180" s="7"/>
      <c r="E1180" s="3"/>
      <c r="F1180" s="7"/>
      <c r="G1180" s="7"/>
      <c r="H1180" s="36"/>
      <c r="I1180" s="27"/>
      <c r="J1180" s="7"/>
    </row>
    <row r="1181" spans="1:10" x14ac:dyDescent="0.25">
      <c r="A1181" s="7">
        <f t="shared" si="6"/>
        <v>923</v>
      </c>
      <c r="B1181" s="7"/>
      <c r="C1181" s="7"/>
      <c r="D1181" s="7"/>
      <c r="E1181" s="3"/>
      <c r="F1181" s="7"/>
      <c r="G1181" s="7"/>
      <c r="H1181" s="36"/>
      <c r="I1181" s="27"/>
      <c r="J1181" s="7"/>
    </row>
    <row r="1182" spans="1:10" x14ac:dyDescent="0.25">
      <c r="A1182" s="7">
        <f t="shared" si="6"/>
        <v>924</v>
      </c>
      <c r="B1182" s="7"/>
      <c r="C1182" s="7"/>
      <c r="D1182" s="7"/>
      <c r="E1182" s="3"/>
      <c r="F1182" s="7"/>
      <c r="G1182" s="7"/>
      <c r="H1182" s="36"/>
      <c r="I1182" s="27"/>
      <c r="J1182" s="7"/>
    </row>
    <row r="1183" spans="1:10" x14ac:dyDescent="0.25">
      <c r="A1183" s="7">
        <f t="shared" si="6"/>
        <v>925</v>
      </c>
      <c r="B1183" s="7"/>
      <c r="C1183" s="7"/>
      <c r="D1183" s="7"/>
      <c r="E1183" s="3"/>
      <c r="F1183" s="7"/>
      <c r="G1183" s="7"/>
      <c r="H1183" s="36"/>
      <c r="I1183" s="27"/>
      <c r="J1183" s="7"/>
    </row>
    <row r="1184" spans="1:10" x14ac:dyDescent="0.25">
      <c r="A1184" s="7">
        <f t="shared" si="6"/>
        <v>926</v>
      </c>
      <c r="B1184" s="7"/>
      <c r="C1184" s="7"/>
      <c r="D1184" s="7"/>
      <c r="E1184" s="3"/>
      <c r="F1184" s="7"/>
      <c r="G1184" s="7"/>
      <c r="H1184" s="36"/>
      <c r="I1184" s="27"/>
      <c r="J1184" s="7"/>
    </row>
    <row r="1185" spans="1:10" x14ac:dyDescent="0.25">
      <c r="A1185" s="7"/>
      <c r="B1185" s="7"/>
      <c r="C1185" s="7"/>
      <c r="D1185" s="7"/>
      <c r="E1185" s="3"/>
      <c r="F1185" s="7"/>
      <c r="G1185" s="7"/>
      <c r="H1185" s="36"/>
      <c r="I1185" s="27"/>
      <c r="J1185" s="7"/>
    </row>
    <row r="1186" spans="1:10" x14ac:dyDescent="0.25">
      <c r="A1186" s="7"/>
      <c r="B1186" s="7"/>
      <c r="C1186" s="7"/>
      <c r="D1186" s="7"/>
      <c r="E1186" s="3"/>
      <c r="F1186" s="7"/>
      <c r="G1186" s="7"/>
      <c r="H1186" s="36"/>
      <c r="I1186" s="27"/>
      <c r="J1186" s="7"/>
    </row>
    <row r="1187" spans="1:10" x14ac:dyDescent="0.25">
      <c r="A1187" s="7"/>
      <c r="B1187" s="7"/>
      <c r="C1187" s="7"/>
      <c r="D1187" s="7"/>
      <c r="E1187" s="3"/>
      <c r="F1187" s="7"/>
      <c r="G1187" s="7"/>
      <c r="H1187" s="36"/>
      <c r="I1187" s="27"/>
      <c r="J1187" s="7"/>
    </row>
    <row r="1188" spans="1:10" x14ac:dyDescent="0.25">
      <c r="A1188" s="7"/>
      <c r="B1188" s="7"/>
      <c r="C1188" s="7"/>
      <c r="D1188" s="7"/>
      <c r="E1188" s="3"/>
      <c r="F1188" s="7"/>
      <c r="G1188" s="7"/>
      <c r="H1188" s="36"/>
      <c r="I1188" s="27"/>
      <c r="J1188" s="7"/>
    </row>
    <row r="1189" spans="1:10" x14ac:dyDescent="0.25">
      <c r="A1189" s="7"/>
      <c r="B1189" s="7"/>
      <c r="C1189" s="7"/>
      <c r="D1189" s="7"/>
      <c r="E1189" s="3"/>
      <c r="F1189" s="7"/>
      <c r="G1189" s="7"/>
      <c r="H1189" s="36"/>
      <c r="I1189" s="27"/>
      <c r="J1189" s="7"/>
    </row>
    <row r="1190" spans="1:10" x14ac:dyDescent="0.25">
      <c r="A1190" s="7"/>
      <c r="B1190" s="7"/>
      <c r="C1190" s="7"/>
      <c r="D1190" s="7"/>
      <c r="E1190" s="3"/>
      <c r="F1190" s="7"/>
      <c r="G1190" s="7"/>
      <c r="H1190" s="36"/>
      <c r="I1190" s="27"/>
      <c r="J1190" s="7"/>
    </row>
    <row r="1191" spans="1:10" x14ac:dyDescent="0.25">
      <c r="A1191" s="7"/>
      <c r="B1191" s="7"/>
      <c r="C1191" s="7"/>
      <c r="D1191" s="7"/>
      <c r="E1191" s="3"/>
      <c r="F1191" s="7"/>
      <c r="G1191" s="7"/>
      <c r="H1191" s="36"/>
      <c r="I1191" s="27"/>
      <c r="J1191" s="7"/>
    </row>
    <row r="1192" spans="1:10" x14ac:dyDescent="0.25">
      <c r="A1192" s="7"/>
      <c r="B1192" s="7"/>
      <c r="C1192" s="7"/>
      <c r="D1192" s="7"/>
      <c r="E1192" s="3"/>
      <c r="F1192" s="7"/>
      <c r="G1192" s="7"/>
      <c r="H1192" s="36"/>
      <c r="I1192" s="27"/>
      <c r="J1192" s="7"/>
    </row>
    <row r="1193" spans="1:10" x14ac:dyDescent="0.25">
      <c r="A1193" s="7"/>
      <c r="B1193" s="7"/>
      <c r="C1193" s="7"/>
      <c r="D1193" s="7"/>
      <c r="E1193" s="3"/>
      <c r="F1193" s="7"/>
      <c r="G1193" s="7"/>
      <c r="H1193" s="36"/>
      <c r="I1193" s="27"/>
      <c r="J1193" s="7"/>
    </row>
    <row r="1194" spans="1:10" x14ac:dyDescent="0.25">
      <c r="A1194" s="7"/>
      <c r="B1194" s="7"/>
      <c r="C1194" s="7"/>
      <c r="D1194" s="7"/>
      <c r="E1194" s="3"/>
      <c r="F1194" s="7"/>
      <c r="G1194" s="7"/>
      <c r="H1194" s="36"/>
      <c r="I1194" s="27"/>
      <c r="J1194" s="7"/>
    </row>
    <row r="1195" spans="1:10" x14ac:dyDescent="0.25">
      <c r="A1195" s="7"/>
      <c r="B1195" s="7"/>
      <c r="C1195" s="7"/>
      <c r="D1195" s="7"/>
      <c r="E1195" s="3"/>
      <c r="F1195" s="7"/>
      <c r="G1195" s="7"/>
      <c r="H1195" s="36"/>
      <c r="I1195" s="27"/>
      <c r="J1195" s="7"/>
    </row>
    <row r="1196" spans="1:10" x14ac:dyDescent="0.25">
      <c r="A1196" s="7"/>
      <c r="B1196" s="7"/>
      <c r="C1196" s="7"/>
      <c r="D1196" s="7"/>
      <c r="E1196" s="3"/>
      <c r="F1196" s="7"/>
      <c r="G1196" s="7"/>
      <c r="H1196" s="36"/>
      <c r="I1196" s="27"/>
      <c r="J1196" s="7"/>
    </row>
    <row r="1197" spans="1:10" x14ac:dyDescent="0.25">
      <c r="A1197" s="7"/>
      <c r="B1197" s="7"/>
      <c r="C1197" s="7"/>
      <c r="D1197" s="7"/>
      <c r="E1197" s="3"/>
      <c r="F1197" s="7"/>
      <c r="G1197" s="7"/>
      <c r="H1197" s="36"/>
      <c r="I1197" s="27"/>
      <c r="J1197" s="7"/>
    </row>
    <row r="1198" spans="1:10" x14ac:dyDescent="0.25">
      <c r="A1198" s="7"/>
      <c r="B1198" s="7"/>
      <c r="C1198" s="7"/>
      <c r="D1198" s="7"/>
      <c r="E1198" s="3"/>
      <c r="F1198" s="7"/>
      <c r="G1198" s="7"/>
      <c r="H1198" s="36"/>
      <c r="I1198" s="27"/>
      <c r="J1198" s="7"/>
    </row>
    <row r="1199" spans="1:10" x14ac:dyDescent="0.25">
      <c r="A1199" s="7"/>
      <c r="B1199" s="7"/>
      <c r="C1199" s="7"/>
      <c r="D1199" s="7"/>
      <c r="E1199" s="3"/>
      <c r="F1199" s="7"/>
      <c r="G1199" s="7"/>
      <c r="H1199" s="36"/>
      <c r="I1199" s="27"/>
      <c r="J1199" s="7"/>
    </row>
    <row r="1200" spans="1:10" x14ac:dyDescent="0.25">
      <c r="A1200" s="7"/>
      <c r="B1200" s="7"/>
      <c r="C1200" s="7"/>
      <c r="D1200" s="7"/>
      <c r="E1200" s="3"/>
      <c r="F1200" s="7"/>
      <c r="G1200" s="7"/>
      <c r="H1200" s="36"/>
      <c r="I1200" s="27"/>
      <c r="J1200" s="7"/>
    </row>
    <row r="1201" spans="1:10" x14ac:dyDescent="0.25">
      <c r="A1201" s="7"/>
      <c r="B1201" s="7"/>
      <c r="C1201" s="7"/>
      <c r="D1201" s="7"/>
      <c r="E1201" s="3"/>
      <c r="F1201" s="7"/>
      <c r="G1201" s="7"/>
      <c r="H1201" s="36"/>
      <c r="I1201" s="27"/>
      <c r="J1201" s="7"/>
    </row>
    <row r="1202" spans="1:10" x14ac:dyDescent="0.25">
      <c r="A1202" s="7"/>
      <c r="B1202" s="7"/>
      <c r="C1202" s="7"/>
      <c r="D1202" s="7"/>
      <c r="E1202" s="3"/>
      <c r="F1202" s="7"/>
      <c r="G1202" s="7"/>
      <c r="H1202" s="36"/>
      <c r="I1202" s="27"/>
      <c r="J1202" s="7"/>
    </row>
    <row r="1203" spans="1:10" x14ac:dyDescent="0.25">
      <c r="A1203" s="7"/>
      <c r="B1203" s="7"/>
      <c r="C1203" s="7"/>
      <c r="D1203" s="7"/>
      <c r="E1203" s="3"/>
      <c r="F1203" s="7"/>
      <c r="G1203" s="7"/>
      <c r="H1203" s="36"/>
      <c r="I1203" s="27"/>
      <c r="J1203" s="7"/>
    </row>
    <row r="1204" spans="1:10" x14ac:dyDescent="0.25">
      <c r="A1204" s="7"/>
      <c r="B1204" s="7"/>
      <c r="C1204" s="7"/>
      <c r="D1204" s="7"/>
      <c r="E1204" s="3"/>
      <c r="F1204" s="7"/>
      <c r="G1204" s="7"/>
      <c r="H1204" s="36"/>
      <c r="I1204" s="27"/>
      <c r="J1204" s="7"/>
    </row>
    <row r="1205" spans="1:10" x14ac:dyDescent="0.25">
      <c r="A1205" s="7"/>
      <c r="B1205" s="7"/>
      <c r="C1205" s="7"/>
      <c r="D1205" s="7"/>
      <c r="E1205" s="3"/>
      <c r="F1205" s="7"/>
      <c r="G1205" s="7"/>
      <c r="H1205" s="36"/>
      <c r="I1205" s="27"/>
      <c r="J1205" s="7"/>
    </row>
    <row r="1206" spans="1:10" x14ac:dyDescent="0.25">
      <c r="A1206" s="7"/>
      <c r="B1206" s="7"/>
      <c r="C1206" s="7"/>
      <c r="D1206" s="7"/>
      <c r="E1206" s="3"/>
      <c r="F1206" s="7"/>
      <c r="G1206" s="7"/>
      <c r="H1206" s="36"/>
      <c r="I1206" s="27"/>
      <c r="J1206" s="7"/>
    </row>
    <row r="1207" spans="1:10" x14ac:dyDescent="0.25">
      <c r="A1207" s="7"/>
      <c r="B1207" s="7"/>
      <c r="C1207" s="7"/>
      <c r="D1207" s="7"/>
      <c r="E1207" s="3"/>
      <c r="F1207" s="7"/>
      <c r="G1207" s="7"/>
      <c r="H1207" s="36"/>
      <c r="I1207" s="27"/>
      <c r="J1207" s="7"/>
    </row>
    <row r="1208" spans="1:10" x14ac:dyDescent="0.25">
      <c r="A1208" s="7"/>
      <c r="B1208" s="7"/>
      <c r="C1208" s="7"/>
      <c r="D1208" s="7"/>
      <c r="E1208" s="3"/>
      <c r="F1208" s="7"/>
      <c r="G1208" s="7"/>
      <c r="H1208" s="36"/>
      <c r="I1208" s="27"/>
      <c r="J1208" s="7"/>
    </row>
    <row r="1209" spans="1:10" x14ac:dyDescent="0.25">
      <c r="A1209" s="7"/>
      <c r="B1209" s="7"/>
      <c r="C1209" s="7"/>
      <c r="D1209" s="7"/>
      <c r="E1209" s="3"/>
      <c r="F1209" s="7"/>
      <c r="G1209" s="7"/>
      <c r="H1209" s="36"/>
      <c r="I1209" s="27"/>
      <c r="J1209" s="7"/>
    </row>
    <row r="1210" spans="1:10" x14ac:dyDescent="0.25">
      <c r="A1210" s="7"/>
      <c r="B1210" s="7"/>
      <c r="C1210" s="7"/>
      <c r="D1210" s="7"/>
      <c r="E1210" s="3"/>
      <c r="F1210" s="7"/>
      <c r="G1210" s="7"/>
      <c r="H1210" s="36"/>
      <c r="I1210" s="27"/>
      <c r="J1210" s="7"/>
    </row>
    <row r="1211" spans="1:10" x14ac:dyDescent="0.25">
      <c r="A1211" s="7"/>
      <c r="B1211" s="7"/>
      <c r="C1211" s="7"/>
      <c r="D1211" s="7"/>
      <c r="E1211" s="3"/>
      <c r="F1211" s="7"/>
      <c r="G1211" s="7"/>
      <c r="H1211" s="36"/>
      <c r="I1211" s="27"/>
      <c r="J1211" s="7"/>
    </row>
    <row r="1212" spans="1:10" x14ac:dyDescent="0.25">
      <c r="A1212" s="7"/>
      <c r="B1212" s="7"/>
      <c r="C1212" s="7"/>
      <c r="D1212" s="7"/>
      <c r="E1212" s="3"/>
      <c r="F1212" s="7"/>
      <c r="G1212" s="7"/>
      <c r="H1212" s="36"/>
      <c r="I1212" s="27"/>
      <c r="J1212" s="7"/>
    </row>
    <row r="1213" spans="1:10" x14ac:dyDescent="0.25">
      <c r="A1213" s="7"/>
      <c r="B1213" s="7"/>
      <c r="C1213" s="7"/>
      <c r="D1213" s="7"/>
      <c r="E1213" s="3"/>
      <c r="F1213" s="7"/>
      <c r="G1213" s="7"/>
      <c r="H1213" s="36"/>
      <c r="I1213" s="27"/>
      <c r="J1213" s="7"/>
    </row>
    <row r="1214" spans="1:10" x14ac:dyDescent="0.25">
      <c r="A1214" s="7"/>
      <c r="B1214" s="7"/>
      <c r="C1214" s="7"/>
      <c r="D1214" s="7"/>
      <c r="E1214" s="3"/>
      <c r="F1214" s="7"/>
      <c r="G1214" s="7"/>
      <c r="H1214" s="36"/>
      <c r="I1214" s="27"/>
      <c r="J1214" s="7"/>
    </row>
    <row r="1215" spans="1:10" x14ac:dyDescent="0.25">
      <c r="A1215" s="7"/>
      <c r="B1215" s="7"/>
      <c r="C1215" s="7"/>
      <c r="D1215" s="7"/>
      <c r="E1215" s="3"/>
      <c r="F1215" s="7"/>
      <c r="G1215" s="7"/>
      <c r="H1215" s="36"/>
      <c r="I1215" s="27"/>
      <c r="J1215" s="7"/>
    </row>
    <row r="1216" spans="1:10" x14ac:dyDescent="0.25">
      <c r="A1216" s="7"/>
      <c r="B1216" s="7"/>
      <c r="C1216" s="7"/>
      <c r="D1216" s="7"/>
      <c r="E1216" s="3"/>
      <c r="F1216" s="7"/>
      <c r="G1216" s="7"/>
      <c r="H1216" s="36"/>
      <c r="I1216" s="27"/>
      <c r="J1216" s="7"/>
    </row>
    <row r="1217" spans="1:10" x14ac:dyDescent="0.25">
      <c r="A1217" s="7"/>
      <c r="B1217" s="7"/>
      <c r="C1217" s="7"/>
      <c r="D1217" s="7"/>
      <c r="E1217" s="3"/>
      <c r="F1217" s="7"/>
      <c r="G1217" s="7"/>
      <c r="H1217" s="36"/>
      <c r="I1217" s="27"/>
      <c r="J1217" s="7"/>
    </row>
    <row r="1218" spans="1:10" x14ac:dyDescent="0.25">
      <c r="A1218" s="7"/>
      <c r="B1218" s="7"/>
      <c r="C1218" s="7"/>
      <c r="D1218" s="7"/>
      <c r="E1218" s="3"/>
      <c r="F1218" s="7"/>
      <c r="G1218" s="7"/>
      <c r="H1218" s="36"/>
      <c r="I1218" s="27"/>
      <c r="J1218" s="7"/>
    </row>
    <row r="1219" spans="1:10" x14ac:dyDescent="0.25">
      <c r="A1219" s="7"/>
      <c r="B1219" s="7"/>
      <c r="C1219" s="7"/>
      <c r="D1219" s="7"/>
      <c r="E1219" s="3"/>
      <c r="F1219" s="7"/>
      <c r="G1219" s="7"/>
      <c r="H1219" s="36"/>
      <c r="I1219" s="27"/>
      <c r="J1219" s="7"/>
    </row>
    <row r="1220" spans="1:10" x14ac:dyDescent="0.25">
      <c r="A1220" s="7"/>
      <c r="B1220" s="7"/>
      <c r="C1220" s="7"/>
      <c r="D1220" s="7"/>
      <c r="E1220" s="3"/>
      <c r="F1220" s="7"/>
      <c r="G1220" s="7"/>
      <c r="H1220" s="36"/>
      <c r="I1220" s="27"/>
      <c r="J1220" s="7"/>
    </row>
    <row r="1221" spans="1:10" x14ac:dyDescent="0.25">
      <c r="A1221" s="7"/>
      <c r="B1221" s="7"/>
      <c r="C1221" s="7"/>
      <c r="D1221" s="7"/>
      <c r="E1221" s="3"/>
      <c r="F1221" s="7"/>
      <c r="G1221" s="7"/>
      <c r="H1221" s="36"/>
      <c r="I1221" s="27"/>
      <c r="J1221" s="7"/>
    </row>
    <row r="1222" spans="1:10" x14ac:dyDescent="0.25">
      <c r="A1222" s="7"/>
      <c r="B1222" s="7"/>
      <c r="C1222" s="7"/>
      <c r="D1222" s="7"/>
      <c r="E1222" s="3"/>
      <c r="F1222" s="7"/>
      <c r="G1222" s="7"/>
      <c r="H1222" s="36"/>
      <c r="I1222" s="27"/>
      <c r="J1222" s="7"/>
    </row>
    <row r="1223" spans="1:10" x14ac:dyDescent="0.25">
      <c r="A1223" s="7"/>
      <c r="B1223" s="7"/>
      <c r="C1223" s="7"/>
      <c r="D1223" s="7"/>
      <c r="E1223" s="3"/>
      <c r="F1223" s="7"/>
      <c r="G1223" s="7"/>
      <c r="H1223" s="36"/>
      <c r="I1223" s="27"/>
      <c r="J1223" s="7"/>
    </row>
    <row r="1224" spans="1:10" x14ac:dyDescent="0.25">
      <c r="A1224" s="7"/>
      <c r="B1224" s="7"/>
      <c r="C1224" s="7"/>
      <c r="D1224" s="7"/>
      <c r="E1224" s="3"/>
      <c r="F1224" s="7"/>
      <c r="G1224" s="7"/>
      <c r="H1224" s="36"/>
      <c r="I1224" s="27"/>
      <c r="J1224" s="7"/>
    </row>
    <row r="1225" spans="1:10" x14ac:dyDescent="0.25">
      <c r="A1225" s="7"/>
      <c r="B1225" s="7"/>
      <c r="C1225" s="7"/>
      <c r="D1225" s="7"/>
      <c r="E1225" s="3"/>
      <c r="F1225" s="7"/>
      <c r="G1225" s="7"/>
      <c r="H1225" s="36"/>
      <c r="I1225" s="27"/>
      <c r="J1225" s="7"/>
    </row>
    <row r="1226" spans="1:10" x14ac:dyDescent="0.25">
      <c r="A1226" s="7"/>
      <c r="B1226" s="7"/>
      <c r="C1226" s="7"/>
      <c r="D1226" s="7"/>
      <c r="E1226" s="3"/>
      <c r="F1226" s="7"/>
      <c r="G1226" s="7"/>
      <c r="H1226" s="36"/>
      <c r="I1226" s="27"/>
      <c r="J1226" s="7"/>
    </row>
    <row r="1227" spans="1:10" x14ac:dyDescent="0.25">
      <c r="A1227" s="7"/>
      <c r="B1227" s="7"/>
      <c r="C1227" s="7"/>
      <c r="D1227" s="7"/>
      <c r="E1227" s="3"/>
      <c r="F1227" s="7"/>
      <c r="G1227" s="7"/>
      <c r="H1227" s="36"/>
      <c r="I1227" s="27"/>
      <c r="J1227" s="7"/>
    </row>
    <row r="1228" spans="1:10" x14ac:dyDescent="0.25">
      <c r="A1228" s="7"/>
      <c r="B1228" s="7"/>
      <c r="C1228" s="7"/>
      <c r="D1228" s="7"/>
      <c r="E1228" s="3"/>
      <c r="F1228" s="7"/>
      <c r="G1228" s="7"/>
      <c r="H1228" s="36"/>
      <c r="I1228" s="27"/>
      <c r="J1228" s="7"/>
    </row>
    <row r="1229" spans="1:10" x14ac:dyDescent="0.25">
      <c r="A1229" s="7"/>
      <c r="B1229" s="7"/>
      <c r="C1229" s="7"/>
      <c r="D1229" s="7"/>
      <c r="E1229" s="3"/>
      <c r="F1229" s="7"/>
      <c r="G1229" s="7"/>
      <c r="H1229" s="36"/>
      <c r="I1229" s="27"/>
      <c r="J1229" s="7"/>
    </row>
    <row r="1230" spans="1:10" x14ac:dyDescent="0.25">
      <c r="A1230" s="7"/>
      <c r="B1230" s="7"/>
      <c r="C1230" s="7"/>
      <c r="D1230" s="7"/>
      <c r="E1230" s="3"/>
      <c r="F1230" s="7"/>
      <c r="G1230" s="7"/>
      <c r="H1230" s="36"/>
      <c r="I1230" s="27"/>
      <c r="J1230" s="7"/>
    </row>
    <row r="1231" spans="1:10" x14ac:dyDescent="0.25">
      <c r="A1231" s="7"/>
      <c r="B1231" s="7"/>
      <c r="C1231" s="7"/>
      <c r="D1231" s="7"/>
      <c r="E1231" s="3"/>
      <c r="F1231" s="7"/>
      <c r="G1231" s="7"/>
      <c r="H1231" s="36"/>
      <c r="I1231" s="27"/>
      <c r="J1231" s="7"/>
    </row>
    <row r="1232" spans="1:10" x14ac:dyDescent="0.25">
      <c r="A1232" s="7"/>
      <c r="B1232" s="7"/>
      <c r="C1232" s="7"/>
      <c r="D1232" s="7"/>
      <c r="E1232" s="3"/>
      <c r="F1232" s="7"/>
      <c r="G1232" s="7"/>
      <c r="H1232" s="36"/>
      <c r="I1232" s="27"/>
      <c r="J1232" s="7"/>
    </row>
    <row r="1233" spans="1:10" x14ac:dyDescent="0.25">
      <c r="A1233" s="7"/>
      <c r="B1233" s="7"/>
      <c r="C1233" s="7"/>
      <c r="D1233" s="7"/>
      <c r="E1233" s="3"/>
      <c r="F1233" s="7"/>
      <c r="G1233" s="7"/>
      <c r="H1233" s="36"/>
      <c r="I1233" s="27"/>
      <c r="J1233" s="7"/>
    </row>
    <row r="1234" spans="1:10" x14ac:dyDescent="0.25">
      <c r="A1234" s="7"/>
      <c r="B1234" s="7"/>
      <c r="C1234" s="7"/>
      <c r="D1234" s="7"/>
      <c r="E1234" s="3"/>
      <c r="F1234" s="7"/>
      <c r="G1234" s="7"/>
      <c r="H1234" s="36"/>
      <c r="I1234" s="27"/>
      <c r="J1234" s="7"/>
    </row>
    <row r="1235" spans="1:10" x14ac:dyDescent="0.25">
      <c r="A1235" s="7"/>
      <c r="B1235" s="7"/>
      <c r="C1235" s="7"/>
      <c r="D1235" s="7"/>
      <c r="E1235" s="3"/>
      <c r="F1235" s="7"/>
      <c r="G1235" s="7"/>
      <c r="H1235" s="36"/>
      <c r="I1235" s="27"/>
      <c r="J1235" s="7"/>
    </row>
    <row r="1236" spans="1:10" x14ac:dyDescent="0.25">
      <c r="A1236" s="7"/>
      <c r="B1236" s="7"/>
      <c r="C1236" s="7"/>
      <c r="D1236" s="7"/>
      <c r="E1236" s="3"/>
      <c r="F1236" s="7"/>
      <c r="G1236" s="7"/>
      <c r="H1236" s="36"/>
      <c r="I1236" s="27"/>
      <c r="J1236" s="7"/>
    </row>
    <row r="1237" spans="1:10" x14ac:dyDescent="0.25">
      <c r="A1237" s="7"/>
      <c r="B1237" s="7"/>
      <c r="C1237" s="7"/>
      <c r="D1237" s="7"/>
      <c r="E1237" s="3"/>
      <c r="F1237" s="7"/>
      <c r="G1237" s="7"/>
      <c r="H1237" s="36"/>
      <c r="I1237" s="27"/>
      <c r="J1237" s="7"/>
    </row>
    <row r="1238" spans="1:10" x14ac:dyDescent="0.25">
      <c r="A1238" s="7"/>
      <c r="B1238" s="7"/>
      <c r="C1238" s="7"/>
      <c r="D1238" s="7"/>
      <c r="E1238" s="3"/>
      <c r="F1238" s="7"/>
      <c r="G1238" s="7"/>
      <c r="H1238" s="36"/>
      <c r="I1238" s="27"/>
      <c r="J1238" s="7"/>
    </row>
    <row r="1239" spans="1:10" x14ac:dyDescent="0.25">
      <c r="A1239" s="7"/>
      <c r="B1239" s="7"/>
      <c r="C1239" s="7"/>
      <c r="D1239" s="7"/>
      <c r="E1239" s="3"/>
      <c r="F1239" s="7"/>
      <c r="G1239" s="7"/>
      <c r="H1239" s="36"/>
      <c r="I1239" s="27"/>
      <c r="J1239" s="7"/>
    </row>
    <row r="1240" spans="1:10" x14ac:dyDescent="0.25">
      <c r="A1240" s="7"/>
      <c r="B1240" s="7"/>
      <c r="C1240" s="7"/>
      <c r="D1240" s="7"/>
      <c r="E1240" s="3"/>
      <c r="F1240" s="7"/>
      <c r="G1240" s="7"/>
      <c r="H1240" s="36"/>
      <c r="I1240" s="27"/>
      <c r="J1240" s="7"/>
    </row>
    <row r="1241" spans="1:10" x14ac:dyDescent="0.25">
      <c r="A1241" s="7"/>
      <c r="B1241" s="7"/>
      <c r="C1241" s="7"/>
      <c r="D1241" s="7"/>
      <c r="E1241" s="3"/>
      <c r="F1241" s="7"/>
      <c r="G1241" s="7"/>
      <c r="H1241" s="36"/>
      <c r="I1241" s="27"/>
      <c r="J1241" s="7"/>
    </row>
    <row r="1242" spans="1:10" x14ac:dyDescent="0.25">
      <c r="A1242" s="7"/>
      <c r="B1242" s="7"/>
      <c r="C1242" s="7"/>
      <c r="D1242" s="7"/>
      <c r="E1242" s="3"/>
      <c r="F1242" s="7"/>
      <c r="G1242" s="7"/>
      <c r="H1242" s="36"/>
      <c r="I1242" s="27"/>
      <c r="J1242" s="7"/>
    </row>
    <row r="1243" spans="1:10" x14ac:dyDescent="0.25">
      <c r="A1243" s="7"/>
      <c r="B1243" s="7"/>
      <c r="C1243" s="7"/>
      <c r="D1243" s="7"/>
      <c r="E1243" s="3"/>
      <c r="F1243" s="7"/>
      <c r="G1243" s="7"/>
      <c r="H1243" s="36"/>
      <c r="I1243" s="27"/>
      <c r="J1243" s="7"/>
    </row>
    <row r="1244" spans="1:10" x14ac:dyDescent="0.25">
      <c r="A1244" s="7"/>
      <c r="B1244" s="7"/>
      <c r="C1244" s="7"/>
      <c r="D1244" s="7"/>
      <c r="E1244" s="3"/>
      <c r="F1244" s="7"/>
      <c r="G1244" s="7"/>
      <c r="H1244" s="36"/>
      <c r="I1244" s="27"/>
      <c r="J1244" s="7"/>
    </row>
    <row r="1245" spans="1:10" x14ac:dyDescent="0.25">
      <c r="A1245" s="7"/>
      <c r="B1245" s="7"/>
      <c r="C1245" s="7"/>
      <c r="D1245" s="7"/>
      <c r="E1245" s="3"/>
      <c r="F1245" s="7"/>
      <c r="G1245" s="7"/>
      <c r="H1245" s="36"/>
      <c r="I1245" s="27"/>
      <c r="J1245" s="7"/>
    </row>
    <row r="1246" spans="1:10" x14ac:dyDescent="0.25">
      <c r="A1246" s="7"/>
      <c r="B1246" s="7"/>
      <c r="C1246" s="7"/>
      <c r="D1246" s="7"/>
      <c r="E1246" s="3"/>
      <c r="F1246" s="7"/>
      <c r="G1246" s="7"/>
      <c r="H1246" s="36"/>
      <c r="I1246" s="27"/>
      <c r="J1246" s="7"/>
    </row>
    <row r="1247" spans="1:10" x14ac:dyDescent="0.25">
      <c r="A1247" s="7"/>
      <c r="B1247" s="7"/>
      <c r="C1247" s="7"/>
      <c r="D1247" s="7"/>
      <c r="E1247" s="3"/>
      <c r="F1247" s="7"/>
      <c r="G1247" s="7"/>
      <c r="H1247" s="36"/>
      <c r="I1247" s="27"/>
      <c r="J1247" s="7"/>
    </row>
    <row r="1248" spans="1:10" x14ac:dyDescent="0.25">
      <c r="A1248" s="7"/>
      <c r="B1248" s="7"/>
      <c r="C1248" s="7"/>
      <c r="D1248" s="7"/>
      <c r="E1248" s="3"/>
      <c r="F1248" s="7"/>
      <c r="G1248" s="7"/>
      <c r="H1248" s="36"/>
      <c r="I1248" s="27"/>
      <c r="J1248" s="7"/>
    </row>
    <row r="1249" spans="1:10" x14ac:dyDescent="0.25">
      <c r="A1249" s="7"/>
      <c r="B1249" s="7"/>
      <c r="C1249" s="7"/>
      <c r="D1249" s="7"/>
      <c r="E1249" s="3"/>
      <c r="F1249" s="7"/>
      <c r="G1249" s="7"/>
      <c r="H1249" s="36"/>
      <c r="I1249" s="27"/>
      <c r="J1249" s="7"/>
    </row>
    <row r="1250" spans="1:10" x14ac:dyDescent="0.25">
      <c r="A1250" s="7"/>
      <c r="B1250" s="7"/>
      <c r="C1250" s="7"/>
      <c r="D1250" s="7"/>
      <c r="E1250" s="3"/>
      <c r="F1250" s="7"/>
      <c r="G1250" s="7"/>
      <c r="H1250" s="36"/>
      <c r="I1250" s="27"/>
      <c r="J1250" s="7"/>
    </row>
    <row r="1251" spans="1:10" x14ac:dyDescent="0.25">
      <c r="A1251" s="7"/>
      <c r="B1251" s="7"/>
      <c r="C1251" s="7"/>
      <c r="D1251" s="7"/>
      <c r="E1251" s="3"/>
      <c r="F1251" s="7"/>
      <c r="G1251" s="7"/>
      <c r="H1251" s="36"/>
      <c r="I1251" s="27"/>
      <c r="J1251" s="7"/>
    </row>
    <row r="1252" spans="1:10" x14ac:dyDescent="0.25">
      <c r="A1252" s="7"/>
      <c r="B1252" s="7"/>
      <c r="C1252" s="7"/>
      <c r="D1252" s="7"/>
      <c r="E1252" s="3"/>
      <c r="F1252" s="7"/>
      <c r="G1252" s="7"/>
      <c r="H1252" s="36"/>
      <c r="I1252" s="27"/>
      <c r="J1252" s="7"/>
    </row>
    <row r="1253" spans="1:10" x14ac:dyDescent="0.25">
      <c r="A1253" s="7"/>
      <c r="B1253" s="7"/>
      <c r="C1253" s="7"/>
      <c r="D1253" s="7"/>
      <c r="E1253" s="3"/>
      <c r="F1253" s="7"/>
      <c r="G1253" s="7"/>
      <c r="H1253" s="36"/>
      <c r="I1253" s="27"/>
      <c r="J1253" s="7"/>
    </row>
    <row r="1254" spans="1:10" x14ac:dyDescent="0.25">
      <c r="A1254" s="7"/>
      <c r="B1254" s="7"/>
      <c r="C1254" s="7"/>
      <c r="D1254" s="7"/>
      <c r="E1254" s="3"/>
      <c r="F1254" s="7"/>
      <c r="G1254" s="7"/>
      <c r="H1254" s="36"/>
      <c r="I1254" s="27"/>
      <c r="J1254" s="7"/>
    </row>
    <row r="1255" spans="1:10" x14ac:dyDescent="0.25">
      <c r="A1255" s="7"/>
      <c r="B1255" s="7"/>
      <c r="C1255" s="7"/>
      <c r="D1255" s="7"/>
      <c r="E1255" s="3"/>
      <c r="F1255" s="7"/>
      <c r="G1255" s="7"/>
      <c r="H1255" s="36"/>
      <c r="I1255" s="27"/>
      <c r="J1255" s="7"/>
    </row>
    <row r="1256" spans="1:10" x14ac:dyDescent="0.25">
      <c r="A1256" s="7"/>
      <c r="B1256" s="7"/>
      <c r="C1256" s="7"/>
      <c r="D1256" s="7"/>
      <c r="E1256" s="3"/>
      <c r="F1256" s="7"/>
      <c r="G1256" s="7"/>
      <c r="H1256" s="36"/>
      <c r="I1256" s="27"/>
      <c r="J1256" s="7"/>
    </row>
    <row r="1257" spans="1:10" x14ac:dyDescent="0.25">
      <c r="A1257" s="7"/>
      <c r="B1257" s="7"/>
      <c r="C1257" s="7"/>
      <c r="D1257" s="7"/>
      <c r="E1257" s="3"/>
      <c r="F1257" s="7"/>
      <c r="G1257" s="7"/>
      <c r="H1257" s="36"/>
      <c r="I1257" s="27"/>
      <c r="J1257" s="7"/>
    </row>
    <row r="1258" spans="1:10" x14ac:dyDescent="0.25">
      <c r="A1258" s="7"/>
      <c r="B1258" s="7"/>
      <c r="C1258" s="7"/>
      <c r="D1258" s="7"/>
      <c r="E1258" s="3"/>
      <c r="F1258" s="7"/>
      <c r="G1258" s="7"/>
      <c r="H1258" s="36"/>
      <c r="I1258" s="27"/>
      <c r="J1258" s="7"/>
    </row>
    <row r="1259" spans="1:10" x14ac:dyDescent="0.25">
      <c r="A1259" s="7"/>
      <c r="B1259" s="7"/>
      <c r="C1259" s="7"/>
      <c r="D1259" s="7"/>
      <c r="E1259" s="3"/>
      <c r="F1259" s="7"/>
      <c r="G1259" s="7"/>
      <c r="H1259" s="36"/>
      <c r="I1259" s="27"/>
      <c r="J1259" s="7"/>
    </row>
    <row r="1260" spans="1:10" x14ac:dyDescent="0.25">
      <c r="A1260" s="7"/>
      <c r="B1260" s="7"/>
      <c r="C1260" s="7"/>
      <c r="D1260" s="7"/>
      <c r="E1260" s="3"/>
      <c r="F1260" s="7"/>
      <c r="G1260" s="7"/>
      <c r="H1260" s="36"/>
      <c r="I1260" s="27"/>
      <c r="J1260" s="7"/>
    </row>
    <row r="1261" spans="1:10" x14ac:dyDescent="0.25">
      <c r="A1261" s="7"/>
      <c r="B1261" s="7"/>
      <c r="C1261" s="7"/>
      <c r="D1261" s="7"/>
      <c r="E1261" s="3"/>
      <c r="F1261" s="7"/>
      <c r="G1261" s="7"/>
      <c r="H1261" s="36"/>
      <c r="I1261" s="27"/>
      <c r="J1261" s="7"/>
    </row>
    <row r="1262" spans="1:10" x14ac:dyDescent="0.25">
      <c r="A1262" s="7"/>
      <c r="B1262" s="7"/>
      <c r="C1262" s="7"/>
      <c r="D1262" s="7"/>
      <c r="E1262" s="3"/>
      <c r="F1262" s="7"/>
      <c r="G1262" s="7"/>
      <c r="H1262" s="36"/>
      <c r="I1262" s="27"/>
      <c r="J1262" s="7"/>
    </row>
    <row r="1263" spans="1:10" x14ac:dyDescent="0.25">
      <c r="A1263" s="7"/>
      <c r="B1263" s="7"/>
      <c r="C1263" s="7"/>
      <c r="D1263" s="7"/>
      <c r="E1263" s="3"/>
      <c r="F1263" s="7"/>
      <c r="G1263" s="7"/>
      <c r="H1263" s="36"/>
      <c r="I1263" s="27"/>
      <c r="J1263" s="7"/>
    </row>
    <row r="1264" spans="1:10" x14ac:dyDescent="0.25">
      <c r="A1264" s="7"/>
      <c r="B1264" s="7"/>
      <c r="C1264" s="7"/>
      <c r="D1264" s="7"/>
      <c r="E1264" s="3"/>
      <c r="F1264" s="7"/>
      <c r="G1264" s="7"/>
      <c r="H1264" s="36"/>
      <c r="I1264" s="27"/>
      <c r="J1264" s="7"/>
    </row>
    <row r="1265" spans="1:10" x14ac:dyDescent="0.25">
      <c r="A1265" s="7"/>
      <c r="B1265" s="7"/>
      <c r="C1265" s="7"/>
      <c r="D1265" s="7"/>
      <c r="E1265" s="3"/>
      <c r="F1265" s="7"/>
      <c r="G1265" s="7"/>
      <c r="H1265" s="36"/>
      <c r="I1265" s="27"/>
      <c r="J1265" s="7"/>
    </row>
    <row r="1266" spans="1:10" x14ac:dyDescent="0.25">
      <c r="A1266" s="7"/>
      <c r="B1266" s="7"/>
      <c r="C1266" s="7"/>
      <c r="D1266" s="7"/>
      <c r="E1266" s="3"/>
      <c r="F1266" s="7"/>
      <c r="G1266" s="7"/>
      <c r="H1266" s="36"/>
      <c r="I1266" s="27"/>
      <c r="J1266" s="7"/>
    </row>
    <row r="1267" spans="1:10" x14ac:dyDescent="0.25">
      <c r="A1267" s="7"/>
      <c r="B1267" s="7"/>
      <c r="C1267" s="7"/>
      <c r="D1267" s="7"/>
      <c r="E1267" s="3"/>
      <c r="F1267" s="7"/>
      <c r="G1267" s="7"/>
      <c r="H1267" s="36"/>
      <c r="I1267" s="27"/>
      <c r="J1267" s="7"/>
    </row>
    <row r="1268" spans="1:10" x14ac:dyDescent="0.25">
      <c r="A1268" s="7"/>
      <c r="B1268" s="7"/>
      <c r="C1268" s="7"/>
      <c r="D1268" s="7"/>
      <c r="E1268" s="3"/>
      <c r="F1268" s="7"/>
      <c r="G1268" s="7"/>
      <c r="H1268" s="36"/>
      <c r="I1268" s="27"/>
      <c r="J1268" s="7"/>
    </row>
    <row r="1269" spans="1:10" x14ac:dyDescent="0.25">
      <c r="A1269" s="7"/>
      <c r="B1269" s="7"/>
      <c r="C1269" s="7"/>
      <c r="D1269" s="7"/>
      <c r="E1269" s="3"/>
      <c r="F1269" s="7"/>
      <c r="G1269" s="7"/>
      <c r="H1269" s="36"/>
      <c r="I1269" s="27"/>
      <c r="J1269" s="7"/>
    </row>
    <row r="1270" spans="1:10" x14ac:dyDescent="0.25">
      <c r="A1270" s="7"/>
      <c r="B1270" s="7"/>
      <c r="C1270" s="7"/>
      <c r="D1270" s="7"/>
      <c r="E1270" s="3"/>
      <c r="F1270" s="7"/>
      <c r="G1270" s="7"/>
      <c r="H1270" s="36"/>
      <c r="I1270" s="27"/>
      <c r="J1270" s="7"/>
    </row>
    <row r="1271" spans="1:10" x14ac:dyDescent="0.25">
      <c r="A1271" s="7"/>
      <c r="B1271" s="7"/>
      <c r="C1271" s="7"/>
      <c r="D1271" s="7"/>
      <c r="E1271" s="3"/>
      <c r="F1271" s="7"/>
      <c r="G1271" s="7"/>
      <c r="H1271" s="36"/>
      <c r="I1271" s="27"/>
      <c r="J1271" s="7"/>
    </row>
    <row r="1272" spans="1:10" x14ac:dyDescent="0.25">
      <c r="A1272" s="7"/>
      <c r="B1272" s="7"/>
      <c r="C1272" s="7"/>
      <c r="D1272" s="7"/>
      <c r="E1272" s="3"/>
      <c r="F1272" s="7"/>
      <c r="G1272" s="7"/>
      <c r="H1272" s="36"/>
      <c r="I1272" s="27"/>
      <c r="J1272" s="7"/>
    </row>
    <row r="1273" spans="1:10" x14ac:dyDescent="0.25">
      <c r="A1273" s="7"/>
      <c r="B1273" s="7"/>
      <c r="C1273" s="7"/>
      <c r="D1273" s="7"/>
      <c r="E1273" s="3"/>
      <c r="F1273" s="7"/>
      <c r="G1273" s="7"/>
      <c r="H1273" s="36"/>
      <c r="I1273" s="27"/>
      <c r="J1273" s="7"/>
    </row>
    <row r="1274" spans="1:10" x14ac:dyDescent="0.25">
      <c r="A1274" s="7"/>
      <c r="B1274" s="7"/>
      <c r="C1274" s="7"/>
      <c r="D1274" s="7"/>
      <c r="E1274" s="3"/>
      <c r="F1274" s="7"/>
      <c r="G1274" s="7"/>
      <c r="H1274" s="36"/>
      <c r="I1274" s="27"/>
      <c r="J1274" s="7"/>
    </row>
    <row r="1275" spans="1:10" x14ac:dyDescent="0.25">
      <c r="A1275" s="7"/>
      <c r="B1275" s="7"/>
      <c r="C1275" s="7"/>
      <c r="D1275" s="7"/>
      <c r="E1275" s="3"/>
      <c r="F1275" s="7"/>
      <c r="G1275" s="7"/>
      <c r="H1275" s="36"/>
      <c r="I1275" s="27"/>
      <c r="J1275" s="7"/>
    </row>
    <row r="1276" spans="1:10" x14ac:dyDescent="0.25">
      <c r="A1276" s="7"/>
      <c r="B1276" s="7"/>
      <c r="C1276" s="7"/>
      <c r="D1276" s="7"/>
      <c r="E1276" s="3"/>
      <c r="F1276" s="7"/>
      <c r="G1276" s="7"/>
      <c r="H1276" s="36"/>
      <c r="I1276" s="27"/>
      <c r="J1276" s="7"/>
    </row>
    <row r="1277" spans="1:10" x14ac:dyDescent="0.25">
      <c r="A1277" s="7"/>
      <c r="B1277" s="7"/>
      <c r="C1277" s="7"/>
      <c r="D1277" s="7"/>
      <c r="E1277" s="3"/>
      <c r="F1277" s="7"/>
      <c r="G1277" s="7"/>
      <c r="H1277" s="36"/>
      <c r="I1277" s="27"/>
      <c r="J1277" s="7"/>
    </row>
    <row r="1278" spans="1:10" x14ac:dyDescent="0.25">
      <c r="A1278" s="7"/>
      <c r="B1278" s="7"/>
      <c r="C1278" s="7"/>
      <c r="D1278" s="7"/>
      <c r="E1278" s="3"/>
      <c r="F1278" s="7"/>
      <c r="G1278" s="7"/>
      <c r="H1278" s="36"/>
      <c r="I1278" s="27"/>
      <c r="J1278" s="7"/>
    </row>
    <row r="1279" spans="1:10" x14ac:dyDescent="0.25">
      <c r="A1279" s="7"/>
      <c r="B1279" s="7"/>
      <c r="C1279" s="7"/>
      <c r="D1279" s="7"/>
      <c r="E1279" s="3"/>
      <c r="F1279" s="7"/>
      <c r="G1279" s="7"/>
      <c r="H1279" s="36"/>
      <c r="I1279" s="27"/>
      <c r="J1279" s="7"/>
    </row>
    <row r="1280" spans="1:10" x14ac:dyDescent="0.25">
      <c r="A1280" s="7"/>
      <c r="B1280" s="7"/>
      <c r="C1280" s="7"/>
      <c r="D1280" s="7"/>
      <c r="E1280" s="3"/>
      <c r="F1280" s="7"/>
      <c r="G1280" s="7"/>
      <c r="H1280" s="36"/>
      <c r="I1280" s="27"/>
      <c r="J1280" s="7"/>
    </row>
    <row r="1281" spans="1:10" x14ac:dyDescent="0.25">
      <c r="A1281" s="7"/>
      <c r="B1281" s="7"/>
      <c r="C1281" s="7"/>
      <c r="D1281" s="7"/>
      <c r="E1281" s="3"/>
      <c r="F1281" s="7"/>
      <c r="G1281" s="7"/>
      <c r="H1281" s="36"/>
      <c r="I1281" s="27"/>
      <c r="J1281" s="7"/>
    </row>
    <row r="1282" spans="1:10" x14ac:dyDescent="0.25">
      <c r="A1282" s="7"/>
      <c r="B1282" s="7"/>
      <c r="C1282" s="7"/>
      <c r="D1282" s="7"/>
      <c r="E1282" s="3"/>
      <c r="F1282" s="7"/>
      <c r="G1282" s="7"/>
      <c r="H1282" s="36"/>
      <c r="I1282" s="27"/>
      <c r="J1282" s="7"/>
    </row>
    <row r="1283" spans="1:10" x14ac:dyDescent="0.25">
      <c r="A1283" s="7"/>
      <c r="B1283" s="7"/>
      <c r="C1283" s="7"/>
      <c r="D1283" s="7"/>
      <c r="E1283" s="3"/>
      <c r="F1283" s="7"/>
      <c r="G1283" s="7"/>
      <c r="H1283" s="36"/>
      <c r="I1283" s="27"/>
      <c r="J1283" s="7"/>
    </row>
    <row r="1284" spans="1:10" x14ac:dyDescent="0.25">
      <c r="A1284" s="7"/>
      <c r="B1284" s="7"/>
      <c r="C1284" s="7"/>
      <c r="D1284" s="7"/>
      <c r="E1284" s="3"/>
      <c r="F1284" s="7"/>
      <c r="G1284" s="7"/>
      <c r="H1284" s="36"/>
      <c r="I1284" s="27"/>
      <c r="J1284" s="7"/>
    </row>
    <row r="1285" spans="1:10" x14ac:dyDescent="0.25">
      <c r="A1285" s="7"/>
      <c r="B1285" s="7"/>
      <c r="C1285" s="7"/>
      <c r="D1285" s="7"/>
      <c r="E1285" s="3"/>
      <c r="F1285" s="7"/>
      <c r="G1285" s="7"/>
      <c r="H1285" s="36"/>
      <c r="I1285" s="27"/>
      <c r="J1285" s="7"/>
    </row>
    <row r="1286" spans="1:10" x14ac:dyDescent="0.25">
      <c r="A1286" s="7"/>
      <c r="B1286" s="7"/>
      <c r="C1286" s="7"/>
      <c r="D1286" s="7"/>
      <c r="E1286" s="3"/>
      <c r="F1286" s="7"/>
      <c r="G1286" s="7"/>
      <c r="H1286" s="36"/>
      <c r="I1286" s="27"/>
      <c r="J1286" s="7"/>
    </row>
    <row r="1287" spans="1:10" x14ac:dyDescent="0.25">
      <c r="A1287" s="7"/>
      <c r="B1287" s="7"/>
      <c r="C1287" s="7"/>
      <c r="D1287" s="7"/>
      <c r="E1287" s="3"/>
      <c r="F1287" s="7"/>
      <c r="G1287" s="7"/>
      <c r="H1287" s="36"/>
      <c r="I1287" s="27"/>
      <c r="J1287" s="7"/>
    </row>
    <row r="1288" spans="1:10" x14ac:dyDescent="0.25">
      <c r="A1288" s="7"/>
      <c r="B1288" s="7"/>
      <c r="C1288" s="7"/>
      <c r="D1288" s="7"/>
      <c r="E1288" s="3"/>
      <c r="F1288" s="7"/>
      <c r="G1288" s="7"/>
      <c r="H1288" s="36"/>
      <c r="I1288" s="27"/>
      <c r="J1288" s="7"/>
    </row>
    <row r="1289" spans="1:10" x14ac:dyDescent="0.25">
      <c r="A1289" s="7"/>
      <c r="B1289" s="7"/>
      <c r="C1289" s="7"/>
      <c r="D1289" s="7"/>
      <c r="E1289" s="3"/>
      <c r="F1289" s="7"/>
      <c r="G1289" s="7"/>
      <c r="H1289" s="36"/>
      <c r="I1289" s="27"/>
      <c r="J1289" s="7"/>
    </row>
    <row r="1290" spans="1:10" x14ac:dyDescent="0.25">
      <c r="A1290" s="7"/>
      <c r="B1290" s="7"/>
      <c r="C1290" s="7"/>
      <c r="D1290" s="7"/>
      <c r="E1290" s="3"/>
      <c r="F1290" s="7"/>
      <c r="G1290" s="7"/>
      <c r="H1290" s="36"/>
      <c r="I1290" s="27"/>
      <c r="J1290" s="7"/>
    </row>
    <row r="1291" spans="1:10" x14ac:dyDescent="0.25">
      <c r="A1291" s="7"/>
      <c r="B1291" s="7"/>
      <c r="C1291" s="7"/>
      <c r="D1291" s="7"/>
      <c r="E1291" s="3"/>
      <c r="F1291" s="7"/>
      <c r="G1291" s="7"/>
      <c r="H1291" s="36"/>
      <c r="I1291" s="27"/>
      <c r="J1291" s="7"/>
    </row>
    <row r="1292" spans="1:10" x14ac:dyDescent="0.25">
      <c r="A1292" s="7"/>
      <c r="B1292" s="7"/>
      <c r="C1292" s="7"/>
      <c r="D1292" s="7"/>
      <c r="E1292" s="3"/>
      <c r="F1292" s="7"/>
      <c r="G1292" s="7"/>
      <c r="H1292" s="36"/>
      <c r="I1292" s="27"/>
      <c r="J1292" s="7"/>
    </row>
    <row r="1293" spans="1:10" x14ac:dyDescent="0.25">
      <c r="A1293" s="7"/>
      <c r="B1293" s="7"/>
      <c r="C1293" s="7"/>
      <c r="D1293" s="7"/>
      <c r="E1293" s="3"/>
      <c r="F1293" s="7"/>
      <c r="G1293" s="7"/>
      <c r="H1293" s="36"/>
      <c r="I1293" s="27"/>
      <c r="J1293" s="7"/>
    </row>
    <row r="1294" spans="1:10" x14ac:dyDescent="0.25">
      <c r="A1294" s="7"/>
      <c r="B1294" s="7"/>
      <c r="C1294" s="7"/>
      <c r="D1294" s="7"/>
      <c r="E1294" s="3"/>
      <c r="F1294" s="7"/>
      <c r="G1294" s="7"/>
      <c r="H1294" s="36"/>
      <c r="I1294" s="27"/>
      <c r="J1294" s="7"/>
    </row>
    <row r="1295" spans="1:10" x14ac:dyDescent="0.25">
      <c r="A1295" s="7"/>
      <c r="B1295" s="7"/>
      <c r="C1295" s="7"/>
      <c r="D1295" s="7"/>
      <c r="E1295" s="3"/>
      <c r="F1295" s="7"/>
      <c r="G1295" s="7"/>
      <c r="H1295" s="36"/>
      <c r="I1295" s="27"/>
      <c r="J1295" s="7"/>
    </row>
    <row r="1296" spans="1:10" x14ac:dyDescent="0.25">
      <c r="A1296" s="7"/>
      <c r="B1296" s="7"/>
      <c r="C1296" s="7"/>
      <c r="D1296" s="7"/>
      <c r="E1296" s="3"/>
      <c r="F1296" s="7"/>
      <c r="G1296" s="7"/>
      <c r="H1296" s="36"/>
      <c r="I1296" s="27"/>
      <c r="J1296" s="7"/>
    </row>
    <row r="1297" spans="1:10" x14ac:dyDescent="0.25">
      <c r="A1297" s="7"/>
      <c r="B1297" s="7"/>
      <c r="C1297" s="7"/>
      <c r="D1297" s="7"/>
      <c r="E1297" s="3"/>
      <c r="F1297" s="7"/>
      <c r="G1297" s="7"/>
      <c r="H1297" s="36"/>
      <c r="I1297" s="27"/>
      <c r="J1297" s="7"/>
    </row>
    <row r="1298" spans="1:10" x14ac:dyDescent="0.25">
      <c r="A1298" s="7"/>
      <c r="B1298" s="7"/>
      <c r="C1298" s="7"/>
      <c r="D1298" s="7"/>
      <c r="E1298" s="3"/>
      <c r="F1298" s="7"/>
      <c r="G1298" s="7"/>
      <c r="H1298" s="36"/>
      <c r="I1298" s="27"/>
      <c r="J1298" s="7"/>
    </row>
    <row r="1299" spans="1:10" x14ac:dyDescent="0.25">
      <c r="A1299" s="7"/>
      <c r="B1299" s="7"/>
      <c r="C1299" s="7"/>
      <c r="D1299" s="7"/>
      <c r="E1299" s="3"/>
      <c r="F1299" s="7"/>
      <c r="G1299" s="7"/>
      <c r="H1299" s="36"/>
      <c r="I1299" s="27"/>
      <c r="J1299" s="7"/>
    </row>
    <row r="1300" spans="1:10" x14ac:dyDescent="0.25">
      <c r="A1300" s="7"/>
      <c r="B1300" s="7"/>
      <c r="C1300" s="7"/>
      <c r="D1300" s="7"/>
      <c r="E1300" s="3"/>
      <c r="F1300" s="7"/>
      <c r="G1300" s="7"/>
      <c r="H1300" s="36"/>
      <c r="I1300" s="27"/>
      <c r="J1300" s="7"/>
    </row>
    <row r="1301" spans="1:10" x14ac:dyDescent="0.25">
      <c r="A1301" s="7"/>
      <c r="B1301" s="7"/>
      <c r="C1301" s="7"/>
      <c r="D1301" s="7"/>
      <c r="E1301" s="3"/>
      <c r="F1301" s="7"/>
      <c r="G1301" s="7"/>
      <c r="H1301" s="36"/>
      <c r="I1301" s="27"/>
      <c r="J1301" s="7"/>
    </row>
    <row r="1302" spans="1:10" x14ac:dyDescent="0.25">
      <c r="A1302" s="7"/>
      <c r="B1302" s="7"/>
      <c r="C1302" s="7"/>
      <c r="D1302" s="7"/>
      <c r="E1302" s="3"/>
      <c r="F1302" s="7"/>
      <c r="G1302" s="7"/>
      <c r="H1302" s="36"/>
      <c r="I1302" s="27"/>
      <c r="J1302" s="7"/>
    </row>
    <row r="1303" spans="1:10" x14ac:dyDescent="0.25">
      <c r="A1303" s="7"/>
      <c r="B1303" s="7"/>
      <c r="C1303" s="7"/>
      <c r="D1303" s="7"/>
      <c r="E1303" s="3"/>
      <c r="F1303" s="7"/>
      <c r="G1303" s="7"/>
      <c r="H1303" s="36"/>
      <c r="I1303" s="27"/>
      <c r="J1303" s="7"/>
    </row>
    <row r="1304" spans="1:10" x14ac:dyDescent="0.25">
      <c r="A1304" s="7"/>
      <c r="B1304" s="7"/>
      <c r="C1304" s="7"/>
      <c r="D1304" s="7"/>
      <c r="E1304" s="3"/>
      <c r="F1304" s="7"/>
      <c r="G1304" s="7"/>
      <c r="H1304" s="36"/>
      <c r="I1304" s="27"/>
      <c r="J1304" s="7"/>
    </row>
    <row r="1305" spans="1:10" x14ac:dyDescent="0.25">
      <c r="A1305" s="7"/>
      <c r="B1305" s="7"/>
      <c r="C1305" s="7"/>
      <c r="D1305" s="7"/>
      <c r="E1305" s="3"/>
      <c r="F1305" s="7"/>
      <c r="G1305" s="7"/>
      <c r="H1305" s="36"/>
      <c r="I1305" s="27"/>
      <c r="J1305" s="7"/>
    </row>
    <row r="1306" spans="1:10" x14ac:dyDescent="0.25">
      <c r="A1306" s="7"/>
      <c r="B1306" s="7"/>
      <c r="C1306" s="7"/>
      <c r="D1306" s="7"/>
      <c r="E1306" s="3"/>
      <c r="F1306" s="7"/>
      <c r="G1306" s="7"/>
      <c r="H1306" s="36"/>
      <c r="I1306" s="27"/>
      <c r="J1306" s="7"/>
    </row>
    <row r="1307" spans="1:10" x14ac:dyDescent="0.25">
      <c r="A1307" s="7"/>
      <c r="B1307" s="7"/>
      <c r="C1307" s="7"/>
      <c r="D1307" s="7"/>
      <c r="E1307" s="3"/>
      <c r="F1307" s="7"/>
      <c r="G1307" s="7"/>
      <c r="H1307" s="36"/>
      <c r="I1307" s="27"/>
      <c r="J1307" s="7"/>
    </row>
    <row r="1308" spans="1:10" x14ac:dyDescent="0.25">
      <c r="A1308" s="7"/>
      <c r="B1308" s="7"/>
      <c r="C1308" s="7"/>
      <c r="D1308" s="7"/>
      <c r="E1308" s="3"/>
      <c r="F1308" s="7"/>
      <c r="G1308" s="7"/>
      <c r="H1308" s="36"/>
      <c r="I1308" s="27"/>
      <c r="J1308" s="7"/>
    </row>
    <row r="1309" spans="1:10" x14ac:dyDescent="0.25">
      <c r="A1309" s="7"/>
      <c r="B1309" s="7"/>
      <c r="C1309" s="7"/>
      <c r="D1309" s="7"/>
      <c r="E1309" s="3"/>
      <c r="F1309" s="7"/>
      <c r="G1309" s="7"/>
      <c r="H1309" s="36"/>
      <c r="I1309" s="27"/>
      <c r="J1309" s="7"/>
    </row>
    <row r="1310" spans="1:10" x14ac:dyDescent="0.25">
      <c r="A1310" s="7"/>
      <c r="B1310" s="7"/>
      <c r="C1310" s="7"/>
      <c r="D1310" s="7"/>
      <c r="E1310" s="3"/>
      <c r="F1310" s="7"/>
      <c r="G1310" s="7"/>
      <c r="H1310" s="36"/>
      <c r="I1310" s="27"/>
      <c r="J1310" s="7"/>
    </row>
    <row r="1311" spans="1:10" x14ac:dyDescent="0.25">
      <c r="A1311" s="7"/>
      <c r="B1311" s="7"/>
      <c r="C1311" s="7"/>
      <c r="D1311" s="7"/>
      <c r="E1311" s="3"/>
      <c r="F1311" s="7"/>
      <c r="G1311" s="7"/>
      <c r="H1311" s="36"/>
      <c r="I1311" s="27"/>
      <c r="J1311" s="7"/>
    </row>
    <row r="1312" spans="1:10" x14ac:dyDescent="0.25">
      <c r="A1312" s="7"/>
      <c r="B1312" s="7"/>
      <c r="C1312" s="7"/>
      <c r="D1312" s="7"/>
      <c r="E1312" s="3"/>
      <c r="F1312" s="7"/>
      <c r="G1312" s="7"/>
      <c r="H1312" s="36"/>
      <c r="I1312" s="27"/>
      <c r="J1312" s="7"/>
    </row>
    <row r="1313" spans="1:10" x14ac:dyDescent="0.25">
      <c r="A1313" s="7"/>
      <c r="B1313" s="7"/>
      <c r="C1313" s="7"/>
      <c r="D1313" s="7"/>
      <c r="E1313" s="3"/>
      <c r="F1313" s="7"/>
      <c r="G1313" s="7"/>
      <c r="H1313" s="36"/>
      <c r="I1313" s="27"/>
      <c r="J1313" s="7"/>
    </row>
    <row r="1314" spans="1:10" x14ac:dyDescent="0.25">
      <c r="A1314" s="7"/>
      <c r="B1314" s="7"/>
      <c r="C1314" s="7"/>
      <c r="D1314" s="7"/>
      <c r="E1314" s="3"/>
      <c r="F1314" s="7"/>
      <c r="G1314" s="7"/>
      <c r="H1314" s="36"/>
      <c r="I1314" s="27"/>
      <c r="J1314" s="7"/>
    </row>
    <row r="1315" spans="1:10" x14ac:dyDescent="0.25">
      <c r="A1315" s="7"/>
      <c r="B1315" s="7"/>
      <c r="C1315" s="7"/>
      <c r="D1315" s="7"/>
      <c r="E1315" s="3"/>
      <c r="F1315" s="7"/>
      <c r="G1315" s="7"/>
      <c r="H1315" s="36"/>
      <c r="I1315" s="27"/>
      <c r="J1315" s="7"/>
    </row>
    <row r="1316" spans="1:10" x14ac:dyDescent="0.25">
      <c r="A1316" s="7"/>
      <c r="B1316" s="7"/>
      <c r="C1316" s="7"/>
      <c r="D1316" s="7"/>
      <c r="E1316" s="3"/>
      <c r="F1316" s="7"/>
      <c r="G1316" s="7"/>
      <c r="H1316" s="36"/>
      <c r="I1316" s="27"/>
      <c r="J1316" s="7"/>
    </row>
    <row r="1317" spans="1:10" x14ac:dyDescent="0.25">
      <c r="A1317" s="7"/>
      <c r="B1317" s="7"/>
      <c r="C1317" s="7"/>
      <c r="D1317" s="7"/>
      <c r="E1317" s="3"/>
      <c r="F1317" s="7"/>
      <c r="G1317" s="7"/>
      <c r="H1317" s="36"/>
      <c r="I1317" s="27"/>
      <c r="J1317" s="7"/>
    </row>
    <row r="1318" spans="1:10" x14ac:dyDescent="0.25">
      <c r="A1318" s="7"/>
      <c r="B1318" s="7"/>
      <c r="C1318" s="7"/>
      <c r="D1318" s="7"/>
      <c r="E1318" s="3"/>
      <c r="F1318" s="7"/>
      <c r="G1318" s="7"/>
      <c r="H1318" s="36"/>
      <c r="I1318" s="27"/>
      <c r="J1318" s="7"/>
    </row>
    <row r="1319" spans="1:10" x14ac:dyDescent="0.25">
      <c r="A1319" s="7"/>
      <c r="B1319" s="7"/>
      <c r="C1319" s="7"/>
      <c r="D1319" s="7"/>
      <c r="E1319" s="3"/>
      <c r="F1319" s="7"/>
      <c r="G1319" s="7"/>
      <c r="H1319" s="36"/>
      <c r="I1319" s="27"/>
      <c r="J1319" s="7"/>
    </row>
    <row r="1320" spans="1:10" x14ac:dyDescent="0.25">
      <c r="A1320" s="7"/>
      <c r="B1320" s="7"/>
      <c r="C1320" s="7"/>
      <c r="D1320" s="7"/>
      <c r="E1320" s="3"/>
      <c r="F1320" s="7"/>
      <c r="G1320" s="7"/>
      <c r="H1320" s="36"/>
      <c r="I1320" s="27"/>
      <c r="J1320" s="7"/>
    </row>
    <row r="1321" spans="1:10" x14ac:dyDescent="0.25">
      <c r="A1321" s="7"/>
      <c r="B1321" s="7"/>
      <c r="C1321" s="7"/>
      <c r="D1321" s="7"/>
      <c r="E1321" s="3"/>
      <c r="F1321" s="7"/>
      <c r="G1321" s="7"/>
      <c r="H1321" s="36"/>
      <c r="I1321" s="27"/>
      <c r="J1321" s="7"/>
    </row>
    <row r="1322" spans="1:10" x14ac:dyDescent="0.25">
      <c r="A1322" s="7"/>
      <c r="B1322" s="7"/>
      <c r="C1322" s="7"/>
      <c r="D1322" s="7"/>
      <c r="E1322" s="3"/>
      <c r="F1322" s="7"/>
      <c r="G1322" s="7"/>
      <c r="H1322" s="36"/>
      <c r="I1322" s="27"/>
      <c r="J1322" s="7"/>
    </row>
    <row r="1323" spans="1:10" x14ac:dyDescent="0.25">
      <c r="A1323" s="7"/>
      <c r="B1323" s="7"/>
      <c r="C1323" s="7"/>
      <c r="D1323" s="7"/>
      <c r="E1323" s="3"/>
      <c r="F1323" s="7"/>
      <c r="G1323" s="7"/>
      <c r="H1323" s="36"/>
      <c r="I1323" s="27"/>
      <c r="J1323" s="7"/>
    </row>
    <row r="1324" spans="1:10" x14ac:dyDescent="0.25">
      <c r="A1324" s="7"/>
      <c r="B1324" s="7"/>
      <c r="C1324" s="7"/>
      <c r="D1324" s="7"/>
      <c r="E1324" s="3"/>
      <c r="F1324" s="7"/>
      <c r="G1324" s="7"/>
      <c r="H1324" s="36"/>
      <c r="I1324" s="27"/>
      <c r="J1324" s="7"/>
    </row>
    <row r="1325" spans="1:10" x14ac:dyDescent="0.25">
      <c r="A1325" s="7"/>
      <c r="B1325" s="7"/>
      <c r="C1325" s="7"/>
      <c r="D1325" s="7"/>
      <c r="E1325" s="3"/>
      <c r="F1325" s="7"/>
      <c r="G1325" s="7"/>
      <c r="H1325" s="36"/>
      <c r="I1325" s="27"/>
      <c r="J1325" s="7"/>
    </row>
    <row r="1326" spans="1:10" x14ac:dyDescent="0.25">
      <c r="A1326" s="7"/>
      <c r="B1326" s="7"/>
      <c r="C1326" s="7"/>
      <c r="D1326" s="7"/>
      <c r="E1326" s="3"/>
      <c r="F1326" s="7"/>
      <c r="G1326" s="7"/>
      <c r="H1326" s="36"/>
      <c r="I1326" s="27"/>
      <c r="J1326" s="7"/>
    </row>
    <row r="1327" spans="1:10" x14ac:dyDescent="0.25">
      <c r="A1327" s="7"/>
      <c r="B1327" s="7"/>
      <c r="C1327" s="7"/>
      <c r="D1327" s="7"/>
      <c r="E1327" s="3"/>
      <c r="F1327" s="7"/>
      <c r="G1327" s="7"/>
      <c r="H1327" s="36"/>
      <c r="I1327" s="27"/>
      <c r="J1327" s="7"/>
    </row>
    <row r="1328" spans="1:10" x14ac:dyDescent="0.25">
      <c r="A1328" s="7"/>
      <c r="B1328" s="7"/>
      <c r="C1328" s="7"/>
      <c r="D1328" s="7"/>
      <c r="E1328" s="3"/>
      <c r="F1328" s="7"/>
      <c r="G1328" s="7"/>
      <c r="H1328" s="36"/>
      <c r="I1328" s="27"/>
      <c r="J1328" s="7"/>
    </row>
    <row r="1329" spans="1:10" x14ac:dyDescent="0.25">
      <c r="A1329" s="7"/>
      <c r="B1329" s="7"/>
      <c r="C1329" s="7"/>
      <c r="D1329" s="7"/>
      <c r="E1329" s="3"/>
      <c r="F1329" s="7"/>
      <c r="G1329" s="7"/>
      <c r="H1329" s="36"/>
      <c r="I1329" s="27"/>
      <c r="J1329" s="7"/>
    </row>
    <row r="1330" spans="1:10" x14ac:dyDescent="0.25">
      <c r="E1330" s="20"/>
      <c r="I1330" s="28"/>
    </row>
    <row r="1331" spans="1:10" x14ac:dyDescent="0.25">
      <c r="E1331" s="20"/>
      <c r="I1331" s="28"/>
    </row>
    <row r="1332" spans="1:10" x14ac:dyDescent="0.25">
      <c r="E1332" s="20"/>
      <c r="I1332" s="28"/>
    </row>
    <row r="1333" spans="1:10" x14ac:dyDescent="0.25">
      <c r="E1333" s="20"/>
      <c r="I1333" s="28"/>
    </row>
    <row r="1334" spans="1:10" x14ac:dyDescent="0.25">
      <c r="E1334" s="20"/>
      <c r="I1334" s="28"/>
    </row>
    <row r="1335" spans="1:10" x14ac:dyDescent="0.25">
      <c r="E1335" s="20"/>
      <c r="I1335" s="28"/>
    </row>
    <row r="1336" spans="1:10" x14ac:dyDescent="0.25">
      <c r="E1336" s="20"/>
      <c r="I1336" s="28"/>
    </row>
    <row r="1337" spans="1:10" x14ac:dyDescent="0.25">
      <c r="E1337" s="20"/>
      <c r="I1337" s="28"/>
    </row>
    <row r="1338" spans="1:10" x14ac:dyDescent="0.25">
      <c r="E1338" s="20"/>
      <c r="I1338" s="28"/>
    </row>
    <row r="1339" spans="1:10" x14ac:dyDescent="0.25">
      <c r="E1339" s="20"/>
      <c r="I1339" s="28"/>
    </row>
    <row r="1340" spans="1:10" x14ac:dyDescent="0.25">
      <c r="E1340" s="20"/>
      <c r="I1340" s="28"/>
    </row>
    <row r="1341" spans="1:10" x14ac:dyDescent="0.25">
      <c r="E1341" s="20"/>
      <c r="I1341" s="28"/>
    </row>
    <row r="1342" spans="1:10" x14ac:dyDescent="0.25">
      <c r="E1342" s="20"/>
      <c r="I1342" s="28"/>
    </row>
    <row r="1343" spans="1:10" x14ac:dyDescent="0.25">
      <c r="E1343" s="20"/>
      <c r="I1343" s="28"/>
    </row>
    <row r="1344" spans="1:10" x14ac:dyDescent="0.25">
      <c r="E1344" s="20"/>
      <c r="I1344" s="28"/>
    </row>
    <row r="1345" spans="5:9" x14ac:dyDescent="0.25">
      <c r="E1345" s="20"/>
      <c r="I1345" s="28"/>
    </row>
    <row r="1346" spans="5:9" x14ac:dyDescent="0.25">
      <c r="E1346" s="20"/>
      <c r="I1346" s="28"/>
    </row>
    <row r="1347" spans="5:9" x14ac:dyDescent="0.25">
      <c r="E1347" s="20"/>
      <c r="I1347" s="28"/>
    </row>
    <row r="1348" spans="5:9" x14ac:dyDescent="0.25">
      <c r="E1348" s="20"/>
      <c r="I1348" s="28"/>
    </row>
    <row r="1349" spans="5:9" x14ac:dyDescent="0.25">
      <c r="E1349" s="20"/>
      <c r="I1349" s="28"/>
    </row>
    <row r="1350" spans="5:9" x14ac:dyDescent="0.25">
      <c r="E1350" s="20"/>
      <c r="I1350" s="28"/>
    </row>
    <row r="1351" spans="5:9" x14ac:dyDescent="0.25">
      <c r="E1351" s="20"/>
      <c r="I1351" s="28"/>
    </row>
    <row r="1352" spans="5:9" x14ac:dyDescent="0.25">
      <c r="E1352" s="20"/>
      <c r="I1352" s="28"/>
    </row>
    <row r="1353" spans="5:9" x14ac:dyDescent="0.25">
      <c r="E1353" s="20"/>
      <c r="I1353" s="28"/>
    </row>
    <row r="1354" spans="5:9" x14ac:dyDescent="0.25">
      <c r="E1354" s="20"/>
      <c r="I1354" s="28"/>
    </row>
    <row r="1355" spans="5:9" x14ac:dyDescent="0.25">
      <c r="E1355" s="20"/>
      <c r="I1355" s="28"/>
    </row>
    <row r="1356" spans="5:9" x14ac:dyDescent="0.25">
      <c r="E1356" s="20"/>
      <c r="I1356" s="28"/>
    </row>
    <row r="1357" spans="5:9" x14ac:dyDescent="0.25">
      <c r="E1357" s="20"/>
      <c r="I1357" s="28"/>
    </row>
    <row r="1358" spans="5:9" x14ac:dyDescent="0.25">
      <c r="E1358" s="20"/>
      <c r="I1358" s="28"/>
    </row>
    <row r="1359" spans="5:9" x14ac:dyDescent="0.25">
      <c r="E1359" s="20"/>
      <c r="I1359" s="28"/>
    </row>
    <row r="1360" spans="5:9" x14ac:dyDescent="0.25">
      <c r="E1360" s="20"/>
      <c r="I1360" s="28"/>
    </row>
    <row r="1361" spans="5:9" x14ac:dyDescent="0.25">
      <c r="E1361" s="20"/>
      <c r="I1361" s="28"/>
    </row>
    <row r="1362" spans="5:9" x14ac:dyDescent="0.25">
      <c r="E1362" s="20"/>
      <c r="I1362" s="28"/>
    </row>
    <row r="1363" spans="5:9" x14ac:dyDescent="0.25">
      <c r="E1363" s="20"/>
      <c r="I1363" s="28"/>
    </row>
    <row r="1364" spans="5:9" x14ac:dyDescent="0.25">
      <c r="E1364" s="20"/>
      <c r="I1364" s="28"/>
    </row>
    <row r="1365" spans="5:9" x14ac:dyDescent="0.25">
      <c r="E1365" s="20"/>
      <c r="I1365" s="28"/>
    </row>
    <row r="1366" spans="5:9" x14ac:dyDescent="0.25">
      <c r="E1366" s="20"/>
      <c r="I1366" s="28"/>
    </row>
    <row r="1367" spans="5:9" x14ac:dyDescent="0.25">
      <c r="E1367" s="20"/>
      <c r="I1367" s="28"/>
    </row>
    <row r="1368" spans="5:9" x14ac:dyDescent="0.25">
      <c r="E1368" s="20"/>
      <c r="I1368" s="28"/>
    </row>
    <row r="1369" spans="5:9" x14ac:dyDescent="0.25">
      <c r="E1369" s="20"/>
      <c r="I1369" s="28"/>
    </row>
    <row r="1370" spans="5:9" x14ac:dyDescent="0.25">
      <c r="E1370" s="20"/>
      <c r="I1370" s="28"/>
    </row>
    <row r="1371" spans="5:9" x14ac:dyDescent="0.25">
      <c r="E1371" s="20"/>
      <c r="I1371" s="28"/>
    </row>
    <row r="1372" spans="5:9" x14ac:dyDescent="0.25">
      <c r="E1372" s="20"/>
      <c r="I1372" s="28"/>
    </row>
    <row r="1373" spans="5:9" x14ac:dyDescent="0.25">
      <c r="E1373" s="20"/>
      <c r="I1373" s="28"/>
    </row>
    <row r="1374" spans="5:9" x14ac:dyDescent="0.25">
      <c r="E1374" s="20"/>
      <c r="I1374" s="28"/>
    </row>
    <row r="1375" spans="5:9" x14ac:dyDescent="0.25">
      <c r="E1375" s="20"/>
      <c r="I1375" s="28"/>
    </row>
    <row r="1376" spans="5:9" x14ac:dyDescent="0.25">
      <c r="E1376" s="20"/>
      <c r="I1376" s="28"/>
    </row>
    <row r="1377" spans="5:9" x14ac:dyDescent="0.25">
      <c r="E1377" s="20"/>
      <c r="I1377" s="28"/>
    </row>
    <row r="1378" spans="5:9" x14ac:dyDescent="0.25">
      <c r="E1378" s="20"/>
      <c r="I1378" s="28"/>
    </row>
    <row r="1379" spans="5:9" x14ac:dyDescent="0.25">
      <c r="E1379" s="20"/>
      <c r="I1379" s="28"/>
    </row>
    <row r="1380" spans="5:9" x14ac:dyDescent="0.25">
      <c r="E1380" s="20"/>
      <c r="I1380" s="28"/>
    </row>
    <row r="1381" spans="5:9" x14ac:dyDescent="0.25">
      <c r="E1381" s="20"/>
      <c r="I1381" s="28"/>
    </row>
    <row r="1382" spans="5:9" x14ac:dyDescent="0.25">
      <c r="E1382" s="20"/>
      <c r="I1382" s="28"/>
    </row>
    <row r="1383" spans="5:9" x14ac:dyDescent="0.25">
      <c r="E1383" s="20"/>
      <c r="I1383" s="28"/>
    </row>
    <row r="1384" spans="5:9" x14ac:dyDescent="0.25">
      <c r="E1384" s="20"/>
      <c r="I1384" s="28"/>
    </row>
    <row r="1385" spans="5:9" x14ac:dyDescent="0.25">
      <c r="E1385" s="20"/>
      <c r="I1385" s="28"/>
    </row>
    <row r="1386" spans="5:9" x14ac:dyDescent="0.25">
      <c r="E1386" s="20"/>
      <c r="I1386" s="28"/>
    </row>
    <row r="1387" spans="5:9" x14ac:dyDescent="0.25">
      <c r="E1387" s="20"/>
      <c r="I1387" s="28"/>
    </row>
    <row r="1388" spans="5:9" x14ac:dyDescent="0.25">
      <c r="E1388" s="20"/>
      <c r="I1388" s="28"/>
    </row>
    <row r="1389" spans="5:9" x14ac:dyDescent="0.25">
      <c r="E1389" s="20"/>
      <c r="I1389" s="28"/>
    </row>
    <row r="1390" spans="5:9" x14ac:dyDescent="0.25">
      <c r="E1390" s="20"/>
      <c r="I1390" s="28"/>
    </row>
    <row r="1391" spans="5:9" x14ac:dyDescent="0.25">
      <c r="E1391" s="20"/>
      <c r="I1391" s="28"/>
    </row>
    <row r="1392" spans="5:9" x14ac:dyDescent="0.25">
      <c r="E1392" s="20"/>
      <c r="I1392" s="28"/>
    </row>
    <row r="1393" spans="5:9" x14ac:dyDescent="0.25">
      <c r="E1393" s="20"/>
      <c r="I1393" s="28"/>
    </row>
    <row r="1394" spans="5:9" x14ac:dyDescent="0.25">
      <c r="E1394" s="20"/>
      <c r="I1394" s="28"/>
    </row>
    <row r="1395" spans="5:9" x14ac:dyDescent="0.25">
      <c r="E1395" s="20"/>
      <c r="I1395" s="28"/>
    </row>
    <row r="1396" spans="5:9" x14ac:dyDescent="0.25">
      <c r="E1396" s="20"/>
      <c r="I1396" s="28"/>
    </row>
    <row r="1397" spans="5:9" x14ac:dyDescent="0.25">
      <c r="E1397" s="20"/>
      <c r="I1397" s="28"/>
    </row>
    <row r="1398" spans="5:9" x14ac:dyDescent="0.25">
      <c r="E1398" s="20"/>
      <c r="I1398" s="28"/>
    </row>
    <row r="1399" spans="5:9" x14ac:dyDescent="0.25">
      <c r="E1399" s="20"/>
      <c r="I1399" s="28"/>
    </row>
    <row r="1400" spans="5:9" x14ac:dyDescent="0.25">
      <c r="E1400" s="20"/>
      <c r="I1400" s="28"/>
    </row>
    <row r="1401" spans="5:9" x14ac:dyDescent="0.25">
      <c r="E1401" s="20"/>
      <c r="I1401" s="28"/>
    </row>
    <row r="1402" spans="5:9" x14ac:dyDescent="0.25">
      <c r="E1402" s="20"/>
      <c r="I1402" s="28"/>
    </row>
    <row r="1403" spans="5:9" x14ac:dyDescent="0.25">
      <c r="E1403" s="20"/>
      <c r="I1403" s="28"/>
    </row>
    <row r="1404" spans="5:9" x14ac:dyDescent="0.25">
      <c r="E1404" s="20"/>
      <c r="I1404" s="28"/>
    </row>
    <row r="1405" spans="5:9" x14ac:dyDescent="0.25">
      <c r="E1405" s="20"/>
      <c r="I1405" s="28"/>
    </row>
    <row r="1406" spans="5:9" x14ac:dyDescent="0.25">
      <c r="E1406" s="20"/>
      <c r="I1406" s="28"/>
    </row>
    <row r="1407" spans="5:9" x14ac:dyDescent="0.25">
      <c r="E1407" s="20"/>
      <c r="I1407" s="28"/>
    </row>
    <row r="1408" spans="5:9" x14ac:dyDescent="0.25">
      <c r="E1408" s="20"/>
      <c r="I1408" s="28"/>
    </row>
    <row r="1409" spans="5:9" x14ac:dyDescent="0.25">
      <c r="E1409" s="20"/>
      <c r="I1409" s="28"/>
    </row>
    <row r="1410" spans="5:9" x14ac:dyDescent="0.25">
      <c r="E1410" s="20"/>
      <c r="I1410" s="28"/>
    </row>
    <row r="1411" spans="5:9" x14ac:dyDescent="0.25">
      <c r="E1411" s="20"/>
      <c r="I1411" s="28"/>
    </row>
    <row r="1412" spans="5:9" x14ac:dyDescent="0.25">
      <c r="E1412" s="20"/>
      <c r="I1412" s="28"/>
    </row>
    <row r="1413" spans="5:9" x14ac:dyDescent="0.25">
      <c r="E1413" s="20"/>
      <c r="I1413" s="28"/>
    </row>
    <row r="1414" spans="5:9" x14ac:dyDescent="0.25">
      <c r="E1414" s="20"/>
      <c r="I1414" s="28"/>
    </row>
    <row r="1415" spans="5:9" x14ac:dyDescent="0.25">
      <c r="E1415" s="20"/>
      <c r="I1415" s="28"/>
    </row>
    <row r="1416" spans="5:9" x14ac:dyDescent="0.25">
      <c r="E1416" s="20"/>
      <c r="I1416" s="28"/>
    </row>
    <row r="1417" spans="5:9" x14ac:dyDescent="0.25">
      <c r="E1417" s="20"/>
      <c r="I1417" s="28"/>
    </row>
    <row r="1418" spans="5:9" x14ac:dyDescent="0.25">
      <c r="E1418" s="20"/>
      <c r="I1418" s="28"/>
    </row>
    <row r="1419" spans="5:9" x14ac:dyDescent="0.25">
      <c r="E1419" s="20"/>
      <c r="I1419" s="28"/>
    </row>
    <row r="1420" spans="5:9" x14ac:dyDescent="0.25">
      <c r="E1420" s="20"/>
      <c r="I1420" s="28"/>
    </row>
    <row r="1421" spans="5:9" x14ac:dyDescent="0.25">
      <c r="E1421" s="20"/>
      <c r="I1421" s="28"/>
    </row>
    <row r="1422" spans="5:9" x14ac:dyDescent="0.25">
      <c r="E1422" s="20"/>
      <c r="I1422" s="28"/>
    </row>
    <row r="1423" spans="5:9" x14ac:dyDescent="0.25">
      <c r="E1423" s="20"/>
      <c r="I1423" s="28"/>
    </row>
    <row r="1424" spans="5:9" x14ac:dyDescent="0.25">
      <c r="E1424" s="20"/>
      <c r="I1424" s="28"/>
    </row>
    <row r="1425" spans="5:9" x14ac:dyDescent="0.25">
      <c r="E1425" s="20"/>
      <c r="I1425" s="28"/>
    </row>
    <row r="1426" spans="5:9" x14ac:dyDescent="0.25">
      <c r="E1426" s="20"/>
      <c r="I1426" s="28"/>
    </row>
    <row r="1427" spans="5:9" x14ac:dyDescent="0.25">
      <c r="E1427" s="20"/>
      <c r="I1427" s="28"/>
    </row>
    <row r="1428" spans="5:9" x14ac:dyDescent="0.25">
      <c r="E1428" s="20"/>
      <c r="I1428" s="28"/>
    </row>
    <row r="1429" spans="5:9" x14ac:dyDescent="0.25">
      <c r="E1429" s="20"/>
      <c r="I1429" s="28"/>
    </row>
    <row r="1430" spans="5:9" x14ac:dyDescent="0.25">
      <c r="E1430" s="20"/>
      <c r="I1430" s="28"/>
    </row>
    <row r="1431" spans="5:9" x14ac:dyDescent="0.25">
      <c r="E1431" s="20"/>
      <c r="I1431" s="28"/>
    </row>
    <row r="1432" spans="5:9" x14ac:dyDescent="0.25">
      <c r="E1432" s="20"/>
      <c r="I1432" s="28"/>
    </row>
    <row r="1433" spans="5:9" x14ac:dyDescent="0.25">
      <c r="E1433" s="20"/>
      <c r="I1433" s="28"/>
    </row>
    <row r="1434" spans="5:9" x14ac:dyDescent="0.25">
      <c r="E1434" s="20"/>
      <c r="I1434" s="28"/>
    </row>
    <row r="1435" spans="5:9" x14ac:dyDescent="0.25">
      <c r="E1435" s="20"/>
      <c r="I1435" s="28"/>
    </row>
    <row r="1436" spans="5:9" x14ac:dyDescent="0.25">
      <c r="E1436" s="20"/>
      <c r="I1436" s="28"/>
    </row>
    <row r="1437" spans="5:9" x14ac:dyDescent="0.25">
      <c r="E1437" s="20"/>
      <c r="I1437" s="28"/>
    </row>
    <row r="1438" spans="5:9" x14ac:dyDescent="0.25">
      <c r="E1438" s="20"/>
      <c r="I1438" s="28"/>
    </row>
    <row r="1439" spans="5:9" x14ac:dyDescent="0.25">
      <c r="E1439" s="20"/>
      <c r="I1439" s="28"/>
    </row>
    <row r="1440" spans="5:9" x14ac:dyDescent="0.25">
      <c r="E1440" s="20"/>
      <c r="I1440" s="28"/>
    </row>
    <row r="1441" spans="5:9" x14ac:dyDescent="0.25">
      <c r="E1441" s="20"/>
      <c r="I1441" s="28"/>
    </row>
    <row r="1442" spans="5:9" x14ac:dyDescent="0.25">
      <c r="E1442" s="20"/>
      <c r="I1442" s="28"/>
    </row>
    <row r="1443" spans="5:9" x14ac:dyDescent="0.25">
      <c r="E1443" s="20"/>
      <c r="I1443" s="28"/>
    </row>
    <row r="1444" spans="5:9" x14ac:dyDescent="0.25">
      <c r="E1444" s="20"/>
      <c r="I1444" s="28"/>
    </row>
    <row r="1445" spans="5:9" x14ac:dyDescent="0.25">
      <c r="E1445" s="20"/>
      <c r="I1445" s="28"/>
    </row>
    <row r="1446" spans="5:9" x14ac:dyDescent="0.25">
      <c r="E1446" s="20"/>
      <c r="I1446" s="28"/>
    </row>
    <row r="1447" spans="5:9" x14ac:dyDescent="0.25">
      <c r="E1447" s="20"/>
      <c r="I1447" s="28"/>
    </row>
    <row r="1448" spans="5:9" x14ac:dyDescent="0.25">
      <c r="E1448" s="20"/>
      <c r="I1448" s="28"/>
    </row>
    <row r="1449" spans="5:9" x14ac:dyDescent="0.25">
      <c r="E1449" s="20"/>
      <c r="I1449" s="28"/>
    </row>
    <row r="1450" spans="5:9" x14ac:dyDescent="0.25">
      <c r="E1450" s="20"/>
      <c r="I1450" s="28"/>
    </row>
    <row r="1451" spans="5:9" x14ac:dyDescent="0.25">
      <c r="E1451" s="20"/>
      <c r="I1451" s="28"/>
    </row>
    <row r="1452" spans="5:9" x14ac:dyDescent="0.25">
      <c r="E1452" s="20"/>
      <c r="I1452" s="28"/>
    </row>
    <row r="1453" spans="5:9" x14ac:dyDescent="0.25">
      <c r="E1453" s="20"/>
      <c r="I1453" s="28"/>
    </row>
    <row r="1454" spans="5:9" x14ac:dyDescent="0.25">
      <c r="E1454" s="20"/>
      <c r="I1454" s="28"/>
    </row>
    <row r="1455" spans="5:9" x14ac:dyDescent="0.25">
      <c r="E1455" s="20"/>
      <c r="I1455" s="28"/>
    </row>
    <row r="1456" spans="5:9" x14ac:dyDescent="0.25">
      <c r="E1456" s="20"/>
      <c r="I1456" s="28"/>
    </row>
    <row r="1457" spans="5:9" x14ac:dyDescent="0.25">
      <c r="E1457" s="20"/>
      <c r="I1457" s="28"/>
    </row>
    <row r="1458" spans="5:9" x14ac:dyDescent="0.25">
      <c r="E1458" s="20"/>
      <c r="I1458" s="28"/>
    </row>
    <row r="1459" spans="5:9" x14ac:dyDescent="0.25">
      <c r="E1459" s="20"/>
      <c r="I1459" s="28"/>
    </row>
    <row r="1460" spans="5:9" x14ac:dyDescent="0.25">
      <c r="E1460" s="20"/>
      <c r="I1460" s="28"/>
    </row>
    <row r="1461" spans="5:9" x14ac:dyDescent="0.25">
      <c r="E1461" s="20"/>
      <c r="I1461" s="28"/>
    </row>
    <row r="1462" spans="5:9" x14ac:dyDescent="0.25">
      <c r="E1462" s="20"/>
      <c r="I1462" s="28"/>
    </row>
    <row r="1463" spans="5:9" x14ac:dyDescent="0.25">
      <c r="E1463" s="20"/>
      <c r="I1463" s="28"/>
    </row>
    <row r="1464" spans="5:9" x14ac:dyDescent="0.25">
      <c r="E1464" s="20"/>
      <c r="I1464" s="28"/>
    </row>
    <row r="1465" spans="5:9" x14ac:dyDescent="0.25">
      <c r="E1465" s="20"/>
      <c r="I1465" s="28"/>
    </row>
    <row r="1466" spans="5:9" x14ac:dyDescent="0.25">
      <c r="E1466" s="20"/>
      <c r="I1466" s="28"/>
    </row>
    <row r="1467" spans="5:9" x14ac:dyDescent="0.25">
      <c r="E1467" s="20"/>
      <c r="I1467" s="28"/>
    </row>
    <row r="1468" spans="5:9" x14ac:dyDescent="0.25">
      <c r="E1468" s="20"/>
      <c r="I1468" s="28"/>
    </row>
    <row r="1469" spans="5:9" x14ac:dyDescent="0.25">
      <c r="E1469" s="20"/>
      <c r="I1469" s="28"/>
    </row>
    <row r="1470" spans="5:9" x14ac:dyDescent="0.25">
      <c r="E1470" s="20"/>
      <c r="I1470" s="28"/>
    </row>
    <row r="1471" spans="5:9" x14ac:dyDescent="0.25">
      <c r="E1471" s="20"/>
      <c r="I1471" s="28"/>
    </row>
    <row r="1472" spans="5:9" x14ac:dyDescent="0.25">
      <c r="E1472" s="20"/>
      <c r="I1472" s="28"/>
    </row>
    <row r="1473" spans="5:9" x14ac:dyDescent="0.25">
      <c r="E1473" s="20"/>
      <c r="I1473" s="28"/>
    </row>
    <row r="1474" spans="5:9" x14ac:dyDescent="0.25">
      <c r="E1474" s="20"/>
      <c r="I1474" s="28"/>
    </row>
    <row r="1475" spans="5:9" x14ac:dyDescent="0.25">
      <c r="E1475" s="20"/>
      <c r="I1475" s="28"/>
    </row>
    <row r="1476" spans="5:9" x14ac:dyDescent="0.25">
      <c r="E1476" s="20"/>
      <c r="I1476" s="28"/>
    </row>
    <row r="1477" spans="5:9" x14ac:dyDescent="0.25">
      <c r="E1477" s="20"/>
      <c r="I1477" s="28"/>
    </row>
    <row r="1478" spans="5:9" x14ac:dyDescent="0.25">
      <c r="E1478" s="20"/>
      <c r="I1478" s="28"/>
    </row>
    <row r="1479" spans="5:9" x14ac:dyDescent="0.25">
      <c r="E1479" s="20"/>
      <c r="I1479" s="28"/>
    </row>
    <row r="1480" spans="5:9" x14ac:dyDescent="0.25">
      <c r="E1480" s="20"/>
      <c r="I1480" s="28"/>
    </row>
    <row r="1481" spans="5:9" x14ac:dyDescent="0.25">
      <c r="E1481" s="20"/>
      <c r="I1481" s="28"/>
    </row>
    <row r="1482" spans="5:9" x14ac:dyDescent="0.25">
      <c r="E1482" s="20"/>
      <c r="I1482" s="28"/>
    </row>
    <row r="1483" spans="5:9" x14ac:dyDescent="0.25">
      <c r="E1483" s="20"/>
      <c r="I1483" s="28"/>
    </row>
    <row r="1484" spans="5:9" x14ac:dyDescent="0.25">
      <c r="E1484" s="20"/>
      <c r="I1484" s="28"/>
    </row>
    <row r="1485" spans="5:9" x14ac:dyDescent="0.25">
      <c r="E1485" s="20"/>
      <c r="I1485" s="28"/>
    </row>
    <row r="1486" spans="5:9" x14ac:dyDescent="0.25">
      <c r="E1486" s="20"/>
      <c r="I1486" s="28"/>
    </row>
    <row r="1487" spans="5:9" x14ac:dyDescent="0.25">
      <c r="E1487" s="20"/>
      <c r="I1487" s="28"/>
    </row>
    <row r="1488" spans="5:9" x14ac:dyDescent="0.25">
      <c r="E1488" s="20"/>
      <c r="I1488" s="28"/>
    </row>
    <row r="1489" spans="5:9" x14ac:dyDescent="0.25">
      <c r="E1489" s="20"/>
      <c r="I1489" s="28"/>
    </row>
    <row r="1490" spans="5:9" x14ac:dyDescent="0.25">
      <c r="E1490" s="20"/>
      <c r="I1490" s="28"/>
    </row>
    <row r="1491" spans="5:9" x14ac:dyDescent="0.25">
      <c r="E1491" s="20"/>
      <c r="I1491" s="28"/>
    </row>
    <row r="1492" spans="5:9" x14ac:dyDescent="0.25">
      <c r="E1492" s="20"/>
      <c r="I1492" s="28"/>
    </row>
    <row r="1493" spans="5:9" x14ac:dyDescent="0.25">
      <c r="E1493" s="20"/>
      <c r="I1493" s="28"/>
    </row>
    <row r="1494" spans="5:9" x14ac:dyDescent="0.25">
      <c r="E1494" s="20"/>
      <c r="I1494" s="28"/>
    </row>
    <row r="1495" spans="5:9" x14ac:dyDescent="0.25">
      <c r="E1495" s="20"/>
      <c r="I1495" s="28"/>
    </row>
    <row r="1496" spans="5:9" x14ac:dyDescent="0.25">
      <c r="E1496" s="20"/>
      <c r="I1496" s="28"/>
    </row>
    <row r="1497" spans="5:9" x14ac:dyDescent="0.25">
      <c r="E1497" s="20"/>
      <c r="I1497" s="28"/>
    </row>
    <row r="1498" spans="5:9" x14ac:dyDescent="0.25">
      <c r="E1498" s="20"/>
      <c r="I1498" s="28"/>
    </row>
    <row r="1499" spans="5:9" x14ac:dyDescent="0.25">
      <c r="E1499" s="20"/>
      <c r="I1499" s="28"/>
    </row>
    <row r="1500" spans="5:9" x14ac:dyDescent="0.25">
      <c r="E1500" s="20"/>
      <c r="I1500" s="28"/>
    </row>
    <row r="1501" spans="5:9" x14ac:dyDescent="0.25">
      <c r="E1501" s="20"/>
      <c r="I1501" s="28"/>
    </row>
    <row r="1502" spans="5:9" x14ac:dyDescent="0.25">
      <c r="E1502" s="20"/>
      <c r="I1502" s="28"/>
    </row>
    <row r="1503" spans="5:9" x14ac:dyDescent="0.25">
      <c r="E1503" s="20"/>
      <c r="I1503" s="28"/>
    </row>
    <row r="1504" spans="5:9" x14ac:dyDescent="0.25">
      <c r="E1504" s="20"/>
      <c r="I1504" s="28"/>
    </row>
    <row r="1505" spans="5:9" x14ac:dyDescent="0.25">
      <c r="E1505" s="20"/>
      <c r="I1505" s="28"/>
    </row>
    <row r="1506" spans="5:9" x14ac:dyDescent="0.25">
      <c r="E1506" s="20"/>
      <c r="I1506" s="28"/>
    </row>
    <row r="1507" spans="5:9" x14ac:dyDescent="0.25">
      <c r="E1507" s="20"/>
      <c r="I1507" s="28"/>
    </row>
    <row r="1508" spans="5:9" x14ac:dyDescent="0.25">
      <c r="E1508" s="20"/>
      <c r="I1508" s="28"/>
    </row>
    <row r="1509" spans="5:9" x14ac:dyDescent="0.25">
      <c r="E1509" s="20"/>
      <c r="I1509" s="28"/>
    </row>
    <row r="1510" spans="5:9" x14ac:dyDescent="0.25">
      <c r="E1510" s="20"/>
      <c r="I1510" s="28"/>
    </row>
    <row r="1511" spans="5:9" x14ac:dyDescent="0.25">
      <c r="E1511" s="20"/>
      <c r="I1511" s="28"/>
    </row>
    <row r="1512" spans="5:9" x14ac:dyDescent="0.25">
      <c r="E1512" s="20"/>
      <c r="I1512" s="28"/>
    </row>
    <row r="1513" spans="5:9" x14ac:dyDescent="0.25">
      <c r="E1513" s="20"/>
      <c r="I1513" s="28"/>
    </row>
    <row r="1514" spans="5:9" x14ac:dyDescent="0.25">
      <c r="E1514" s="20"/>
      <c r="I1514" s="28"/>
    </row>
    <row r="1515" spans="5:9" x14ac:dyDescent="0.25">
      <c r="E1515" s="20"/>
      <c r="I1515" s="28"/>
    </row>
    <row r="1516" spans="5:9" x14ac:dyDescent="0.25">
      <c r="E1516" s="20"/>
      <c r="I1516" s="28"/>
    </row>
    <row r="1517" spans="5:9" x14ac:dyDescent="0.25">
      <c r="E1517" s="20"/>
      <c r="I1517" s="28"/>
    </row>
    <row r="1518" spans="5:9" x14ac:dyDescent="0.25">
      <c r="E1518" s="20"/>
      <c r="I1518" s="28"/>
    </row>
    <row r="1519" spans="5:9" x14ac:dyDescent="0.25">
      <c r="E1519" s="20"/>
      <c r="I1519" s="28"/>
    </row>
    <row r="1520" spans="5:9" x14ac:dyDescent="0.25">
      <c r="E1520" s="20"/>
      <c r="I1520" s="28"/>
    </row>
    <row r="1521" spans="5:9" x14ac:dyDescent="0.25">
      <c r="E1521" s="20"/>
      <c r="I1521" s="28"/>
    </row>
    <row r="1522" spans="5:9" x14ac:dyDescent="0.25">
      <c r="E1522" s="20"/>
      <c r="I1522" s="28"/>
    </row>
    <row r="1523" spans="5:9" x14ac:dyDescent="0.25">
      <c r="E1523" s="20"/>
      <c r="I1523" s="28"/>
    </row>
    <row r="1524" spans="5:9" x14ac:dyDescent="0.25">
      <c r="E1524" s="20"/>
      <c r="I1524" s="28"/>
    </row>
    <row r="1525" spans="5:9" x14ac:dyDescent="0.25">
      <c r="E1525" s="20"/>
      <c r="I1525" s="28"/>
    </row>
    <row r="1526" spans="5:9" x14ac:dyDescent="0.25">
      <c r="E1526" s="20"/>
      <c r="I1526" s="28"/>
    </row>
    <row r="1527" spans="5:9" x14ac:dyDescent="0.25">
      <c r="E1527" s="20"/>
      <c r="I1527" s="28"/>
    </row>
    <row r="1528" spans="5:9" x14ac:dyDescent="0.25">
      <c r="E1528" s="20"/>
      <c r="I1528" s="28"/>
    </row>
    <row r="1529" spans="5:9" x14ac:dyDescent="0.25">
      <c r="E1529" s="20"/>
      <c r="I1529" s="28"/>
    </row>
    <row r="1530" spans="5:9" x14ac:dyDescent="0.25">
      <c r="E1530" s="20"/>
      <c r="I1530" s="28"/>
    </row>
    <row r="1531" spans="5:9" x14ac:dyDescent="0.25">
      <c r="E1531" s="20"/>
      <c r="I1531" s="28"/>
    </row>
    <row r="1532" spans="5:9" x14ac:dyDescent="0.25">
      <c r="E1532" s="20"/>
      <c r="I1532" s="28"/>
    </row>
    <row r="1533" spans="5:9" x14ac:dyDescent="0.25">
      <c r="E1533" s="20"/>
      <c r="I1533" s="28"/>
    </row>
    <row r="1534" spans="5:9" x14ac:dyDescent="0.25">
      <c r="E1534" s="20"/>
      <c r="I1534" s="28"/>
    </row>
    <row r="1535" spans="5:9" x14ac:dyDescent="0.25">
      <c r="E1535" s="20"/>
      <c r="I1535" s="28"/>
    </row>
    <row r="1536" spans="5:9" x14ac:dyDescent="0.25">
      <c r="E1536" s="20"/>
      <c r="I1536" s="28"/>
    </row>
    <row r="1537" spans="5:9" x14ac:dyDescent="0.25">
      <c r="E1537" s="20"/>
      <c r="I1537" s="28"/>
    </row>
    <row r="1538" spans="5:9" x14ac:dyDescent="0.25">
      <c r="E1538" s="20"/>
      <c r="I1538" s="28"/>
    </row>
    <row r="1539" spans="5:9" x14ac:dyDescent="0.25">
      <c r="E1539" s="20"/>
      <c r="I1539" s="28"/>
    </row>
    <row r="1540" spans="5:9" x14ac:dyDescent="0.25">
      <c r="E1540" s="20"/>
      <c r="I1540" s="28"/>
    </row>
    <row r="1541" spans="5:9" x14ac:dyDescent="0.25">
      <c r="E1541" s="20"/>
      <c r="I1541" s="28"/>
    </row>
    <row r="1542" spans="5:9" x14ac:dyDescent="0.25">
      <c r="E1542" s="20"/>
      <c r="I1542" s="28"/>
    </row>
    <row r="1543" spans="5:9" x14ac:dyDescent="0.25">
      <c r="E1543" s="20"/>
      <c r="I1543" s="28"/>
    </row>
    <row r="1544" spans="5:9" x14ac:dyDescent="0.25">
      <c r="E1544" s="20"/>
      <c r="I1544" s="28"/>
    </row>
    <row r="1545" spans="5:9" x14ac:dyDescent="0.25">
      <c r="E1545" s="20"/>
      <c r="I1545" s="28"/>
    </row>
    <row r="1546" spans="5:9" x14ac:dyDescent="0.25">
      <c r="E1546" s="20"/>
      <c r="I1546" s="28"/>
    </row>
    <row r="1547" spans="5:9" x14ac:dyDescent="0.25">
      <c r="E1547" s="20"/>
      <c r="I1547" s="28"/>
    </row>
    <row r="1548" spans="5:9" x14ac:dyDescent="0.25">
      <c r="E1548" s="20"/>
      <c r="I1548" s="28"/>
    </row>
    <row r="1549" spans="5:9" x14ac:dyDescent="0.25">
      <c r="E1549" s="20"/>
      <c r="I1549" s="28"/>
    </row>
    <row r="1550" spans="5:9" x14ac:dyDescent="0.25">
      <c r="E1550" s="20"/>
      <c r="I1550" s="28"/>
    </row>
    <row r="1551" spans="5:9" x14ac:dyDescent="0.25">
      <c r="E1551" s="20"/>
      <c r="I1551" s="28"/>
    </row>
    <row r="1552" spans="5:9" x14ac:dyDescent="0.25">
      <c r="E1552" s="20"/>
      <c r="I1552" s="28"/>
    </row>
    <row r="1553" spans="5:9" x14ac:dyDescent="0.25">
      <c r="E1553" s="20"/>
      <c r="I1553" s="28"/>
    </row>
    <row r="1554" spans="5:9" x14ac:dyDescent="0.25">
      <c r="E1554" s="20"/>
      <c r="I1554" s="28"/>
    </row>
    <row r="1555" spans="5:9" x14ac:dyDescent="0.25">
      <c r="E1555" s="20"/>
      <c r="I1555" s="28"/>
    </row>
    <row r="1556" spans="5:9" x14ac:dyDescent="0.25">
      <c r="E1556" s="20"/>
      <c r="I1556" s="28"/>
    </row>
    <row r="1557" spans="5:9" x14ac:dyDescent="0.25">
      <c r="E1557" s="20"/>
      <c r="I1557" s="28"/>
    </row>
    <row r="1558" spans="5:9" x14ac:dyDescent="0.25">
      <c r="E1558" s="20"/>
      <c r="I1558" s="28"/>
    </row>
    <row r="1559" spans="5:9" x14ac:dyDescent="0.25">
      <c r="E1559" s="20"/>
      <c r="I1559" s="28"/>
    </row>
    <row r="1560" spans="5:9" x14ac:dyDescent="0.25">
      <c r="E1560" s="20"/>
      <c r="I1560" s="28"/>
    </row>
    <row r="1561" spans="5:9" x14ac:dyDescent="0.25">
      <c r="E1561" s="20"/>
      <c r="I1561" s="28"/>
    </row>
    <row r="1562" spans="5:9" x14ac:dyDescent="0.25">
      <c r="E1562" s="20"/>
    </row>
    <row r="1563" spans="5:9" x14ac:dyDescent="0.25">
      <c r="E1563" s="20"/>
    </row>
    <row r="1564" spans="5:9" x14ac:dyDescent="0.25">
      <c r="E1564" s="20"/>
    </row>
    <row r="1565" spans="5:9" x14ac:dyDescent="0.25">
      <c r="E1565" s="20"/>
    </row>
    <row r="1566" spans="5:9" x14ac:dyDescent="0.25">
      <c r="E1566" s="20"/>
    </row>
    <row r="1567" spans="5:9" x14ac:dyDescent="0.25">
      <c r="E1567" s="20"/>
    </row>
    <row r="1568" spans="5:9" x14ac:dyDescent="0.25">
      <c r="E1568" s="20"/>
    </row>
    <row r="1569" spans="5:5" x14ac:dyDescent="0.25">
      <c r="E1569" s="20"/>
    </row>
    <row r="1570" spans="5:5" x14ac:dyDescent="0.25">
      <c r="E1570" s="20"/>
    </row>
    <row r="1571" spans="5:5" x14ac:dyDescent="0.25">
      <c r="E1571" s="20"/>
    </row>
    <row r="1572" spans="5:5" x14ac:dyDescent="0.25">
      <c r="E1572" s="20"/>
    </row>
    <row r="1573" spans="5:5" x14ac:dyDescent="0.25">
      <c r="E1573" s="20"/>
    </row>
    <row r="1574" spans="5:5" x14ac:dyDescent="0.25">
      <c r="E1574" s="20"/>
    </row>
    <row r="1575" spans="5:5" x14ac:dyDescent="0.25">
      <c r="E1575" s="20"/>
    </row>
    <row r="1576" spans="5:5" x14ac:dyDescent="0.25">
      <c r="E1576" s="20"/>
    </row>
    <row r="1577" spans="5:5" x14ac:dyDescent="0.25">
      <c r="E1577" s="20"/>
    </row>
    <row r="1578" spans="5:5" x14ac:dyDescent="0.25">
      <c r="E1578" s="20"/>
    </row>
    <row r="1579" spans="5:5" x14ac:dyDescent="0.25">
      <c r="E1579" s="20"/>
    </row>
    <row r="1580" spans="5:5" x14ac:dyDescent="0.25">
      <c r="E1580" s="20"/>
    </row>
    <row r="1581" spans="5:5" x14ac:dyDescent="0.25">
      <c r="E1581" s="20"/>
    </row>
    <row r="1582" spans="5:5" x14ac:dyDescent="0.25">
      <c r="E1582" s="20"/>
    </row>
    <row r="1583" spans="5:5" x14ac:dyDescent="0.25">
      <c r="E1583" s="20"/>
    </row>
    <row r="1584" spans="5:5" x14ac:dyDescent="0.25">
      <c r="E1584" s="20"/>
    </row>
    <row r="1585" spans="5:5" x14ac:dyDescent="0.25">
      <c r="E1585" s="20"/>
    </row>
    <row r="1586" spans="5:5" x14ac:dyDescent="0.25">
      <c r="E1586" s="20"/>
    </row>
    <row r="1587" spans="5:5" x14ac:dyDescent="0.25">
      <c r="E1587" s="20"/>
    </row>
    <row r="1588" spans="5:5" x14ac:dyDescent="0.25">
      <c r="E1588" s="20"/>
    </row>
    <row r="1589" spans="5:5" x14ac:dyDescent="0.25">
      <c r="E1589" s="20"/>
    </row>
    <row r="1590" spans="5:5" x14ac:dyDescent="0.25">
      <c r="E1590" s="20"/>
    </row>
    <row r="1591" spans="5:5" x14ac:dyDescent="0.25">
      <c r="E1591" s="20"/>
    </row>
    <row r="1592" spans="5:5" x14ac:dyDescent="0.25">
      <c r="E1592" s="20"/>
    </row>
    <row r="1593" spans="5:5" x14ac:dyDescent="0.25">
      <c r="E1593" s="20"/>
    </row>
    <row r="1594" spans="5:5" x14ac:dyDescent="0.25">
      <c r="E1594" s="20"/>
    </row>
    <row r="1595" spans="5:5" x14ac:dyDescent="0.25">
      <c r="E1595" s="20"/>
    </row>
    <row r="1596" spans="5:5" x14ac:dyDescent="0.25">
      <c r="E1596" s="20"/>
    </row>
    <row r="1597" spans="5:5" x14ac:dyDescent="0.25">
      <c r="E1597" s="20"/>
    </row>
    <row r="1598" spans="5:5" x14ac:dyDescent="0.25">
      <c r="E1598" s="20"/>
    </row>
    <row r="1599" spans="5:5" x14ac:dyDescent="0.25">
      <c r="E1599" s="20"/>
    </row>
    <row r="1600" spans="5:5" x14ac:dyDescent="0.25">
      <c r="E1600" s="20"/>
    </row>
    <row r="1601" spans="5:5" x14ac:dyDescent="0.25">
      <c r="E1601" s="20"/>
    </row>
    <row r="1602" spans="5:5" x14ac:dyDescent="0.25">
      <c r="E1602" s="20"/>
    </row>
    <row r="1603" spans="5:5" x14ac:dyDescent="0.25">
      <c r="E1603" s="20"/>
    </row>
    <row r="1604" spans="5:5" x14ac:dyDescent="0.25">
      <c r="E1604" s="20"/>
    </row>
    <row r="1605" spans="5:5" x14ac:dyDescent="0.25">
      <c r="E1605" s="20"/>
    </row>
    <row r="1606" spans="5:5" x14ac:dyDescent="0.25">
      <c r="E1606" s="20"/>
    </row>
    <row r="1607" spans="5:5" x14ac:dyDescent="0.25">
      <c r="E1607" s="20"/>
    </row>
    <row r="1608" spans="5:5" x14ac:dyDescent="0.25">
      <c r="E1608" s="20"/>
    </row>
    <row r="1609" spans="5:5" x14ac:dyDescent="0.25">
      <c r="E1609" s="20"/>
    </row>
    <row r="1610" spans="5:5" x14ac:dyDescent="0.25">
      <c r="E1610" s="20"/>
    </row>
    <row r="1611" spans="5:5" x14ac:dyDescent="0.25">
      <c r="E1611" s="20"/>
    </row>
    <row r="1612" spans="5:5" x14ac:dyDescent="0.25">
      <c r="E1612" s="20"/>
    </row>
    <row r="1613" spans="5:5" x14ac:dyDescent="0.25">
      <c r="E1613" s="20"/>
    </row>
    <row r="1614" spans="5:5" x14ac:dyDescent="0.25">
      <c r="E1614" s="20"/>
    </row>
    <row r="1615" spans="5:5" x14ac:dyDescent="0.25">
      <c r="E1615" s="20"/>
    </row>
    <row r="1616" spans="5:5" x14ac:dyDescent="0.25">
      <c r="E1616" s="20"/>
    </row>
    <row r="1617" spans="5:5" x14ac:dyDescent="0.25">
      <c r="E1617" s="20"/>
    </row>
    <row r="1618" spans="5:5" x14ac:dyDescent="0.25">
      <c r="E1618" s="20"/>
    </row>
    <row r="1619" spans="5:5" x14ac:dyDescent="0.25">
      <c r="E1619" s="20"/>
    </row>
    <row r="1620" spans="5:5" x14ac:dyDescent="0.25">
      <c r="E1620" s="20"/>
    </row>
    <row r="1621" spans="5:5" x14ac:dyDescent="0.25">
      <c r="E1621" s="20"/>
    </row>
    <row r="1622" spans="5:5" x14ac:dyDescent="0.25">
      <c r="E1622" s="20"/>
    </row>
    <row r="1623" spans="5:5" x14ac:dyDescent="0.25">
      <c r="E1623" s="20"/>
    </row>
    <row r="1624" spans="5:5" x14ac:dyDescent="0.25">
      <c r="E1624" s="20"/>
    </row>
    <row r="1625" spans="5:5" x14ac:dyDescent="0.25">
      <c r="E1625" s="20"/>
    </row>
    <row r="1626" spans="5:5" x14ac:dyDescent="0.25">
      <c r="E1626" s="20"/>
    </row>
    <row r="1627" spans="5:5" x14ac:dyDescent="0.25">
      <c r="E1627" s="20"/>
    </row>
    <row r="1628" spans="5:5" x14ac:dyDescent="0.25">
      <c r="E1628" s="20"/>
    </row>
    <row r="1629" spans="5:5" x14ac:dyDescent="0.25">
      <c r="E1629" s="20"/>
    </row>
    <row r="1630" spans="5:5" x14ac:dyDescent="0.25">
      <c r="E1630" s="20"/>
    </row>
    <row r="1631" spans="5:5" x14ac:dyDescent="0.25">
      <c r="E1631" s="20"/>
    </row>
    <row r="1632" spans="5:5" x14ac:dyDescent="0.25">
      <c r="E1632" s="20"/>
    </row>
    <row r="1633" spans="5:5" x14ac:dyDescent="0.25">
      <c r="E1633" s="20"/>
    </row>
    <row r="1634" spans="5:5" x14ac:dyDescent="0.25">
      <c r="E1634" s="20"/>
    </row>
    <row r="1635" spans="5:5" x14ac:dyDescent="0.25">
      <c r="E1635" s="20"/>
    </row>
    <row r="1636" spans="5:5" x14ac:dyDescent="0.25">
      <c r="E1636" s="20"/>
    </row>
    <row r="1637" spans="5:5" x14ac:dyDescent="0.25">
      <c r="E1637" s="20"/>
    </row>
    <row r="1638" spans="5:5" x14ac:dyDescent="0.25">
      <c r="E1638" s="20"/>
    </row>
    <row r="1639" spans="5:5" x14ac:dyDescent="0.25">
      <c r="E1639" s="20"/>
    </row>
    <row r="1640" spans="5:5" x14ac:dyDescent="0.25">
      <c r="E1640" s="20"/>
    </row>
    <row r="1641" spans="5:5" x14ac:dyDescent="0.25">
      <c r="E1641" s="20"/>
    </row>
    <row r="1642" spans="5:5" x14ac:dyDescent="0.25">
      <c r="E1642" s="20"/>
    </row>
    <row r="1643" spans="5:5" x14ac:dyDescent="0.25">
      <c r="E1643" s="20"/>
    </row>
    <row r="1644" spans="5:5" x14ac:dyDescent="0.25">
      <c r="E1644" s="20"/>
    </row>
    <row r="1645" spans="5:5" x14ac:dyDescent="0.25">
      <c r="E1645" s="20"/>
    </row>
    <row r="1646" spans="5:5" x14ac:dyDescent="0.25">
      <c r="E1646" s="20"/>
    </row>
    <row r="1647" spans="5:5" x14ac:dyDescent="0.25">
      <c r="E1647" s="20"/>
    </row>
    <row r="1648" spans="5:5" x14ac:dyDescent="0.25">
      <c r="E1648" s="20"/>
    </row>
    <row r="1649" spans="5:5" x14ac:dyDescent="0.25">
      <c r="E1649" s="20"/>
    </row>
    <row r="1650" spans="5:5" x14ac:dyDescent="0.25">
      <c r="E1650" s="20"/>
    </row>
    <row r="1651" spans="5:5" x14ac:dyDescent="0.25">
      <c r="E1651" s="20"/>
    </row>
    <row r="1652" spans="5:5" x14ac:dyDescent="0.25">
      <c r="E1652" s="20"/>
    </row>
    <row r="1653" spans="5:5" x14ac:dyDescent="0.25">
      <c r="E1653" s="20"/>
    </row>
    <row r="1654" spans="5:5" x14ac:dyDescent="0.25">
      <c r="E1654" s="20"/>
    </row>
    <row r="1655" spans="5:5" x14ac:dyDescent="0.25">
      <c r="E1655" s="20"/>
    </row>
    <row r="1656" spans="5:5" x14ac:dyDescent="0.25">
      <c r="E1656" s="20"/>
    </row>
    <row r="1657" spans="5:5" x14ac:dyDescent="0.25">
      <c r="E1657" s="20"/>
    </row>
    <row r="1658" spans="5:5" x14ac:dyDescent="0.25">
      <c r="E1658" s="20"/>
    </row>
    <row r="1659" spans="5:5" x14ac:dyDescent="0.25">
      <c r="E1659" s="20"/>
    </row>
    <row r="1660" spans="5:5" x14ac:dyDescent="0.25">
      <c r="E1660" s="20"/>
    </row>
    <row r="1661" spans="5:5" x14ac:dyDescent="0.25">
      <c r="E1661" s="20"/>
    </row>
    <row r="1662" spans="5:5" x14ac:dyDescent="0.25">
      <c r="E1662" s="20"/>
    </row>
    <row r="1663" spans="5:5" x14ac:dyDescent="0.25">
      <c r="E1663" s="20"/>
    </row>
    <row r="1664" spans="5:5" x14ac:dyDescent="0.25">
      <c r="E1664" s="20"/>
    </row>
    <row r="1665" spans="5:5" x14ac:dyDescent="0.25">
      <c r="E1665" s="20"/>
    </row>
    <row r="1666" spans="5:5" x14ac:dyDescent="0.25">
      <c r="E1666" s="20"/>
    </row>
    <row r="1667" spans="5:5" x14ac:dyDescent="0.25">
      <c r="E1667" s="20"/>
    </row>
    <row r="1668" spans="5:5" x14ac:dyDescent="0.25">
      <c r="E1668" s="20"/>
    </row>
    <row r="1669" spans="5:5" x14ac:dyDescent="0.25">
      <c r="E1669" s="20"/>
    </row>
    <row r="1670" spans="5:5" x14ac:dyDescent="0.25">
      <c r="E1670" s="20"/>
    </row>
    <row r="1671" spans="5:5" x14ac:dyDescent="0.25">
      <c r="E1671" s="20"/>
    </row>
    <row r="1672" spans="5:5" x14ac:dyDescent="0.25">
      <c r="E1672" s="20"/>
    </row>
    <row r="1673" spans="5:5" x14ac:dyDescent="0.25">
      <c r="E1673" s="20"/>
    </row>
    <row r="1674" spans="5:5" x14ac:dyDescent="0.25">
      <c r="E1674" s="20"/>
    </row>
    <row r="1675" spans="5:5" x14ac:dyDescent="0.25">
      <c r="E1675" s="20"/>
    </row>
    <row r="1676" spans="5:5" x14ac:dyDescent="0.25">
      <c r="E1676" s="20"/>
    </row>
    <row r="1677" spans="5:5" x14ac:dyDescent="0.25">
      <c r="E1677" s="20"/>
    </row>
    <row r="1678" spans="5:5" x14ac:dyDescent="0.25">
      <c r="E1678" s="20"/>
    </row>
    <row r="1679" spans="5:5" x14ac:dyDescent="0.25">
      <c r="E1679" s="20"/>
    </row>
    <row r="1680" spans="5:5" x14ac:dyDescent="0.25">
      <c r="E1680" s="20"/>
    </row>
    <row r="1681" spans="5:5" x14ac:dyDescent="0.25">
      <c r="E1681" s="20"/>
    </row>
    <row r="1682" spans="5:5" x14ac:dyDescent="0.25">
      <c r="E1682" s="20"/>
    </row>
    <row r="1683" spans="5:5" x14ac:dyDescent="0.25">
      <c r="E1683" s="20"/>
    </row>
    <row r="1684" spans="5:5" x14ac:dyDescent="0.25">
      <c r="E1684" s="20"/>
    </row>
    <row r="1685" spans="5:5" x14ac:dyDescent="0.25">
      <c r="E1685" s="20"/>
    </row>
    <row r="1686" spans="5:5" x14ac:dyDescent="0.25">
      <c r="E1686" s="20"/>
    </row>
    <row r="1687" spans="5:5" x14ac:dyDescent="0.25">
      <c r="E1687" s="20"/>
    </row>
    <row r="1688" spans="5:5" x14ac:dyDescent="0.25">
      <c r="E1688" s="20"/>
    </row>
    <row r="1689" spans="5:5" x14ac:dyDescent="0.25">
      <c r="E1689" s="20"/>
    </row>
    <row r="1690" spans="5:5" x14ac:dyDescent="0.25">
      <c r="E1690" s="20"/>
    </row>
    <row r="1691" spans="5:5" x14ac:dyDescent="0.25">
      <c r="E1691" s="20"/>
    </row>
    <row r="1692" spans="5:5" x14ac:dyDescent="0.25">
      <c r="E1692" s="20"/>
    </row>
    <row r="1693" spans="5:5" x14ac:dyDescent="0.25">
      <c r="E1693" s="20"/>
    </row>
    <row r="1694" spans="5:5" x14ac:dyDescent="0.25">
      <c r="E1694" s="20"/>
    </row>
    <row r="1695" spans="5:5" x14ac:dyDescent="0.25">
      <c r="E1695" s="20"/>
    </row>
    <row r="1696" spans="5:5" x14ac:dyDescent="0.25">
      <c r="E1696" s="20"/>
    </row>
    <row r="1697" spans="5:5" x14ac:dyDescent="0.25">
      <c r="E1697" s="20"/>
    </row>
    <row r="1698" spans="5:5" x14ac:dyDescent="0.25">
      <c r="E1698" s="20"/>
    </row>
    <row r="1699" spans="5:5" x14ac:dyDescent="0.25">
      <c r="E1699" s="20"/>
    </row>
    <row r="1700" spans="5:5" x14ac:dyDescent="0.25">
      <c r="E1700" s="20"/>
    </row>
    <row r="1701" spans="5:5" x14ac:dyDescent="0.25">
      <c r="E1701" s="20"/>
    </row>
    <row r="1702" spans="5:5" x14ac:dyDescent="0.25">
      <c r="E1702" s="20"/>
    </row>
    <row r="1703" spans="5:5" x14ac:dyDescent="0.25">
      <c r="E1703" s="20"/>
    </row>
    <row r="1704" spans="5:5" x14ac:dyDescent="0.25">
      <c r="E1704" s="20"/>
    </row>
    <row r="1705" spans="5:5" x14ac:dyDescent="0.25">
      <c r="E1705" s="20"/>
    </row>
    <row r="1706" spans="5:5" x14ac:dyDescent="0.25">
      <c r="E1706" s="20"/>
    </row>
    <row r="1707" spans="5:5" x14ac:dyDescent="0.25">
      <c r="E1707" s="20"/>
    </row>
    <row r="1708" spans="5:5" x14ac:dyDescent="0.25">
      <c r="E1708" s="20"/>
    </row>
    <row r="1709" spans="5:5" x14ac:dyDescent="0.25">
      <c r="E1709" s="20"/>
    </row>
    <row r="1710" spans="5:5" x14ac:dyDescent="0.25">
      <c r="E1710" s="20"/>
    </row>
    <row r="1711" spans="5:5" x14ac:dyDescent="0.25">
      <c r="E1711" s="20"/>
    </row>
    <row r="1712" spans="5:5" x14ac:dyDescent="0.25">
      <c r="E1712" s="20"/>
    </row>
    <row r="1713" spans="5:5" x14ac:dyDescent="0.25">
      <c r="E1713" s="20"/>
    </row>
    <row r="1714" spans="5:5" x14ac:dyDescent="0.25">
      <c r="E1714" s="20"/>
    </row>
    <row r="1715" spans="5:5" x14ac:dyDescent="0.25">
      <c r="E1715" s="20"/>
    </row>
    <row r="1716" spans="5:5" x14ac:dyDescent="0.25">
      <c r="E1716" s="20"/>
    </row>
    <row r="1717" spans="5:5" x14ac:dyDescent="0.25">
      <c r="E1717" s="20"/>
    </row>
    <row r="1718" spans="5:5" x14ac:dyDescent="0.25">
      <c r="E1718" s="20"/>
    </row>
    <row r="1719" spans="5:5" x14ac:dyDescent="0.25">
      <c r="E1719" s="20"/>
    </row>
    <row r="1720" spans="5:5" x14ac:dyDescent="0.25">
      <c r="E1720" s="20"/>
    </row>
    <row r="1721" spans="5:5" x14ac:dyDescent="0.25">
      <c r="E1721" s="20"/>
    </row>
    <row r="1722" spans="5:5" x14ac:dyDescent="0.25">
      <c r="E1722" s="20"/>
    </row>
    <row r="1723" spans="5:5" x14ac:dyDescent="0.25">
      <c r="E1723" s="20"/>
    </row>
    <row r="1724" spans="5:5" x14ac:dyDescent="0.25">
      <c r="E1724" s="20"/>
    </row>
    <row r="1725" spans="5:5" x14ac:dyDescent="0.25">
      <c r="E1725" s="20"/>
    </row>
    <row r="1726" spans="5:5" x14ac:dyDescent="0.25">
      <c r="E1726" s="20"/>
    </row>
    <row r="1727" spans="5:5" x14ac:dyDescent="0.25">
      <c r="E1727" s="20"/>
    </row>
    <row r="1728" spans="5:5" x14ac:dyDescent="0.25">
      <c r="E1728" s="20"/>
    </row>
    <row r="1729" spans="5:5" x14ac:dyDescent="0.25">
      <c r="E1729" s="20"/>
    </row>
    <row r="1730" spans="5:5" x14ac:dyDescent="0.25">
      <c r="E1730" s="20"/>
    </row>
    <row r="1731" spans="5:5" x14ac:dyDescent="0.25">
      <c r="E1731" s="20"/>
    </row>
    <row r="1732" spans="5:5" x14ac:dyDescent="0.25">
      <c r="E1732" s="20"/>
    </row>
    <row r="1733" spans="5:5" x14ac:dyDescent="0.25">
      <c r="E1733" s="20"/>
    </row>
    <row r="1734" spans="5:5" x14ac:dyDescent="0.25">
      <c r="E1734" s="20"/>
    </row>
    <row r="1735" spans="5:5" x14ac:dyDescent="0.25">
      <c r="E1735" s="20"/>
    </row>
    <row r="1736" spans="5:5" x14ac:dyDescent="0.25">
      <c r="E1736" s="20"/>
    </row>
    <row r="1737" spans="5:5" x14ac:dyDescent="0.25">
      <c r="E1737" s="20"/>
    </row>
    <row r="1738" spans="5:5" x14ac:dyDescent="0.25">
      <c r="E1738" s="20"/>
    </row>
    <row r="1739" spans="5:5" x14ac:dyDescent="0.25">
      <c r="E1739" s="20"/>
    </row>
    <row r="1740" spans="5:5" x14ac:dyDescent="0.25">
      <c r="E1740" s="20"/>
    </row>
    <row r="1741" spans="5:5" x14ac:dyDescent="0.25">
      <c r="E1741" s="20"/>
    </row>
    <row r="1742" spans="5:5" x14ac:dyDescent="0.25">
      <c r="E1742" s="20"/>
    </row>
    <row r="1743" spans="5:5" x14ac:dyDescent="0.25">
      <c r="E1743" s="20"/>
    </row>
    <row r="1744" spans="5:5" x14ac:dyDescent="0.25">
      <c r="E1744" s="20"/>
    </row>
    <row r="1745" spans="5:5" x14ac:dyDescent="0.25">
      <c r="E1745" s="20"/>
    </row>
    <row r="1746" spans="5:5" x14ac:dyDescent="0.25">
      <c r="E1746" s="20"/>
    </row>
    <row r="1747" spans="5:5" x14ac:dyDescent="0.25">
      <c r="E1747" s="20"/>
    </row>
    <row r="1748" spans="5:5" x14ac:dyDescent="0.25">
      <c r="E1748" s="20"/>
    </row>
    <row r="1749" spans="5:5" x14ac:dyDescent="0.25">
      <c r="E1749" s="20"/>
    </row>
    <row r="1750" spans="5:5" x14ac:dyDescent="0.25">
      <c r="E1750" s="20"/>
    </row>
    <row r="1751" spans="5:5" x14ac:dyDescent="0.25">
      <c r="E1751" s="20"/>
    </row>
    <row r="1752" spans="5:5" x14ac:dyDescent="0.25">
      <c r="E1752" s="20"/>
    </row>
    <row r="1753" spans="5:5" x14ac:dyDescent="0.25">
      <c r="E1753" s="20"/>
    </row>
    <row r="1754" spans="5:5" x14ac:dyDescent="0.25">
      <c r="E1754" s="20"/>
    </row>
    <row r="1755" spans="5:5" x14ac:dyDescent="0.25">
      <c r="E1755" s="20"/>
    </row>
    <row r="1756" spans="5:5" x14ac:dyDescent="0.25">
      <c r="E1756" s="20"/>
    </row>
    <row r="1757" spans="5:5" x14ac:dyDescent="0.25">
      <c r="E1757" s="20"/>
    </row>
    <row r="1758" spans="5:5" x14ac:dyDescent="0.25">
      <c r="E1758" s="20"/>
    </row>
    <row r="1759" spans="5:5" x14ac:dyDescent="0.25">
      <c r="E1759" s="20"/>
    </row>
    <row r="1760" spans="5:5" x14ac:dyDescent="0.25">
      <c r="E1760" s="20"/>
    </row>
    <row r="1761" spans="5:5" x14ac:dyDescent="0.25">
      <c r="E1761" s="20"/>
    </row>
    <row r="1762" spans="5:5" x14ac:dyDescent="0.25">
      <c r="E1762" s="20"/>
    </row>
    <row r="1763" spans="5:5" x14ac:dyDescent="0.25">
      <c r="E1763" s="20"/>
    </row>
    <row r="1764" spans="5:5" x14ac:dyDescent="0.25">
      <c r="E1764" s="20"/>
    </row>
    <row r="1765" spans="5:5" x14ac:dyDescent="0.25">
      <c r="E1765" s="20"/>
    </row>
    <row r="1766" spans="5:5" x14ac:dyDescent="0.25">
      <c r="E1766" s="20"/>
    </row>
    <row r="1767" spans="5:5" x14ac:dyDescent="0.25">
      <c r="E1767" s="20"/>
    </row>
    <row r="1768" spans="5:5" x14ac:dyDescent="0.25">
      <c r="E1768" s="20"/>
    </row>
    <row r="1769" spans="5:5" x14ac:dyDescent="0.25">
      <c r="E1769" s="20"/>
    </row>
    <row r="1770" spans="5:5" x14ac:dyDescent="0.25">
      <c r="E1770" s="20"/>
    </row>
    <row r="1771" spans="5:5" x14ac:dyDescent="0.25">
      <c r="E1771" s="20"/>
    </row>
    <row r="1772" spans="5:5" x14ac:dyDescent="0.25">
      <c r="E1772" s="20"/>
    </row>
    <row r="1773" spans="5:5" x14ac:dyDescent="0.25">
      <c r="E1773" s="20"/>
    </row>
    <row r="1774" spans="5:5" x14ac:dyDescent="0.25">
      <c r="E1774" s="20"/>
    </row>
    <row r="1775" spans="5:5" x14ac:dyDescent="0.25">
      <c r="E1775" s="20"/>
    </row>
    <row r="1776" spans="5:5" x14ac:dyDescent="0.25">
      <c r="E1776" s="20"/>
    </row>
    <row r="1777" spans="5:5" x14ac:dyDescent="0.25">
      <c r="E1777" s="20"/>
    </row>
    <row r="1778" spans="5:5" x14ac:dyDescent="0.25">
      <c r="E1778" s="20"/>
    </row>
    <row r="1779" spans="5:5" x14ac:dyDescent="0.25">
      <c r="E1779" s="20"/>
    </row>
    <row r="1780" spans="5:5" x14ac:dyDescent="0.25">
      <c r="E1780" s="20"/>
    </row>
    <row r="1781" spans="5:5" x14ac:dyDescent="0.25">
      <c r="E1781" s="20"/>
    </row>
    <row r="1782" spans="5:5" x14ac:dyDescent="0.25">
      <c r="E1782" s="20"/>
    </row>
    <row r="1783" spans="5:5" x14ac:dyDescent="0.25">
      <c r="E1783" s="20"/>
    </row>
    <row r="1784" spans="5:5" x14ac:dyDescent="0.25">
      <c r="E1784" s="20"/>
    </row>
    <row r="1785" spans="5:5" x14ac:dyDescent="0.25">
      <c r="E1785" s="20"/>
    </row>
    <row r="1786" spans="5:5" x14ac:dyDescent="0.25">
      <c r="E1786" s="20"/>
    </row>
    <row r="1787" spans="5:5" x14ac:dyDescent="0.25">
      <c r="E1787" s="20"/>
    </row>
    <row r="1788" spans="5:5" x14ac:dyDescent="0.25">
      <c r="E1788" s="20"/>
    </row>
    <row r="1789" spans="5:5" x14ac:dyDescent="0.25">
      <c r="E1789" s="20"/>
    </row>
    <row r="1790" spans="5:5" x14ac:dyDescent="0.25">
      <c r="E1790" s="20"/>
    </row>
    <row r="1791" spans="5:5" x14ac:dyDescent="0.25">
      <c r="E1791" s="20"/>
    </row>
    <row r="1792" spans="5:5" x14ac:dyDescent="0.25">
      <c r="E1792" s="20"/>
    </row>
    <row r="1793" spans="5:5" x14ac:dyDescent="0.25">
      <c r="E1793" s="20"/>
    </row>
    <row r="1794" spans="5:5" x14ac:dyDescent="0.25">
      <c r="E1794" s="20"/>
    </row>
    <row r="1795" spans="5:5" x14ac:dyDescent="0.25">
      <c r="E1795" s="20"/>
    </row>
    <row r="1796" spans="5:5" x14ac:dyDescent="0.25">
      <c r="E1796" s="20"/>
    </row>
    <row r="1797" spans="5:5" x14ac:dyDescent="0.25">
      <c r="E1797" s="20"/>
    </row>
    <row r="1798" spans="5:5" x14ac:dyDescent="0.25">
      <c r="E1798" s="20"/>
    </row>
    <row r="1799" spans="5:5" x14ac:dyDescent="0.25">
      <c r="E1799" s="20"/>
    </row>
    <row r="1800" spans="5:5" x14ac:dyDescent="0.25">
      <c r="E1800" s="20"/>
    </row>
    <row r="1801" spans="5:5" x14ac:dyDescent="0.25">
      <c r="E1801" s="20"/>
    </row>
    <row r="1802" spans="5:5" x14ac:dyDescent="0.25">
      <c r="E1802" s="20"/>
    </row>
    <row r="1803" spans="5:5" x14ac:dyDescent="0.25">
      <c r="E1803" s="20"/>
    </row>
    <row r="1804" spans="5:5" x14ac:dyDescent="0.25">
      <c r="E1804" s="20"/>
    </row>
    <row r="1805" spans="5:5" x14ac:dyDescent="0.25">
      <c r="E1805" s="20"/>
    </row>
    <row r="1806" spans="5:5" x14ac:dyDescent="0.25">
      <c r="E1806" s="20"/>
    </row>
    <row r="1807" spans="5:5" x14ac:dyDescent="0.25">
      <c r="E1807" s="20"/>
    </row>
    <row r="1808" spans="5:5" x14ac:dyDescent="0.25">
      <c r="E1808" s="20"/>
    </row>
    <row r="1809" spans="5:5" x14ac:dyDescent="0.25">
      <c r="E1809" s="20"/>
    </row>
    <row r="1810" spans="5:5" x14ac:dyDescent="0.25">
      <c r="E1810" s="20"/>
    </row>
    <row r="1811" spans="5:5" x14ac:dyDescent="0.25">
      <c r="E1811" s="20"/>
    </row>
    <row r="1812" spans="5:5" x14ac:dyDescent="0.25">
      <c r="E1812" s="20"/>
    </row>
    <row r="1813" spans="5:5" x14ac:dyDescent="0.25">
      <c r="E1813" s="20"/>
    </row>
    <row r="1814" spans="5:5" x14ac:dyDescent="0.25">
      <c r="E1814" s="20"/>
    </row>
    <row r="1815" spans="5:5" x14ac:dyDescent="0.25">
      <c r="E1815" s="20"/>
    </row>
    <row r="1816" spans="5:5" x14ac:dyDescent="0.25">
      <c r="E1816" s="20"/>
    </row>
    <row r="1817" spans="5:5" x14ac:dyDescent="0.25">
      <c r="E1817" s="20"/>
    </row>
    <row r="1818" spans="5:5" x14ac:dyDescent="0.25">
      <c r="E1818" s="20"/>
    </row>
    <row r="1819" spans="5:5" x14ac:dyDescent="0.25">
      <c r="E1819" s="20"/>
    </row>
    <row r="1820" spans="5:5" x14ac:dyDescent="0.25">
      <c r="E1820" s="20"/>
    </row>
    <row r="1821" spans="5:5" x14ac:dyDescent="0.25">
      <c r="E1821" s="20"/>
    </row>
    <row r="1822" spans="5:5" x14ac:dyDescent="0.25">
      <c r="E1822" s="20"/>
    </row>
    <row r="1823" spans="5:5" x14ac:dyDescent="0.25">
      <c r="E1823" s="20"/>
    </row>
    <row r="1824" spans="5:5" x14ac:dyDescent="0.25">
      <c r="E1824" s="20"/>
    </row>
    <row r="1825" spans="5:5" x14ac:dyDescent="0.25">
      <c r="E1825" s="20"/>
    </row>
    <row r="1826" spans="5:5" x14ac:dyDescent="0.25">
      <c r="E1826" s="20"/>
    </row>
    <row r="1827" spans="5:5" x14ac:dyDescent="0.25">
      <c r="E1827" s="20"/>
    </row>
    <row r="1828" spans="5:5" x14ac:dyDescent="0.25">
      <c r="E1828" s="20"/>
    </row>
    <row r="1829" spans="5:5" x14ac:dyDescent="0.25">
      <c r="E1829" s="20"/>
    </row>
    <row r="1830" spans="5:5" x14ac:dyDescent="0.25">
      <c r="E1830" s="20"/>
    </row>
    <row r="1831" spans="5:5" x14ac:dyDescent="0.25">
      <c r="E1831" s="20"/>
    </row>
    <row r="1832" spans="5:5" x14ac:dyDescent="0.25">
      <c r="E1832" s="20"/>
    </row>
    <row r="1833" spans="5:5" x14ac:dyDescent="0.25">
      <c r="E1833" s="20"/>
    </row>
    <row r="1834" spans="5:5" x14ac:dyDescent="0.25">
      <c r="E1834" s="20"/>
    </row>
    <row r="1835" spans="5:5" x14ac:dyDescent="0.25">
      <c r="E1835" s="20"/>
    </row>
    <row r="1836" spans="5:5" x14ac:dyDescent="0.25">
      <c r="E1836" s="20"/>
    </row>
    <row r="1837" spans="5:5" x14ac:dyDescent="0.25">
      <c r="E1837" s="20"/>
    </row>
    <row r="1838" spans="5:5" x14ac:dyDescent="0.25">
      <c r="E1838" s="20"/>
    </row>
    <row r="1839" spans="5:5" x14ac:dyDescent="0.25">
      <c r="E1839" s="20"/>
    </row>
    <row r="1840" spans="5:5" x14ac:dyDescent="0.25">
      <c r="E1840" s="20"/>
    </row>
    <row r="1841" spans="5:5" x14ac:dyDescent="0.25">
      <c r="E1841" s="20"/>
    </row>
    <row r="1842" spans="5:5" x14ac:dyDescent="0.25">
      <c r="E1842" s="20"/>
    </row>
    <row r="1843" spans="5:5" x14ac:dyDescent="0.25">
      <c r="E1843" s="20"/>
    </row>
    <row r="1844" spans="5:5" x14ac:dyDescent="0.25">
      <c r="E1844" s="20"/>
    </row>
    <row r="1845" spans="5:5" x14ac:dyDescent="0.25">
      <c r="E1845" s="20"/>
    </row>
    <row r="1846" spans="5:5" x14ac:dyDescent="0.25">
      <c r="E1846" s="20"/>
    </row>
    <row r="1847" spans="5:5" x14ac:dyDescent="0.25">
      <c r="E1847" s="20"/>
    </row>
    <row r="1848" spans="5:5" x14ac:dyDescent="0.25">
      <c r="E1848" s="20"/>
    </row>
    <row r="1849" spans="5:5" x14ac:dyDescent="0.25">
      <c r="E1849" s="20"/>
    </row>
    <row r="1850" spans="5:5" x14ac:dyDescent="0.25">
      <c r="E1850" s="20"/>
    </row>
    <row r="1851" spans="5:5" x14ac:dyDescent="0.25">
      <c r="E1851" s="20"/>
    </row>
    <row r="1852" spans="5:5" x14ac:dyDescent="0.25">
      <c r="E1852" s="20"/>
    </row>
    <row r="1853" spans="5:5" x14ac:dyDescent="0.25">
      <c r="E1853" s="20"/>
    </row>
    <row r="1854" spans="5:5" x14ac:dyDescent="0.25">
      <c r="E1854" s="20"/>
    </row>
    <row r="1855" spans="5:5" x14ac:dyDescent="0.25">
      <c r="E1855" s="20"/>
    </row>
    <row r="1856" spans="5:5" x14ac:dyDescent="0.25">
      <c r="E1856" s="20"/>
    </row>
    <row r="1857" spans="5:5" x14ac:dyDescent="0.25">
      <c r="E1857" s="20"/>
    </row>
    <row r="1858" spans="5:5" x14ac:dyDescent="0.25">
      <c r="E1858" s="20"/>
    </row>
    <row r="1859" spans="5:5" x14ac:dyDescent="0.25">
      <c r="E1859" s="20"/>
    </row>
    <row r="1860" spans="5:5" x14ac:dyDescent="0.25">
      <c r="E1860" s="20"/>
    </row>
    <row r="1861" spans="5:5" x14ac:dyDescent="0.25">
      <c r="E1861" s="20"/>
    </row>
    <row r="1862" spans="5:5" x14ac:dyDescent="0.25">
      <c r="E1862" s="20"/>
    </row>
    <row r="1863" spans="5:5" x14ac:dyDescent="0.25">
      <c r="E1863" s="20"/>
    </row>
    <row r="1864" spans="5:5" x14ac:dyDescent="0.25">
      <c r="E1864" s="20"/>
    </row>
    <row r="1865" spans="5:5" x14ac:dyDescent="0.25">
      <c r="E1865" s="20"/>
    </row>
    <row r="1866" spans="5:5" x14ac:dyDescent="0.25">
      <c r="E1866" s="20"/>
    </row>
    <row r="1867" spans="5:5" x14ac:dyDescent="0.25">
      <c r="E1867" s="20"/>
    </row>
    <row r="1868" spans="5:5" x14ac:dyDescent="0.25">
      <c r="E1868" s="20"/>
    </row>
    <row r="1869" spans="5:5" x14ac:dyDescent="0.25">
      <c r="E1869" s="20"/>
    </row>
    <row r="1870" spans="5:5" x14ac:dyDescent="0.25">
      <c r="E1870" s="20"/>
    </row>
    <row r="1871" spans="5:5" x14ac:dyDescent="0.25">
      <c r="E1871" s="20"/>
    </row>
    <row r="1872" spans="5:5" x14ac:dyDescent="0.25">
      <c r="E1872" s="20"/>
    </row>
    <row r="1873" spans="5:5" x14ac:dyDescent="0.25">
      <c r="E1873" s="20"/>
    </row>
    <row r="1874" spans="5:5" x14ac:dyDescent="0.25">
      <c r="E1874" s="20"/>
    </row>
    <row r="1875" spans="5:5" x14ac:dyDescent="0.25">
      <c r="E1875" s="20"/>
    </row>
    <row r="1876" spans="5:5" x14ac:dyDescent="0.25">
      <c r="E1876" s="20"/>
    </row>
    <row r="1877" spans="5:5" x14ac:dyDescent="0.25">
      <c r="E1877" s="20"/>
    </row>
    <row r="1878" spans="5:5" x14ac:dyDescent="0.25">
      <c r="E1878" s="20"/>
    </row>
    <row r="1879" spans="5:5" x14ac:dyDescent="0.25">
      <c r="E1879" s="20"/>
    </row>
    <row r="1880" spans="5:5" x14ac:dyDescent="0.25">
      <c r="E1880" s="20"/>
    </row>
    <row r="1881" spans="5:5" x14ac:dyDescent="0.25">
      <c r="E1881" s="20"/>
    </row>
    <row r="1882" spans="5:5" x14ac:dyDescent="0.25">
      <c r="E1882" s="20"/>
    </row>
    <row r="1883" spans="5:5" x14ac:dyDescent="0.25">
      <c r="E1883" s="20"/>
    </row>
    <row r="1884" spans="5:5" x14ac:dyDescent="0.25">
      <c r="E1884" s="20"/>
    </row>
    <row r="1885" spans="5:5" x14ac:dyDescent="0.25">
      <c r="E1885" s="20"/>
    </row>
    <row r="1886" spans="5:5" x14ac:dyDescent="0.25">
      <c r="E1886" s="20"/>
    </row>
    <row r="1887" spans="5:5" x14ac:dyDescent="0.25">
      <c r="E1887" s="20"/>
    </row>
    <row r="1888" spans="5:5" x14ac:dyDescent="0.25">
      <c r="E1888" s="20"/>
    </row>
    <row r="1889" spans="5:5" x14ac:dyDescent="0.25">
      <c r="E1889" s="20"/>
    </row>
    <row r="1890" spans="5:5" x14ac:dyDescent="0.25">
      <c r="E1890" s="20"/>
    </row>
    <row r="1891" spans="5:5" x14ac:dyDescent="0.25">
      <c r="E1891" s="20"/>
    </row>
    <row r="1892" spans="5:5" x14ac:dyDescent="0.25">
      <c r="E1892" s="20"/>
    </row>
    <row r="1893" spans="5:5" x14ac:dyDescent="0.25">
      <c r="E1893" s="20"/>
    </row>
    <row r="1894" spans="5:5" x14ac:dyDescent="0.25">
      <c r="E1894" s="20"/>
    </row>
    <row r="1895" spans="5:5" x14ac:dyDescent="0.25">
      <c r="E1895" s="20"/>
    </row>
    <row r="1896" spans="5:5" x14ac:dyDescent="0.25">
      <c r="E1896" s="20"/>
    </row>
    <row r="1897" spans="5:5" x14ac:dyDescent="0.25">
      <c r="E1897" s="20"/>
    </row>
    <row r="1898" spans="5:5" x14ac:dyDescent="0.25">
      <c r="E1898" s="20"/>
    </row>
    <row r="1899" spans="5:5" x14ac:dyDescent="0.25">
      <c r="E1899" s="20"/>
    </row>
    <row r="1900" spans="5:5" x14ac:dyDescent="0.25">
      <c r="E1900" s="20"/>
    </row>
    <row r="1901" spans="5:5" x14ac:dyDescent="0.25">
      <c r="E1901" s="20"/>
    </row>
    <row r="1902" spans="5:5" x14ac:dyDescent="0.25">
      <c r="E1902" s="20"/>
    </row>
    <row r="1903" spans="5:5" x14ac:dyDescent="0.25">
      <c r="E1903" s="20"/>
    </row>
    <row r="1904" spans="5:5" x14ac:dyDescent="0.25">
      <c r="E1904" s="20"/>
    </row>
    <row r="1905" spans="5:5" x14ac:dyDescent="0.25">
      <c r="E1905" s="20"/>
    </row>
    <row r="1906" spans="5:5" x14ac:dyDescent="0.25">
      <c r="E1906" s="20"/>
    </row>
    <row r="1907" spans="5:5" x14ac:dyDescent="0.25">
      <c r="E1907" s="20"/>
    </row>
    <row r="1908" spans="5:5" x14ac:dyDescent="0.25">
      <c r="E1908" s="20"/>
    </row>
    <row r="1909" spans="5:5" x14ac:dyDescent="0.25">
      <c r="E1909" s="20"/>
    </row>
    <row r="1910" spans="5:5" x14ac:dyDescent="0.25">
      <c r="E1910" s="20"/>
    </row>
    <row r="1911" spans="5:5" x14ac:dyDescent="0.25">
      <c r="E1911" s="20"/>
    </row>
    <row r="1912" spans="5:5" x14ac:dyDescent="0.25">
      <c r="E1912" s="20"/>
    </row>
    <row r="1913" spans="5:5" x14ac:dyDescent="0.25">
      <c r="E1913" s="20"/>
    </row>
    <row r="1914" spans="5:5" x14ac:dyDescent="0.25">
      <c r="E1914" s="20"/>
    </row>
    <row r="1915" spans="5:5" x14ac:dyDescent="0.25">
      <c r="E1915" s="20"/>
    </row>
    <row r="1916" spans="5:5" x14ac:dyDescent="0.25">
      <c r="E1916" s="20"/>
    </row>
    <row r="1917" spans="5:5" x14ac:dyDescent="0.25">
      <c r="E1917" s="20"/>
    </row>
    <row r="1918" spans="5:5" x14ac:dyDescent="0.25">
      <c r="E1918" s="20"/>
    </row>
    <row r="1919" spans="5:5" x14ac:dyDescent="0.25">
      <c r="E1919" s="20"/>
    </row>
    <row r="1920" spans="5:5" x14ac:dyDescent="0.25">
      <c r="E1920" s="20"/>
    </row>
    <row r="1921" spans="5:5" x14ac:dyDescent="0.25">
      <c r="E1921" s="20"/>
    </row>
    <row r="1922" spans="5:5" x14ac:dyDescent="0.25">
      <c r="E1922" s="20"/>
    </row>
    <row r="1923" spans="5:5" x14ac:dyDescent="0.25">
      <c r="E1923" s="20"/>
    </row>
    <row r="1924" spans="5:5" x14ac:dyDescent="0.25">
      <c r="E1924" s="20"/>
    </row>
    <row r="1925" spans="5:5" x14ac:dyDescent="0.25">
      <c r="E1925" s="20"/>
    </row>
    <row r="1926" spans="5:5" x14ac:dyDescent="0.25">
      <c r="E1926" s="20"/>
    </row>
    <row r="1927" spans="5:5" x14ac:dyDescent="0.25">
      <c r="E1927" s="20"/>
    </row>
    <row r="1928" spans="5:5" x14ac:dyDescent="0.25">
      <c r="E1928" s="20"/>
    </row>
    <row r="1929" spans="5:5" x14ac:dyDescent="0.25">
      <c r="E1929" s="20"/>
    </row>
    <row r="1930" spans="5:5" x14ac:dyDescent="0.25">
      <c r="E1930" s="20"/>
    </row>
    <row r="1931" spans="5:5" x14ac:dyDescent="0.25">
      <c r="E1931" s="20"/>
    </row>
    <row r="1932" spans="5:5" x14ac:dyDescent="0.25">
      <c r="E1932" s="20"/>
    </row>
    <row r="1933" spans="5:5" x14ac:dyDescent="0.25">
      <c r="E1933" s="20"/>
    </row>
    <row r="1934" spans="5:5" x14ac:dyDescent="0.25">
      <c r="E1934" s="20"/>
    </row>
    <row r="1935" spans="5:5" x14ac:dyDescent="0.25">
      <c r="E1935" s="20"/>
    </row>
    <row r="1936" spans="5:5" x14ac:dyDescent="0.25">
      <c r="E1936" s="20"/>
    </row>
    <row r="1937" spans="5:5" x14ac:dyDescent="0.25">
      <c r="E1937" s="20"/>
    </row>
    <row r="1938" spans="5:5" x14ac:dyDescent="0.25">
      <c r="E1938" s="20"/>
    </row>
    <row r="1939" spans="5:5" x14ac:dyDescent="0.25">
      <c r="E1939" s="20"/>
    </row>
    <row r="1940" spans="5:5" x14ac:dyDescent="0.25">
      <c r="E1940" s="20"/>
    </row>
    <row r="1941" spans="5:5" x14ac:dyDescent="0.25">
      <c r="E1941" s="20"/>
    </row>
    <row r="1942" spans="5:5" x14ac:dyDescent="0.25">
      <c r="E1942" s="20"/>
    </row>
    <row r="1943" spans="5:5" x14ac:dyDescent="0.25">
      <c r="E1943" s="20"/>
    </row>
    <row r="1944" spans="5:5" x14ac:dyDescent="0.25">
      <c r="E1944" s="20"/>
    </row>
    <row r="1945" spans="5:5" x14ac:dyDescent="0.25">
      <c r="E1945" s="20"/>
    </row>
    <row r="1946" spans="5:5" x14ac:dyDescent="0.25">
      <c r="E1946" s="20"/>
    </row>
    <row r="1947" spans="5:5" x14ac:dyDescent="0.25">
      <c r="E1947" s="20"/>
    </row>
    <row r="1948" spans="5:5" x14ac:dyDescent="0.25">
      <c r="E1948" s="20"/>
    </row>
    <row r="1949" spans="5:5" x14ac:dyDescent="0.25">
      <c r="E1949" s="20"/>
    </row>
    <row r="1950" spans="5:5" x14ac:dyDescent="0.25">
      <c r="E1950" s="20"/>
    </row>
    <row r="1951" spans="5:5" x14ac:dyDescent="0.25">
      <c r="E1951" s="20"/>
    </row>
    <row r="1952" spans="5:5" x14ac:dyDescent="0.25">
      <c r="E1952" s="20"/>
    </row>
    <row r="1953" spans="5:5" x14ac:dyDescent="0.25">
      <c r="E1953" s="20"/>
    </row>
    <row r="1954" spans="5:5" x14ac:dyDescent="0.25">
      <c r="E1954" s="20"/>
    </row>
    <row r="1955" spans="5:5" x14ac:dyDescent="0.25">
      <c r="E1955" s="20"/>
    </row>
    <row r="1956" spans="5:5" x14ac:dyDescent="0.25">
      <c r="E1956" s="20"/>
    </row>
    <row r="1957" spans="5:5" x14ac:dyDescent="0.25">
      <c r="E1957" s="20"/>
    </row>
    <row r="1958" spans="5:5" x14ac:dyDescent="0.25">
      <c r="E1958" s="20"/>
    </row>
    <row r="1959" spans="5:5" x14ac:dyDescent="0.25">
      <c r="E1959" s="20"/>
    </row>
    <row r="1960" spans="5:5" x14ac:dyDescent="0.25">
      <c r="E1960" s="20"/>
    </row>
    <row r="1961" spans="5:5" x14ac:dyDescent="0.25">
      <c r="E1961" s="20"/>
    </row>
    <row r="1962" spans="5:5" x14ac:dyDescent="0.25">
      <c r="E1962" s="20"/>
    </row>
    <row r="1963" spans="5:5" x14ac:dyDescent="0.25">
      <c r="E1963" s="20"/>
    </row>
    <row r="1964" spans="5:5" x14ac:dyDescent="0.25">
      <c r="E1964" s="20"/>
    </row>
    <row r="1965" spans="5:5" x14ac:dyDescent="0.25">
      <c r="E1965" s="20"/>
    </row>
    <row r="1966" spans="5:5" x14ac:dyDescent="0.25">
      <c r="E1966" s="20"/>
    </row>
    <row r="1967" spans="5:5" x14ac:dyDescent="0.25">
      <c r="E1967" s="20"/>
    </row>
    <row r="1968" spans="5:5" x14ac:dyDescent="0.25">
      <c r="E1968" s="20"/>
    </row>
    <row r="1969" spans="5:5" x14ac:dyDescent="0.25">
      <c r="E1969" s="20"/>
    </row>
    <row r="1970" spans="5:5" x14ac:dyDescent="0.25">
      <c r="E1970" s="20"/>
    </row>
    <row r="1971" spans="5:5" x14ac:dyDescent="0.25">
      <c r="E1971" s="20"/>
    </row>
    <row r="1972" spans="5:5" x14ac:dyDescent="0.25">
      <c r="E1972" s="20"/>
    </row>
    <row r="1973" spans="5:5" x14ac:dyDescent="0.25">
      <c r="E1973" s="20"/>
    </row>
    <row r="1974" spans="5:5" x14ac:dyDescent="0.25">
      <c r="E1974" s="20"/>
    </row>
    <row r="1975" spans="5:5" x14ac:dyDescent="0.25">
      <c r="E1975" s="20"/>
    </row>
    <row r="1976" spans="5:5" x14ac:dyDescent="0.25">
      <c r="E1976" s="20"/>
    </row>
    <row r="1977" spans="5:5" x14ac:dyDescent="0.25">
      <c r="E1977" s="20"/>
    </row>
    <row r="1978" spans="5:5" x14ac:dyDescent="0.25">
      <c r="E1978" s="20"/>
    </row>
    <row r="1979" spans="5:5" x14ac:dyDescent="0.25">
      <c r="E1979" s="20"/>
    </row>
    <row r="1980" spans="5:5" x14ac:dyDescent="0.25">
      <c r="E1980" s="20"/>
    </row>
    <row r="1981" spans="5:5" x14ac:dyDescent="0.25">
      <c r="E1981" s="20"/>
    </row>
    <row r="1982" spans="5:5" x14ac:dyDescent="0.25">
      <c r="E1982" s="20"/>
    </row>
    <row r="1983" spans="5:5" x14ac:dyDescent="0.25">
      <c r="E1983" s="20"/>
    </row>
    <row r="1984" spans="5:5" x14ac:dyDescent="0.25">
      <c r="E1984" s="20"/>
    </row>
    <row r="1985" spans="5:5" x14ac:dyDescent="0.25">
      <c r="E1985" s="20"/>
    </row>
    <row r="1986" spans="5:5" x14ac:dyDescent="0.25">
      <c r="E1986" s="20"/>
    </row>
    <row r="1987" spans="5:5" x14ac:dyDescent="0.25">
      <c r="E1987" s="20"/>
    </row>
    <row r="1988" spans="5:5" x14ac:dyDescent="0.25">
      <c r="E1988" s="20"/>
    </row>
    <row r="1989" spans="5:5" x14ac:dyDescent="0.25">
      <c r="E1989" s="20"/>
    </row>
    <row r="1990" spans="5:5" x14ac:dyDescent="0.25">
      <c r="E1990" s="20"/>
    </row>
    <row r="1991" spans="5:5" x14ac:dyDescent="0.25">
      <c r="E1991" s="20"/>
    </row>
    <row r="1992" spans="5:5" x14ac:dyDescent="0.25">
      <c r="E1992" s="20"/>
    </row>
    <row r="1993" spans="5:5" x14ac:dyDescent="0.25">
      <c r="E1993" s="20"/>
    </row>
    <row r="1994" spans="5:5" x14ac:dyDescent="0.25">
      <c r="E1994" s="20"/>
    </row>
    <row r="1995" spans="5:5" x14ac:dyDescent="0.25">
      <c r="E1995" s="20"/>
    </row>
    <row r="1996" spans="5:5" x14ac:dyDescent="0.25">
      <c r="E1996" s="20"/>
    </row>
    <row r="1997" spans="5:5" x14ac:dyDescent="0.25">
      <c r="E1997" s="20"/>
    </row>
    <row r="1998" spans="5:5" x14ac:dyDescent="0.25">
      <c r="E1998" s="20"/>
    </row>
    <row r="1999" spans="5:5" x14ac:dyDescent="0.25">
      <c r="E1999" s="20"/>
    </row>
    <row r="2000" spans="5:5" x14ac:dyDescent="0.25">
      <c r="E2000" s="20"/>
    </row>
    <row r="2001" spans="5:5" x14ac:dyDescent="0.25">
      <c r="E2001" s="20"/>
    </row>
    <row r="2002" spans="5:5" x14ac:dyDescent="0.25">
      <c r="E2002" s="20"/>
    </row>
    <row r="2003" spans="5:5" x14ac:dyDescent="0.25">
      <c r="E2003" s="20"/>
    </row>
    <row r="2004" spans="5:5" x14ac:dyDescent="0.25">
      <c r="E2004" s="20"/>
    </row>
    <row r="2005" spans="5:5" x14ac:dyDescent="0.25">
      <c r="E2005" s="20"/>
    </row>
    <row r="2006" spans="5:5" x14ac:dyDescent="0.25">
      <c r="E2006" s="20"/>
    </row>
    <row r="2007" spans="5:5" x14ac:dyDescent="0.25">
      <c r="E2007" s="20"/>
    </row>
    <row r="2008" spans="5:5" x14ac:dyDescent="0.25">
      <c r="E2008" s="20"/>
    </row>
    <row r="2009" spans="5:5" x14ac:dyDescent="0.25">
      <c r="E2009" s="20"/>
    </row>
    <row r="2010" spans="5:5" x14ac:dyDescent="0.25">
      <c r="E2010" s="20"/>
    </row>
    <row r="2011" spans="5:5" x14ac:dyDescent="0.25">
      <c r="E2011" s="20"/>
    </row>
    <row r="2012" spans="5:5" x14ac:dyDescent="0.25">
      <c r="E2012" s="20"/>
    </row>
    <row r="2013" spans="5:5" x14ac:dyDescent="0.25">
      <c r="E2013" s="20"/>
    </row>
    <row r="2014" spans="5:5" x14ac:dyDescent="0.25">
      <c r="E2014" s="20"/>
    </row>
    <row r="2015" spans="5:5" x14ac:dyDescent="0.25">
      <c r="E2015" s="20"/>
    </row>
    <row r="2016" spans="5:5" x14ac:dyDescent="0.25">
      <c r="E2016" s="20"/>
    </row>
    <row r="2017" spans="5:5" x14ac:dyDescent="0.25">
      <c r="E2017" s="20"/>
    </row>
    <row r="2018" spans="5:5" x14ac:dyDescent="0.25">
      <c r="E2018" s="20"/>
    </row>
    <row r="2019" spans="5:5" x14ac:dyDescent="0.25">
      <c r="E2019" s="20"/>
    </row>
    <row r="2020" spans="5:5" x14ac:dyDescent="0.25">
      <c r="E2020" s="20"/>
    </row>
    <row r="2021" spans="5:5" x14ac:dyDescent="0.25">
      <c r="E2021" s="20"/>
    </row>
    <row r="2022" spans="5:5" x14ac:dyDescent="0.25">
      <c r="E2022" s="20"/>
    </row>
    <row r="2023" spans="5:5" x14ac:dyDescent="0.25">
      <c r="E2023" s="20"/>
    </row>
    <row r="2024" spans="5:5" x14ac:dyDescent="0.25">
      <c r="E2024" s="20"/>
    </row>
    <row r="2025" spans="5:5" x14ac:dyDescent="0.25">
      <c r="E2025" s="20"/>
    </row>
    <row r="2026" spans="5:5" x14ac:dyDescent="0.25">
      <c r="E2026" s="20"/>
    </row>
    <row r="2027" spans="5:5" x14ac:dyDescent="0.25">
      <c r="E2027" s="20"/>
    </row>
    <row r="2028" spans="5:5" x14ac:dyDescent="0.25">
      <c r="E2028" s="20"/>
    </row>
    <row r="2029" spans="5:5" x14ac:dyDescent="0.25">
      <c r="E2029" s="20"/>
    </row>
    <row r="2030" spans="5:5" x14ac:dyDescent="0.25">
      <c r="E2030" s="20"/>
    </row>
    <row r="2031" spans="5:5" x14ac:dyDescent="0.25">
      <c r="E2031" s="20"/>
    </row>
    <row r="2032" spans="5:5" x14ac:dyDescent="0.25">
      <c r="E2032" s="20"/>
    </row>
    <row r="2033" spans="5:5" x14ac:dyDescent="0.25">
      <c r="E2033" s="20"/>
    </row>
    <row r="2034" spans="5:5" x14ac:dyDescent="0.25">
      <c r="E2034" s="20"/>
    </row>
    <row r="2035" spans="5:5" x14ac:dyDescent="0.25">
      <c r="E2035" s="20"/>
    </row>
    <row r="2036" spans="5:5" x14ac:dyDescent="0.25">
      <c r="E2036" s="20"/>
    </row>
    <row r="2037" spans="5:5" x14ac:dyDescent="0.25">
      <c r="E2037" s="20"/>
    </row>
    <row r="2038" spans="5:5" x14ac:dyDescent="0.25">
      <c r="E2038" s="20"/>
    </row>
    <row r="2039" spans="5:5" x14ac:dyDescent="0.25">
      <c r="E2039" s="20"/>
    </row>
    <row r="2040" spans="5:5" x14ac:dyDescent="0.25">
      <c r="E2040" s="20"/>
    </row>
    <row r="2041" spans="5:5" x14ac:dyDescent="0.25">
      <c r="E2041" s="20"/>
    </row>
    <row r="2042" spans="5:5" x14ac:dyDescent="0.25">
      <c r="E2042" s="20"/>
    </row>
    <row r="2043" spans="5:5" x14ac:dyDescent="0.25">
      <c r="E2043" s="20"/>
    </row>
    <row r="2044" spans="5:5" x14ac:dyDescent="0.25">
      <c r="E2044" s="20"/>
    </row>
    <row r="2045" spans="5:5" x14ac:dyDescent="0.25">
      <c r="E2045" s="20"/>
    </row>
    <row r="2046" spans="5:5" x14ac:dyDescent="0.25">
      <c r="E2046" s="20"/>
    </row>
    <row r="2047" spans="5:5" x14ac:dyDescent="0.25">
      <c r="E2047" s="20"/>
    </row>
    <row r="2048" spans="5:5" x14ac:dyDescent="0.25">
      <c r="E2048" s="20"/>
    </row>
    <row r="2049" spans="5:5" x14ac:dyDescent="0.25">
      <c r="E2049" s="20"/>
    </row>
    <row r="2050" spans="5:5" x14ac:dyDescent="0.25">
      <c r="E2050" s="20"/>
    </row>
    <row r="2051" spans="5:5" x14ac:dyDescent="0.25">
      <c r="E2051" s="20"/>
    </row>
    <row r="2052" spans="5:5" x14ac:dyDescent="0.25">
      <c r="E2052" s="20"/>
    </row>
    <row r="2053" spans="5:5" x14ac:dyDescent="0.25">
      <c r="E2053" s="20"/>
    </row>
    <row r="2054" spans="5:5" x14ac:dyDescent="0.25">
      <c r="E2054" s="20"/>
    </row>
    <row r="2055" spans="5:5" x14ac:dyDescent="0.25">
      <c r="E2055" s="20"/>
    </row>
    <row r="2056" spans="5:5" x14ac:dyDescent="0.25">
      <c r="E2056" s="20"/>
    </row>
    <row r="2057" spans="5:5" x14ac:dyDescent="0.25">
      <c r="E2057" s="20"/>
    </row>
    <row r="2058" spans="5:5" x14ac:dyDescent="0.25">
      <c r="E2058" s="20"/>
    </row>
    <row r="2059" spans="5:5" x14ac:dyDescent="0.25">
      <c r="E2059" s="20"/>
    </row>
    <row r="2060" spans="5:5" x14ac:dyDescent="0.25">
      <c r="E2060" s="20"/>
    </row>
    <row r="2061" spans="5:5" x14ac:dyDescent="0.25">
      <c r="E2061" s="20"/>
    </row>
    <row r="2062" spans="5:5" x14ac:dyDescent="0.25">
      <c r="E2062" s="20"/>
    </row>
    <row r="2063" spans="5:5" x14ac:dyDescent="0.25">
      <c r="E2063" s="20"/>
    </row>
    <row r="2064" spans="5:5" x14ac:dyDescent="0.25">
      <c r="E2064" s="20"/>
    </row>
    <row r="2065" spans="5:5" x14ac:dyDescent="0.25">
      <c r="E2065" s="20"/>
    </row>
    <row r="2066" spans="5:5" x14ac:dyDescent="0.25">
      <c r="E2066" s="20"/>
    </row>
    <row r="2067" spans="5:5" x14ac:dyDescent="0.25">
      <c r="E2067" s="20"/>
    </row>
    <row r="2068" spans="5:5" x14ac:dyDescent="0.25">
      <c r="E2068" s="20"/>
    </row>
    <row r="2069" spans="5:5" x14ac:dyDescent="0.25">
      <c r="E2069" s="20"/>
    </row>
    <row r="2070" spans="5:5" x14ac:dyDescent="0.25">
      <c r="E2070" s="20"/>
    </row>
    <row r="2071" spans="5:5" x14ac:dyDescent="0.25">
      <c r="E2071" s="20"/>
    </row>
    <row r="2072" spans="5:5" x14ac:dyDescent="0.25">
      <c r="E2072" s="20"/>
    </row>
    <row r="2073" spans="5:5" x14ac:dyDescent="0.25">
      <c r="E2073" s="20"/>
    </row>
    <row r="2074" spans="5:5" x14ac:dyDescent="0.25">
      <c r="E2074" s="20"/>
    </row>
    <row r="2075" spans="5:5" x14ac:dyDescent="0.25">
      <c r="E2075" s="20"/>
    </row>
    <row r="2076" spans="5:5" x14ac:dyDescent="0.25">
      <c r="E2076" s="20"/>
    </row>
    <row r="2077" spans="5:5" x14ac:dyDescent="0.25">
      <c r="E2077" s="20"/>
    </row>
    <row r="2078" spans="5:5" x14ac:dyDescent="0.25">
      <c r="E2078" s="20"/>
    </row>
    <row r="2079" spans="5:5" x14ac:dyDescent="0.25">
      <c r="E2079" s="20"/>
    </row>
    <row r="2080" spans="5:5" x14ac:dyDescent="0.25">
      <c r="E2080" s="20"/>
    </row>
    <row r="2081" spans="5:5" x14ac:dyDescent="0.25">
      <c r="E2081" s="20"/>
    </row>
    <row r="2082" spans="5:5" x14ac:dyDescent="0.25">
      <c r="E2082" s="20"/>
    </row>
    <row r="2083" spans="5:5" x14ac:dyDescent="0.25">
      <c r="E2083" s="20"/>
    </row>
    <row r="2084" spans="5:5" x14ac:dyDescent="0.25">
      <c r="E2084" s="20"/>
    </row>
    <row r="2085" spans="5:5" x14ac:dyDescent="0.25">
      <c r="E2085" s="20"/>
    </row>
    <row r="2086" spans="5:5" x14ac:dyDescent="0.25">
      <c r="E2086" s="20"/>
    </row>
    <row r="2087" spans="5:5" x14ac:dyDescent="0.25">
      <c r="E2087" s="20"/>
    </row>
    <row r="2088" spans="5:5" x14ac:dyDescent="0.25">
      <c r="E2088" s="20"/>
    </row>
    <row r="2089" spans="5:5" x14ac:dyDescent="0.25">
      <c r="E2089" s="20"/>
    </row>
    <row r="2090" spans="5:5" x14ac:dyDescent="0.25">
      <c r="E2090" s="20"/>
    </row>
    <row r="2091" spans="5:5" x14ac:dyDescent="0.25">
      <c r="E2091" s="20"/>
    </row>
    <row r="2092" spans="5:5" x14ac:dyDescent="0.25">
      <c r="E2092" s="20"/>
    </row>
    <row r="2093" spans="5:5" x14ac:dyDescent="0.25">
      <c r="E2093" s="20"/>
    </row>
    <row r="2094" spans="5:5" x14ac:dyDescent="0.25">
      <c r="E2094" s="20"/>
    </row>
    <row r="2095" spans="5:5" x14ac:dyDescent="0.25">
      <c r="E2095" s="20"/>
    </row>
    <row r="2096" spans="5:5" x14ac:dyDescent="0.25">
      <c r="E2096" s="20"/>
    </row>
    <row r="2097" spans="5:5" x14ac:dyDescent="0.25">
      <c r="E2097" s="20"/>
    </row>
    <row r="2098" spans="5:5" x14ac:dyDescent="0.25">
      <c r="E2098" s="20"/>
    </row>
    <row r="2099" spans="5:5" x14ac:dyDescent="0.25">
      <c r="E2099" s="20"/>
    </row>
    <row r="2100" spans="5:5" x14ac:dyDescent="0.25">
      <c r="E2100" s="20"/>
    </row>
    <row r="2101" spans="5:5" x14ac:dyDescent="0.25">
      <c r="E2101" s="20"/>
    </row>
    <row r="2102" spans="5:5" x14ac:dyDescent="0.25">
      <c r="E2102" s="20"/>
    </row>
    <row r="2103" spans="5:5" x14ac:dyDescent="0.25">
      <c r="E2103" s="20"/>
    </row>
    <row r="2104" spans="5:5" x14ac:dyDescent="0.25">
      <c r="E2104" s="20"/>
    </row>
    <row r="2105" spans="5:5" x14ac:dyDescent="0.25">
      <c r="E2105" s="20"/>
    </row>
    <row r="2106" spans="5:5" x14ac:dyDescent="0.25">
      <c r="E2106" s="20"/>
    </row>
    <row r="2107" spans="5:5" x14ac:dyDescent="0.25">
      <c r="E2107" s="20"/>
    </row>
    <row r="2108" spans="5:5" x14ac:dyDescent="0.25">
      <c r="E2108" s="20"/>
    </row>
    <row r="2109" spans="5:5" x14ac:dyDescent="0.25">
      <c r="E2109" s="20"/>
    </row>
    <row r="2110" spans="5:5" x14ac:dyDescent="0.25">
      <c r="E2110" s="20"/>
    </row>
    <row r="2111" spans="5:5" x14ac:dyDescent="0.25">
      <c r="E2111" s="20"/>
    </row>
    <row r="2112" spans="5:5" x14ac:dyDescent="0.25">
      <c r="E2112" s="20"/>
    </row>
    <row r="2113" spans="5:5" x14ac:dyDescent="0.25">
      <c r="E2113" s="20"/>
    </row>
    <row r="2114" spans="5:5" x14ac:dyDescent="0.25">
      <c r="E2114" s="20"/>
    </row>
    <row r="2115" spans="5:5" x14ac:dyDescent="0.25">
      <c r="E2115" s="20"/>
    </row>
    <row r="2116" spans="5:5" x14ac:dyDescent="0.25">
      <c r="E2116" s="20"/>
    </row>
    <row r="2117" spans="5:5" x14ac:dyDescent="0.25">
      <c r="E2117" s="20"/>
    </row>
    <row r="2118" spans="5:5" x14ac:dyDescent="0.25">
      <c r="E2118" s="20"/>
    </row>
    <row r="2119" spans="5:5" x14ac:dyDescent="0.25">
      <c r="E2119" s="20"/>
    </row>
    <row r="2120" spans="5:5" x14ac:dyDescent="0.25">
      <c r="E2120" s="20"/>
    </row>
    <row r="2121" spans="5:5" x14ac:dyDescent="0.25">
      <c r="E2121" s="20"/>
    </row>
    <row r="2122" spans="5:5" x14ac:dyDescent="0.25">
      <c r="E2122" s="20"/>
    </row>
    <row r="2123" spans="5:5" x14ac:dyDescent="0.25">
      <c r="E2123" s="20"/>
    </row>
    <row r="2124" spans="5:5" x14ac:dyDescent="0.25">
      <c r="E2124" s="20"/>
    </row>
    <row r="2125" spans="5:5" x14ac:dyDescent="0.25">
      <c r="E2125" s="20"/>
    </row>
    <row r="2126" spans="5:5" x14ac:dyDescent="0.25">
      <c r="E2126" s="20"/>
    </row>
    <row r="2127" spans="5:5" x14ac:dyDescent="0.25">
      <c r="E2127" s="20"/>
    </row>
    <row r="2128" spans="5:5" x14ac:dyDescent="0.25">
      <c r="E2128" s="20"/>
    </row>
    <row r="2129" spans="5:5" x14ac:dyDescent="0.25">
      <c r="E2129" s="20"/>
    </row>
    <row r="2130" spans="5:5" x14ac:dyDescent="0.25">
      <c r="E2130" s="20"/>
    </row>
    <row r="2131" spans="5:5" x14ac:dyDescent="0.25">
      <c r="E2131" s="20"/>
    </row>
    <row r="2132" spans="5:5" x14ac:dyDescent="0.25">
      <c r="E2132" s="20"/>
    </row>
    <row r="2133" spans="5:5" x14ac:dyDescent="0.25">
      <c r="E2133" s="20"/>
    </row>
    <row r="2134" spans="5:5" x14ac:dyDescent="0.25">
      <c r="E2134" s="20"/>
    </row>
    <row r="2135" spans="5:5" x14ac:dyDescent="0.25">
      <c r="E2135" s="20"/>
    </row>
    <row r="2136" spans="5:5" x14ac:dyDescent="0.25">
      <c r="E2136" s="20"/>
    </row>
    <row r="2137" spans="5:5" x14ac:dyDescent="0.25">
      <c r="E2137" s="20"/>
    </row>
    <row r="2138" spans="5:5" x14ac:dyDescent="0.25">
      <c r="E2138" s="20"/>
    </row>
    <row r="2139" spans="5:5" x14ac:dyDescent="0.25">
      <c r="E2139" s="20"/>
    </row>
    <row r="2140" spans="5:5" x14ac:dyDescent="0.25">
      <c r="E2140" s="20"/>
    </row>
    <row r="2141" spans="5:5" x14ac:dyDescent="0.25">
      <c r="E2141" s="20"/>
    </row>
    <row r="2142" spans="5:5" x14ac:dyDescent="0.25">
      <c r="E2142" s="20"/>
    </row>
    <row r="2143" spans="5:5" x14ac:dyDescent="0.25">
      <c r="E2143" s="20"/>
    </row>
    <row r="2144" spans="5:5" x14ac:dyDescent="0.25">
      <c r="E2144" s="20"/>
    </row>
    <row r="2145" spans="5:5" x14ac:dyDescent="0.25">
      <c r="E2145" s="20"/>
    </row>
    <row r="2146" spans="5:5" x14ac:dyDescent="0.25">
      <c r="E2146" s="20"/>
    </row>
    <row r="2147" spans="5:5" x14ac:dyDescent="0.25">
      <c r="E2147" s="20"/>
    </row>
    <row r="2148" spans="5:5" x14ac:dyDescent="0.25">
      <c r="E2148" s="20"/>
    </row>
    <row r="2149" spans="5:5" x14ac:dyDescent="0.25">
      <c r="E2149" s="20"/>
    </row>
    <row r="2150" spans="5:5" x14ac:dyDescent="0.25">
      <c r="E2150" s="20"/>
    </row>
    <row r="2151" spans="5:5" x14ac:dyDescent="0.25">
      <c r="E2151" s="20"/>
    </row>
    <row r="2152" spans="5:5" x14ac:dyDescent="0.25">
      <c r="E2152" s="20"/>
    </row>
    <row r="2153" spans="5:5" x14ac:dyDescent="0.25">
      <c r="E2153" s="20"/>
    </row>
    <row r="2154" spans="5:5" x14ac:dyDescent="0.25">
      <c r="E2154" s="20"/>
    </row>
    <row r="2155" spans="5:5" x14ac:dyDescent="0.25">
      <c r="E2155" s="20"/>
    </row>
    <row r="2156" spans="5:5" x14ac:dyDescent="0.25">
      <c r="E2156" s="20"/>
    </row>
    <row r="2157" spans="5:5" x14ac:dyDescent="0.25">
      <c r="E2157" s="20"/>
    </row>
    <row r="2158" spans="5:5" x14ac:dyDescent="0.25">
      <c r="E2158" s="20"/>
    </row>
    <row r="2159" spans="5:5" x14ac:dyDescent="0.25">
      <c r="E2159" s="20"/>
    </row>
    <row r="2160" spans="5:5" x14ac:dyDescent="0.25">
      <c r="E2160" s="20"/>
    </row>
    <row r="2161" spans="5:5" x14ac:dyDescent="0.25">
      <c r="E2161" s="20"/>
    </row>
    <row r="2162" spans="5:5" x14ac:dyDescent="0.25">
      <c r="E2162" s="20"/>
    </row>
    <row r="2163" spans="5:5" x14ac:dyDescent="0.25">
      <c r="E2163" s="20"/>
    </row>
    <row r="2164" spans="5:5" x14ac:dyDescent="0.25">
      <c r="E2164" s="20"/>
    </row>
    <row r="2165" spans="5:5" x14ac:dyDescent="0.25">
      <c r="E2165" s="20"/>
    </row>
    <row r="2166" spans="5:5" x14ac:dyDescent="0.25">
      <c r="E2166" s="20"/>
    </row>
    <row r="2167" spans="5:5" x14ac:dyDescent="0.25">
      <c r="E2167" s="20"/>
    </row>
    <row r="2168" spans="5:5" x14ac:dyDescent="0.25">
      <c r="E2168" s="20"/>
    </row>
    <row r="2169" spans="5:5" x14ac:dyDescent="0.25">
      <c r="E2169" s="20"/>
    </row>
    <row r="2170" spans="5:5" x14ac:dyDescent="0.25">
      <c r="E2170" s="20"/>
    </row>
    <row r="2171" spans="5:5" x14ac:dyDescent="0.25">
      <c r="E2171" s="20"/>
    </row>
    <row r="2172" spans="5:5" x14ac:dyDescent="0.25">
      <c r="E2172" s="20"/>
    </row>
    <row r="2173" spans="5:5" x14ac:dyDescent="0.25">
      <c r="E2173" s="20"/>
    </row>
    <row r="2174" spans="5:5" x14ac:dyDescent="0.25">
      <c r="E2174" s="20"/>
    </row>
    <row r="2175" spans="5:5" x14ac:dyDescent="0.25">
      <c r="E2175" s="20"/>
    </row>
    <row r="2176" spans="5:5" x14ac:dyDescent="0.25">
      <c r="E2176" s="20"/>
    </row>
    <row r="2177" spans="5:5" x14ac:dyDescent="0.25">
      <c r="E2177" s="20"/>
    </row>
    <row r="2178" spans="5:5" x14ac:dyDescent="0.25">
      <c r="E2178" s="20"/>
    </row>
    <row r="2179" spans="5:5" x14ac:dyDescent="0.25">
      <c r="E2179" s="20"/>
    </row>
    <row r="2180" spans="5:5" x14ac:dyDescent="0.25">
      <c r="E2180" s="20"/>
    </row>
    <row r="2181" spans="5:5" x14ac:dyDescent="0.25">
      <c r="E2181" s="20"/>
    </row>
    <row r="2182" spans="5:5" x14ac:dyDescent="0.25">
      <c r="E2182" s="20"/>
    </row>
    <row r="2183" spans="5:5" x14ac:dyDescent="0.25">
      <c r="E2183" s="20"/>
    </row>
    <row r="2184" spans="5:5" x14ac:dyDescent="0.25">
      <c r="E2184" s="20"/>
    </row>
    <row r="2185" spans="5:5" x14ac:dyDescent="0.25">
      <c r="E2185" s="20"/>
    </row>
    <row r="2186" spans="5:5" x14ac:dyDescent="0.25">
      <c r="E2186" s="20"/>
    </row>
    <row r="2187" spans="5:5" x14ac:dyDescent="0.25">
      <c r="E2187" s="20"/>
    </row>
    <row r="2188" spans="5:5" x14ac:dyDescent="0.25">
      <c r="E2188" s="20"/>
    </row>
    <row r="2189" spans="5:5" x14ac:dyDescent="0.25">
      <c r="E2189" s="20"/>
    </row>
    <row r="2190" spans="5:5" x14ac:dyDescent="0.25">
      <c r="E2190" s="20"/>
    </row>
    <row r="2191" spans="5:5" x14ac:dyDescent="0.25">
      <c r="E2191" s="20"/>
    </row>
    <row r="2192" spans="5:5" x14ac:dyDescent="0.25">
      <c r="E2192" s="20"/>
    </row>
    <row r="2193" spans="5:5" x14ac:dyDescent="0.25">
      <c r="E2193" s="20"/>
    </row>
    <row r="2194" spans="5:5" x14ac:dyDescent="0.25">
      <c r="E2194" s="20"/>
    </row>
    <row r="2195" spans="5:5" x14ac:dyDescent="0.25">
      <c r="E2195" s="20"/>
    </row>
    <row r="2196" spans="5:5" x14ac:dyDescent="0.25">
      <c r="E2196" s="20"/>
    </row>
    <row r="2197" spans="5:5" x14ac:dyDescent="0.25">
      <c r="E2197" s="20"/>
    </row>
    <row r="2198" spans="5:5" x14ac:dyDescent="0.25">
      <c r="E2198" s="20"/>
    </row>
    <row r="2199" spans="5:5" x14ac:dyDescent="0.25">
      <c r="E2199" s="20"/>
    </row>
    <row r="2200" spans="5:5" x14ac:dyDescent="0.25">
      <c r="E2200" s="20"/>
    </row>
    <row r="2201" spans="5:5" x14ac:dyDescent="0.25">
      <c r="E2201" s="20"/>
    </row>
    <row r="2202" spans="5:5" x14ac:dyDescent="0.25">
      <c r="E2202" s="20"/>
    </row>
    <row r="2203" spans="5:5" x14ac:dyDescent="0.25">
      <c r="E2203" s="20"/>
    </row>
    <row r="2204" spans="5:5" x14ac:dyDescent="0.25">
      <c r="E2204" s="20"/>
    </row>
    <row r="2205" spans="5:5" x14ac:dyDescent="0.25">
      <c r="E2205" s="20"/>
    </row>
    <row r="2206" spans="5:5" x14ac:dyDescent="0.25">
      <c r="E2206" s="20"/>
    </row>
    <row r="2207" spans="5:5" x14ac:dyDescent="0.25">
      <c r="E2207" s="20"/>
    </row>
    <row r="2208" spans="5:5" x14ac:dyDescent="0.25">
      <c r="E2208" s="20"/>
    </row>
    <row r="2209" spans="5:5" x14ac:dyDescent="0.25">
      <c r="E2209" s="20"/>
    </row>
    <row r="2210" spans="5:5" x14ac:dyDescent="0.25">
      <c r="E2210" s="20"/>
    </row>
    <row r="2211" spans="5:5" x14ac:dyDescent="0.25">
      <c r="E2211" s="20"/>
    </row>
    <row r="2212" spans="5:5" x14ac:dyDescent="0.25">
      <c r="E2212" s="20"/>
    </row>
    <row r="2213" spans="5:5" x14ac:dyDescent="0.25">
      <c r="E2213" s="20"/>
    </row>
    <row r="2214" spans="5:5" x14ac:dyDescent="0.25">
      <c r="E2214" s="20"/>
    </row>
    <row r="2215" spans="5:5" x14ac:dyDescent="0.25">
      <c r="E2215" s="20"/>
    </row>
    <row r="2216" spans="5:5" x14ac:dyDescent="0.25">
      <c r="E2216" s="20"/>
    </row>
    <row r="2217" spans="5:5" x14ac:dyDescent="0.25">
      <c r="E2217" s="20"/>
    </row>
    <row r="2218" spans="5:5" x14ac:dyDescent="0.25">
      <c r="E2218" s="20"/>
    </row>
    <row r="2219" spans="5:5" x14ac:dyDescent="0.25">
      <c r="E2219" s="20"/>
    </row>
    <row r="2220" spans="5:5" x14ac:dyDescent="0.25">
      <c r="E2220" s="20"/>
    </row>
    <row r="2221" spans="5:5" x14ac:dyDescent="0.25">
      <c r="E2221" s="20"/>
    </row>
    <row r="2222" spans="5:5" x14ac:dyDescent="0.25">
      <c r="E2222" s="20"/>
    </row>
    <row r="2223" spans="5:5" x14ac:dyDescent="0.25">
      <c r="E2223" s="20"/>
    </row>
    <row r="2224" spans="5:5" x14ac:dyDescent="0.25">
      <c r="E2224" s="20"/>
    </row>
    <row r="2225" spans="5:5" x14ac:dyDescent="0.25">
      <c r="E2225" s="20"/>
    </row>
    <row r="2226" spans="5:5" x14ac:dyDescent="0.25">
      <c r="E2226" s="20"/>
    </row>
    <row r="2227" spans="5:5" x14ac:dyDescent="0.25">
      <c r="E2227" s="20"/>
    </row>
    <row r="2228" spans="5:5" x14ac:dyDescent="0.25">
      <c r="E2228" s="20"/>
    </row>
    <row r="2229" spans="5:5" x14ac:dyDescent="0.25">
      <c r="E2229" s="20"/>
    </row>
    <row r="2230" spans="5:5" x14ac:dyDescent="0.25">
      <c r="E2230" s="20"/>
    </row>
    <row r="2231" spans="5:5" x14ac:dyDescent="0.25">
      <c r="E2231" s="20"/>
    </row>
    <row r="2232" spans="5:5" x14ac:dyDescent="0.25">
      <c r="E2232" s="20"/>
    </row>
    <row r="2233" spans="5:5" x14ac:dyDescent="0.25">
      <c r="E2233" s="20"/>
    </row>
    <row r="2234" spans="5:5" x14ac:dyDescent="0.25">
      <c r="E2234" s="20"/>
    </row>
    <row r="2235" spans="5:5" x14ac:dyDescent="0.25">
      <c r="E2235" s="20"/>
    </row>
    <row r="2236" spans="5:5" x14ac:dyDescent="0.25">
      <c r="E2236" s="20"/>
    </row>
    <row r="2237" spans="5:5" x14ac:dyDescent="0.25">
      <c r="E2237" s="20"/>
    </row>
    <row r="2238" spans="5:5" x14ac:dyDescent="0.25">
      <c r="E2238" s="20"/>
    </row>
    <row r="2239" spans="5:5" x14ac:dyDescent="0.25">
      <c r="E2239" s="20"/>
    </row>
    <row r="2240" spans="5:5" x14ac:dyDescent="0.25">
      <c r="E2240" s="20"/>
    </row>
    <row r="2241" spans="5:5" x14ac:dyDescent="0.25">
      <c r="E2241" s="20"/>
    </row>
    <row r="2242" spans="5:5" x14ac:dyDescent="0.25">
      <c r="E2242" s="20"/>
    </row>
    <row r="2243" spans="5:5" x14ac:dyDescent="0.25">
      <c r="E2243" s="20"/>
    </row>
    <row r="2244" spans="5:5" x14ac:dyDescent="0.25">
      <c r="E2244" s="20"/>
    </row>
    <row r="2245" spans="5:5" x14ac:dyDescent="0.25">
      <c r="E2245" s="20"/>
    </row>
    <row r="2246" spans="5:5" x14ac:dyDescent="0.25">
      <c r="E2246" s="20"/>
    </row>
    <row r="2247" spans="5:5" x14ac:dyDescent="0.25">
      <c r="E2247" s="20"/>
    </row>
    <row r="2248" spans="5:5" x14ac:dyDescent="0.25">
      <c r="E2248" s="20"/>
    </row>
    <row r="2249" spans="5:5" x14ac:dyDescent="0.25">
      <c r="E2249" s="20"/>
    </row>
    <row r="2250" spans="5:5" x14ac:dyDescent="0.25">
      <c r="E2250" s="20"/>
    </row>
    <row r="2251" spans="5:5" x14ac:dyDescent="0.25">
      <c r="E2251" s="20"/>
    </row>
    <row r="2252" spans="5:5" x14ac:dyDescent="0.25">
      <c r="E2252" s="20"/>
    </row>
    <row r="2253" spans="5:5" x14ac:dyDescent="0.25">
      <c r="E2253" s="20"/>
    </row>
    <row r="2254" spans="5:5" x14ac:dyDescent="0.25">
      <c r="E2254" s="20"/>
    </row>
    <row r="2255" spans="5:5" x14ac:dyDescent="0.25">
      <c r="E2255" s="20"/>
    </row>
    <row r="2256" spans="5:5" x14ac:dyDescent="0.25">
      <c r="E2256" s="20"/>
    </row>
    <row r="2257" spans="5:5" x14ac:dyDescent="0.25">
      <c r="E2257" s="20"/>
    </row>
    <row r="2258" spans="5:5" x14ac:dyDescent="0.25">
      <c r="E2258" s="20"/>
    </row>
    <row r="2259" spans="5:5" x14ac:dyDescent="0.25">
      <c r="E2259" s="20"/>
    </row>
    <row r="2260" spans="5:5" x14ac:dyDescent="0.25">
      <c r="E2260" s="20"/>
    </row>
    <row r="2261" spans="5:5" x14ac:dyDescent="0.25">
      <c r="E2261" s="20"/>
    </row>
    <row r="2262" spans="5:5" x14ac:dyDescent="0.25">
      <c r="E2262" s="20"/>
    </row>
    <row r="2263" spans="5:5" x14ac:dyDescent="0.25">
      <c r="E2263" s="20"/>
    </row>
    <row r="2264" spans="5:5" x14ac:dyDescent="0.25">
      <c r="E2264" s="20"/>
    </row>
    <row r="2265" spans="5:5" x14ac:dyDescent="0.25">
      <c r="E2265" s="20"/>
    </row>
    <row r="2266" spans="5:5" x14ac:dyDescent="0.25">
      <c r="E2266" s="20"/>
    </row>
    <row r="2267" spans="5:5" x14ac:dyDescent="0.25">
      <c r="E2267" s="20"/>
    </row>
    <row r="2268" spans="5:5" x14ac:dyDescent="0.25">
      <c r="E2268" s="20"/>
    </row>
    <row r="2269" spans="5:5" x14ac:dyDescent="0.25">
      <c r="E2269" s="20"/>
    </row>
    <row r="2270" spans="5:5" x14ac:dyDescent="0.25">
      <c r="E2270" s="20"/>
    </row>
    <row r="2271" spans="5:5" x14ac:dyDescent="0.25">
      <c r="E2271" s="20"/>
    </row>
    <row r="2272" spans="5:5" x14ac:dyDescent="0.25">
      <c r="E2272" s="20"/>
    </row>
    <row r="2273" spans="5:5" x14ac:dyDescent="0.25">
      <c r="E2273" s="20"/>
    </row>
    <row r="2274" spans="5:5" x14ac:dyDescent="0.25">
      <c r="E2274" s="20"/>
    </row>
    <row r="2275" spans="5:5" x14ac:dyDescent="0.25">
      <c r="E2275" s="20"/>
    </row>
    <row r="2276" spans="5:5" x14ac:dyDescent="0.25">
      <c r="E2276" s="20"/>
    </row>
    <row r="2277" spans="5:5" x14ac:dyDescent="0.25">
      <c r="E2277" s="20"/>
    </row>
    <row r="2278" spans="5:5" x14ac:dyDescent="0.25">
      <c r="E2278" s="20"/>
    </row>
    <row r="2279" spans="5:5" x14ac:dyDescent="0.25">
      <c r="E2279" s="20"/>
    </row>
    <row r="2280" spans="5:5" x14ac:dyDescent="0.25">
      <c r="E2280" s="20"/>
    </row>
    <row r="2281" spans="5:5" x14ac:dyDescent="0.25">
      <c r="E2281" s="20"/>
    </row>
    <row r="2282" spans="5:5" x14ac:dyDescent="0.25">
      <c r="E2282" s="20"/>
    </row>
    <row r="2283" spans="5:5" x14ac:dyDescent="0.25">
      <c r="E2283" s="20"/>
    </row>
    <row r="2284" spans="5:5" x14ac:dyDescent="0.25">
      <c r="E2284" s="20"/>
    </row>
    <row r="2285" spans="5:5" x14ac:dyDescent="0.25">
      <c r="E2285" s="20"/>
    </row>
    <row r="2286" spans="5:5" x14ac:dyDescent="0.25">
      <c r="E2286" s="20"/>
    </row>
    <row r="2287" spans="5:5" x14ac:dyDescent="0.25">
      <c r="E2287" s="20"/>
    </row>
    <row r="2288" spans="5:5" x14ac:dyDescent="0.25">
      <c r="E2288" s="20"/>
    </row>
    <row r="2289" spans="5:5" x14ac:dyDescent="0.25">
      <c r="E2289" s="20"/>
    </row>
    <row r="2290" spans="5:5" x14ac:dyDescent="0.25">
      <c r="E2290" s="20"/>
    </row>
    <row r="2291" spans="5:5" x14ac:dyDescent="0.25">
      <c r="E2291" s="20"/>
    </row>
    <row r="2292" spans="5:5" x14ac:dyDescent="0.25">
      <c r="E2292" s="20"/>
    </row>
    <row r="2293" spans="5:5" x14ac:dyDescent="0.25">
      <c r="E2293" s="20"/>
    </row>
    <row r="2294" spans="5:5" x14ac:dyDescent="0.25">
      <c r="E2294" s="20"/>
    </row>
    <row r="2295" spans="5:5" x14ac:dyDescent="0.25">
      <c r="E2295" s="20"/>
    </row>
    <row r="2296" spans="5:5" x14ac:dyDescent="0.25">
      <c r="E2296" s="20"/>
    </row>
    <row r="2297" spans="5:5" x14ac:dyDescent="0.25">
      <c r="E2297" s="20"/>
    </row>
    <row r="2298" spans="5:5" x14ac:dyDescent="0.25">
      <c r="E2298" s="20"/>
    </row>
    <row r="2299" spans="5:5" x14ac:dyDescent="0.25">
      <c r="E2299" s="20"/>
    </row>
    <row r="2300" spans="5:5" x14ac:dyDescent="0.25">
      <c r="E2300" s="20"/>
    </row>
    <row r="2301" spans="5:5" x14ac:dyDescent="0.25">
      <c r="E2301" s="20"/>
    </row>
    <row r="2302" spans="5:5" x14ac:dyDescent="0.25">
      <c r="E2302" s="20"/>
    </row>
    <row r="2303" spans="5:5" x14ac:dyDescent="0.25">
      <c r="E2303" s="20"/>
    </row>
    <row r="2304" spans="5:5" x14ac:dyDescent="0.25">
      <c r="E2304" s="20"/>
    </row>
    <row r="2305" spans="5:5" x14ac:dyDescent="0.25">
      <c r="E2305" s="20"/>
    </row>
    <row r="2306" spans="5:5" x14ac:dyDescent="0.25">
      <c r="E2306" s="20"/>
    </row>
    <row r="2307" spans="5:5" x14ac:dyDescent="0.25">
      <c r="E2307" s="20"/>
    </row>
    <row r="2308" spans="5:5" x14ac:dyDescent="0.25">
      <c r="E2308" s="20"/>
    </row>
    <row r="2309" spans="5:5" x14ac:dyDescent="0.25">
      <c r="E2309" s="20"/>
    </row>
    <row r="2310" spans="5:5" x14ac:dyDescent="0.25">
      <c r="E2310" s="20"/>
    </row>
    <row r="2311" spans="5:5" x14ac:dyDescent="0.25">
      <c r="E2311" s="20"/>
    </row>
    <row r="2312" spans="5:5" x14ac:dyDescent="0.25">
      <c r="E2312" s="20"/>
    </row>
    <row r="2313" spans="5:5" x14ac:dyDescent="0.25">
      <c r="E2313" s="20"/>
    </row>
    <row r="2314" spans="5:5" x14ac:dyDescent="0.25">
      <c r="E2314" s="20"/>
    </row>
    <row r="2315" spans="5:5" x14ac:dyDescent="0.25">
      <c r="E2315" s="20"/>
    </row>
    <row r="2316" spans="5:5" x14ac:dyDescent="0.25">
      <c r="E2316" s="20"/>
    </row>
    <row r="2317" spans="5:5" x14ac:dyDescent="0.25">
      <c r="E2317" s="20"/>
    </row>
    <row r="2318" spans="5:5" x14ac:dyDescent="0.25">
      <c r="E2318" s="20"/>
    </row>
    <row r="2319" spans="5:5" x14ac:dyDescent="0.25">
      <c r="E2319" s="20"/>
    </row>
    <row r="2320" spans="5:5" x14ac:dyDescent="0.25">
      <c r="E2320" s="20"/>
    </row>
    <row r="2321" spans="5:5" x14ac:dyDescent="0.25">
      <c r="E2321" s="20"/>
    </row>
    <row r="2322" spans="5:5" x14ac:dyDescent="0.25">
      <c r="E2322" s="20"/>
    </row>
    <row r="2323" spans="5:5" x14ac:dyDescent="0.25">
      <c r="E2323" s="20"/>
    </row>
    <row r="2324" spans="5:5" x14ac:dyDescent="0.25">
      <c r="E2324" s="20"/>
    </row>
    <row r="2325" spans="5:5" x14ac:dyDescent="0.25">
      <c r="E2325" s="20"/>
    </row>
    <row r="2326" spans="5:5" x14ac:dyDescent="0.25">
      <c r="E2326" s="20"/>
    </row>
    <row r="2327" spans="5:5" x14ac:dyDescent="0.25">
      <c r="E2327" s="20"/>
    </row>
    <row r="2328" spans="5:5" x14ac:dyDescent="0.25">
      <c r="E2328" s="20"/>
    </row>
    <row r="2329" spans="5:5" x14ac:dyDescent="0.25">
      <c r="E2329" s="20"/>
    </row>
    <row r="2330" spans="5:5" x14ac:dyDescent="0.25">
      <c r="E2330" s="20"/>
    </row>
    <row r="2331" spans="5:5" x14ac:dyDescent="0.25">
      <c r="E2331" s="20"/>
    </row>
    <row r="2332" spans="5:5" x14ac:dyDescent="0.25">
      <c r="E2332" s="20"/>
    </row>
    <row r="2333" spans="5:5" x14ac:dyDescent="0.25">
      <c r="E2333" s="20"/>
    </row>
    <row r="2334" spans="5:5" x14ac:dyDescent="0.25">
      <c r="E2334" s="20"/>
    </row>
    <row r="2335" spans="5:5" x14ac:dyDescent="0.25">
      <c r="E2335" s="20"/>
    </row>
    <row r="2336" spans="5:5" x14ac:dyDescent="0.25">
      <c r="E2336" s="20"/>
    </row>
    <row r="2337" spans="5:5" x14ac:dyDescent="0.25">
      <c r="E2337" s="20"/>
    </row>
    <row r="2338" spans="5:5" x14ac:dyDescent="0.25">
      <c r="E2338" s="20"/>
    </row>
    <row r="2339" spans="5:5" x14ac:dyDescent="0.25">
      <c r="E2339" s="20"/>
    </row>
    <row r="2340" spans="5:5" x14ac:dyDescent="0.25">
      <c r="E2340" s="20"/>
    </row>
    <row r="2341" spans="5:5" x14ac:dyDescent="0.25">
      <c r="E2341" s="20"/>
    </row>
    <row r="2342" spans="5:5" x14ac:dyDescent="0.25">
      <c r="E2342" s="20"/>
    </row>
    <row r="2343" spans="5:5" x14ac:dyDescent="0.25">
      <c r="E2343" s="20"/>
    </row>
    <row r="2344" spans="5:5" x14ac:dyDescent="0.25">
      <c r="E2344" s="20"/>
    </row>
    <row r="2345" spans="5:5" x14ac:dyDescent="0.25">
      <c r="E2345" s="20"/>
    </row>
    <row r="2346" spans="5:5" x14ac:dyDescent="0.25">
      <c r="E2346" s="20"/>
    </row>
    <row r="2347" spans="5:5" x14ac:dyDescent="0.25">
      <c r="E2347" s="20"/>
    </row>
    <row r="2348" spans="5:5" x14ac:dyDescent="0.25">
      <c r="E2348" s="20"/>
    </row>
    <row r="2349" spans="5:5" x14ac:dyDescent="0.25">
      <c r="E2349" s="20"/>
    </row>
    <row r="2350" spans="5:5" x14ac:dyDescent="0.25">
      <c r="E2350" s="20"/>
    </row>
    <row r="2351" spans="5:5" x14ac:dyDescent="0.25">
      <c r="E2351" s="20"/>
    </row>
    <row r="2352" spans="5:5" x14ac:dyDescent="0.25">
      <c r="E2352" s="20"/>
    </row>
    <row r="2353" spans="5:5" x14ac:dyDescent="0.25">
      <c r="E2353" s="20"/>
    </row>
    <row r="2354" spans="5:5" x14ac:dyDescent="0.25">
      <c r="E2354" s="20"/>
    </row>
    <row r="2355" spans="5:5" x14ac:dyDescent="0.25">
      <c r="E2355" s="20"/>
    </row>
    <row r="2356" spans="5:5" x14ac:dyDescent="0.25">
      <c r="E2356" s="20"/>
    </row>
    <row r="2357" spans="5:5" x14ac:dyDescent="0.25">
      <c r="E2357" s="20"/>
    </row>
    <row r="2358" spans="5:5" x14ac:dyDescent="0.25">
      <c r="E2358" s="20"/>
    </row>
    <row r="2359" spans="5:5" x14ac:dyDescent="0.25">
      <c r="E2359" s="20"/>
    </row>
    <row r="2360" spans="5:5" x14ac:dyDescent="0.25">
      <c r="E2360" s="20"/>
    </row>
    <row r="2361" spans="5:5" x14ac:dyDescent="0.25">
      <c r="E2361" s="20"/>
    </row>
    <row r="2362" spans="5:5" x14ac:dyDescent="0.25">
      <c r="E2362" s="20"/>
    </row>
    <row r="2363" spans="5:5" x14ac:dyDescent="0.25">
      <c r="E2363" s="20"/>
    </row>
    <row r="2364" spans="5:5" x14ac:dyDescent="0.25">
      <c r="E2364" s="20"/>
    </row>
    <row r="2365" spans="5:5" x14ac:dyDescent="0.25">
      <c r="E2365" s="20"/>
    </row>
    <row r="2366" spans="5:5" x14ac:dyDescent="0.25">
      <c r="E2366" s="20"/>
    </row>
    <row r="2367" spans="5:5" x14ac:dyDescent="0.25">
      <c r="E2367" s="20"/>
    </row>
    <row r="2368" spans="5:5" x14ac:dyDescent="0.25">
      <c r="E2368" s="20"/>
    </row>
    <row r="2369" spans="5:5" x14ac:dyDescent="0.25">
      <c r="E2369" s="20"/>
    </row>
    <row r="2370" spans="5:5" x14ac:dyDescent="0.25">
      <c r="E2370" s="20"/>
    </row>
    <row r="2371" spans="5:5" x14ac:dyDescent="0.25">
      <c r="E2371" s="20"/>
    </row>
    <row r="2372" spans="5:5" x14ac:dyDescent="0.25">
      <c r="E2372" s="20"/>
    </row>
    <row r="2373" spans="5:5" x14ac:dyDescent="0.25">
      <c r="E2373" s="20"/>
    </row>
    <row r="2374" spans="5:5" x14ac:dyDescent="0.25">
      <c r="E2374" s="20"/>
    </row>
    <row r="2375" spans="5:5" x14ac:dyDescent="0.25">
      <c r="E2375" s="20"/>
    </row>
    <row r="2376" spans="5:5" x14ac:dyDescent="0.25">
      <c r="E2376" s="20"/>
    </row>
    <row r="2377" spans="5:5" x14ac:dyDescent="0.25">
      <c r="E2377" s="20"/>
    </row>
    <row r="2378" spans="5:5" x14ac:dyDescent="0.25">
      <c r="E2378" s="20"/>
    </row>
    <row r="2379" spans="5:5" x14ac:dyDescent="0.25">
      <c r="E2379" s="20"/>
    </row>
    <row r="2380" spans="5:5" x14ac:dyDescent="0.25">
      <c r="E2380" s="20"/>
    </row>
    <row r="2381" spans="5:5" x14ac:dyDescent="0.25">
      <c r="E2381" s="20"/>
    </row>
    <row r="2382" spans="5:5" x14ac:dyDescent="0.25">
      <c r="E2382" s="20"/>
    </row>
    <row r="2383" spans="5:5" x14ac:dyDescent="0.25">
      <c r="E2383" s="20"/>
    </row>
    <row r="2384" spans="5:5" x14ac:dyDescent="0.25">
      <c r="E2384" s="20"/>
    </row>
    <row r="2385" spans="5:5" x14ac:dyDescent="0.25">
      <c r="E2385" s="20"/>
    </row>
    <row r="2386" spans="5:5" x14ac:dyDescent="0.25">
      <c r="E2386" s="20"/>
    </row>
    <row r="2387" spans="5:5" x14ac:dyDescent="0.25">
      <c r="E2387" s="20"/>
    </row>
    <row r="2388" spans="5:5" x14ac:dyDescent="0.25">
      <c r="E2388" s="20"/>
    </row>
    <row r="2389" spans="5:5" x14ac:dyDescent="0.25">
      <c r="E2389" s="20"/>
    </row>
    <row r="2390" spans="5:5" x14ac:dyDescent="0.25">
      <c r="E2390" s="20"/>
    </row>
    <row r="2391" spans="5:5" x14ac:dyDescent="0.25">
      <c r="E2391" s="20"/>
    </row>
    <row r="2392" spans="5:5" x14ac:dyDescent="0.25">
      <c r="E2392" s="20"/>
    </row>
    <row r="2393" spans="5:5" x14ac:dyDescent="0.25">
      <c r="E2393" s="20"/>
    </row>
    <row r="2394" spans="5:5" x14ac:dyDescent="0.25">
      <c r="E2394" s="20"/>
    </row>
    <row r="2395" spans="5:5" x14ac:dyDescent="0.25">
      <c r="E2395" s="20"/>
    </row>
    <row r="2396" spans="5:5" x14ac:dyDescent="0.25">
      <c r="E2396" s="20"/>
    </row>
    <row r="2397" spans="5:5" x14ac:dyDescent="0.25">
      <c r="E2397" s="20"/>
    </row>
    <row r="2398" spans="5:5" x14ac:dyDescent="0.25">
      <c r="E2398" s="20"/>
    </row>
    <row r="2399" spans="5:5" x14ac:dyDescent="0.25">
      <c r="E2399" s="20"/>
    </row>
    <row r="2400" spans="5:5" x14ac:dyDescent="0.25">
      <c r="E2400" s="20"/>
    </row>
    <row r="2401" spans="5:5" x14ac:dyDescent="0.25">
      <c r="E2401" s="20"/>
    </row>
    <row r="2402" spans="5:5" x14ac:dyDescent="0.25">
      <c r="E2402" s="20"/>
    </row>
    <row r="2403" spans="5:5" x14ac:dyDescent="0.25">
      <c r="E2403" s="20"/>
    </row>
    <row r="2404" spans="5:5" x14ac:dyDescent="0.25">
      <c r="E2404" s="20"/>
    </row>
    <row r="2405" spans="5:5" x14ac:dyDescent="0.25">
      <c r="E2405" s="20"/>
    </row>
    <row r="2406" spans="5:5" x14ac:dyDescent="0.25">
      <c r="E2406" s="20"/>
    </row>
    <row r="2407" spans="5:5" x14ac:dyDescent="0.25">
      <c r="E2407" s="20"/>
    </row>
    <row r="2408" spans="5:5" x14ac:dyDescent="0.25">
      <c r="E2408" s="20"/>
    </row>
    <row r="2409" spans="5:5" x14ac:dyDescent="0.25">
      <c r="E2409" s="20"/>
    </row>
    <row r="2410" spans="5:5" x14ac:dyDescent="0.25">
      <c r="E2410" s="20"/>
    </row>
    <row r="2411" spans="5:5" x14ac:dyDescent="0.25">
      <c r="E2411" s="20"/>
    </row>
    <row r="2412" spans="5:5" x14ac:dyDescent="0.25">
      <c r="E2412" s="20"/>
    </row>
    <row r="2413" spans="5:5" x14ac:dyDescent="0.25">
      <c r="E2413" s="20"/>
    </row>
    <row r="2414" spans="5:5" x14ac:dyDescent="0.25">
      <c r="E2414" s="20"/>
    </row>
    <row r="2415" spans="5:5" x14ac:dyDescent="0.25">
      <c r="E2415" s="20"/>
    </row>
    <row r="2416" spans="5:5" x14ac:dyDescent="0.25">
      <c r="E2416" s="20"/>
    </row>
    <row r="2417" spans="5:5" x14ac:dyDescent="0.25">
      <c r="E2417" s="20"/>
    </row>
    <row r="2418" spans="5:5" x14ac:dyDescent="0.25">
      <c r="E2418" s="20"/>
    </row>
    <row r="2419" spans="5:5" x14ac:dyDescent="0.25">
      <c r="E2419" s="20"/>
    </row>
    <row r="2420" spans="5:5" x14ac:dyDescent="0.25">
      <c r="E2420" s="20"/>
    </row>
    <row r="2421" spans="5:5" x14ac:dyDescent="0.25">
      <c r="E2421" s="20"/>
    </row>
    <row r="2422" spans="5:5" x14ac:dyDescent="0.25">
      <c r="E2422" s="20"/>
    </row>
    <row r="2423" spans="5:5" x14ac:dyDescent="0.25">
      <c r="E2423" s="20"/>
    </row>
    <row r="2424" spans="5:5" x14ac:dyDescent="0.25">
      <c r="E2424" s="20"/>
    </row>
    <row r="2425" spans="5:5" x14ac:dyDescent="0.25">
      <c r="E2425" s="20"/>
    </row>
    <row r="2426" spans="5:5" x14ac:dyDescent="0.25">
      <c r="E2426" s="20"/>
    </row>
    <row r="2427" spans="5:5" x14ac:dyDescent="0.25">
      <c r="E2427" s="20"/>
    </row>
    <row r="2428" spans="5:5" x14ac:dyDescent="0.25">
      <c r="E2428" s="20"/>
    </row>
    <row r="2429" spans="5:5" x14ac:dyDescent="0.25">
      <c r="E2429" s="20"/>
    </row>
    <row r="2430" spans="5:5" x14ac:dyDescent="0.25">
      <c r="E2430" s="20"/>
    </row>
    <row r="2431" spans="5:5" x14ac:dyDescent="0.25">
      <c r="E2431" s="20"/>
    </row>
    <row r="2432" spans="5:5" x14ac:dyDescent="0.25">
      <c r="E2432" s="20"/>
    </row>
    <row r="2433" spans="5:5" x14ac:dyDescent="0.25">
      <c r="E2433" s="20"/>
    </row>
    <row r="2434" spans="5:5" x14ac:dyDescent="0.25">
      <c r="E2434" s="20"/>
    </row>
    <row r="2435" spans="5:5" x14ac:dyDescent="0.25">
      <c r="E2435" s="20"/>
    </row>
    <row r="2436" spans="5:5" x14ac:dyDescent="0.25">
      <c r="E2436" s="20"/>
    </row>
    <row r="2437" spans="5:5" x14ac:dyDescent="0.25">
      <c r="E2437" s="20"/>
    </row>
    <row r="2438" spans="5:5" x14ac:dyDescent="0.25">
      <c r="E2438" s="20"/>
    </row>
    <row r="2439" spans="5:5" x14ac:dyDescent="0.25">
      <c r="E2439" s="20"/>
    </row>
    <row r="2440" spans="5:5" x14ac:dyDescent="0.25">
      <c r="E2440" s="20"/>
    </row>
    <row r="2441" spans="5:5" x14ac:dyDescent="0.25">
      <c r="E2441" s="20"/>
    </row>
    <row r="2442" spans="5:5" x14ac:dyDescent="0.25">
      <c r="E2442" s="20"/>
    </row>
    <row r="2443" spans="5:5" x14ac:dyDescent="0.25">
      <c r="E2443" s="20"/>
    </row>
    <row r="2444" spans="5:5" x14ac:dyDescent="0.25">
      <c r="E2444" s="20"/>
    </row>
    <row r="2445" spans="5:5" x14ac:dyDescent="0.25">
      <c r="E2445" s="20"/>
    </row>
    <row r="2446" spans="5:5" x14ac:dyDescent="0.25">
      <c r="E2446" s="20"/>
    </row>
    <row r="2447" spans="5:5" x14ac:dyDescent="0.25">
      <c r="E2447" s="20"/>
    </row>
    <row r="2448" spans="5:5" x14ac:dyDescent="0.25">
      <c r="E2448" s="20"/>
    </row>
    <row r="2449" spans="5:5" x14ac:dyDescent="0.25">
      <c r="E2449" s="20"/>
    </row>
    <row r="2450" spans="5:5" x14ac:dyDescent="0.25">
      <c r="E2450" s="20"/>
    </row>
    <row r="2451" spans="5:5" x14ac:dyDescent="0.25">
      <c r="E2451" s="20"/>
    </row>
    <row r="2452" spans="5:5" x14ac:dyDescent="0.25">
      <c r="E2452" s="20"/>
    </row>
    <row r="2453" spans="5:5" x14ac:dyDescent="0.25">
      <c r="E2453" s="20"/>
    </row>
    <row r="2454" spans="5:5" x14ac:dyDescent="0.25">
      <c r="E2454" s="20"/>
    </row>
  </sheetData>
  <autoFilter ref="A10:J1184" xr:uid="{EBEDD2B9-F42C-4F89-A739-19E63344D434}"/>
  <sortState ref="A12:J971">
    <sortCondition ref="B12:B971"/>
  </sortState>
  <mergeCells count="3">
    <mergeCell ref="A1:J1"/>
    <mergeCell ref="A2:J2"/>
    <mergeCell ref="B4:D4"/>
  </mergeCells>
  <conditionalFormatting sqref="A320:H321 A319:B319 D319:H319 A323:H360 A322:B322 D322:H322 A363:H391 A361:B362 D361:H362 A393:H456 A392:B392 D392:H392 A458:H494 A457:B457 D457:H457 A495:B495 D495:H495 A496:H497 A505:H537 A498:B504 D498:H504 A538:B543 D538:H543 A13:H20 A544:H571 A23:H32 J13 A34:H45 A10:J12 A48:H84 A87:H318 J90:J571 A576:I933 J578:J933 A934:J971 B1042:B1050 I1042:J1044 J1106:J1111">
    <cfRule type="cellIs" dxfId="93" priority="103" operator="equal">
      <formula>0</formula>
    </cfRule>
  </conditionalFormatting>
  <conditionalFormatting sqref="C495">
    <cfRule type="cellIs" dxfId="92" priority="102" operator="equal">
      <formula>0</formula>
    </cfRule>
  </conditionalFormatting>
  <conditionalFormatting sqref="C498">
    <cfRule type="cellIs" dxfId="91" priority="101" operator="equal">
      <formula>0</formula>
    </cfRule>
  </conditionalFormatting>
  <conditionalFormatting sqref="C499:C504">
    <cfRule type="cellIs" dxfId="90" priority="100" operator="equal">
      <formula>0</formula>
    </cfRule>
  </conditionalFormatting>
  <conditionalFormatting sqref="C538:C543">
    <cfRule type="cellIs" dxfId="89" priority="99" operator="equal">
      <formula>0</formula>
    </cfRule>
  </conditionalFormatting>
  <conditionalFormatting sqref="I13:I14">
    <cfRule type="cellIs" dxfId="88" priority="98" operator="equal">
      <formula>0</formula>
    </cfRule>
  </conditionalFormatting>
  <conditionalFormatting sqref="I15:I20 I23:I32 I34:I45 I48:I84 I87:I571">
    <cfRule type="cellIs" dxfId="87" priority="97" operator="equal">
      <formula>0</formula>
    </cfRule>
  </conditionalFormatting>
  <conditionalFormatting sqref="A21:B21 D21:H21">
    <cfRule type="cellIs" dxfId="86" priority="96" operator="equal">
      <formula>0</formula>
    </cfRule>
  </conditionalFormatting>
  <conditionalFormatting sqref="I21">
    <cfRule type="cellIs" dxfId="85" priority="95" operator="equal">
      <formula>0</formula>
    </cfRule>
  </conditionalFormatting>
  <conditionalFormatting sqref="J14:J21">
    <cfRule type="cellIs" dxfId="84" priority="94" operator="equal">
      <formula>0</formula>
    </cfRule>
  </conditionalFormatting>
  <conditionalFormatting sqref="A22:B22 D22:H22">
    <cfRule type="cellIs" dxfId="83" priority="93" operator="equal">
      <formula>0</formula>
    </cfRule>
  </conditionalFormatting>
  <conditionalFormatting sqref="I22">
    <cfRule type="cellIs" dxfId="82" priority="92" operator="equal">
      <formula>0</formula>
    </cfRule>
  </conditionalFormatting>
  <conditionalFormatting sqref="J22">
    <cfRule type="cellIs" dxfId="81" priority="91" operator="equal">
      <formula>0</formula>
    </cfRule>
  </conditionalFormatting>
  <conditionalFormatting sqref="J23">
    <cfRule type="cellIs" dxfId="80" priority="90" operator="equal">
      <formula>0</formula>
    </cfRule>
  </conditionalFormatting>
  <conditionalFormatting sqref="A33:B33 D33:H33">
    <cfRule type="cellIs" dxfId="79" priority="89" operator="equal">
      <formula>0</formula>
    </cfRule>
  </conditionalFormatting>
  <conditionalFormatting sqref="I33">
    <cfRule type="cellIs" dxfId="78" priority="88" operator="equal">
      <formula>0</formula>
    </cfRule>
  </conditionalFormatting>
  <conditionalFormatting sqref="J24:J33">
    <cfRule type="cellIs" dxfId="77" priority="87" operator="equal">
      <formula>0</formula>
    </cfRule>
  </conditionalFormatting>
  <conditionalFormatting sqref="A46:H46">
    <cfRule type="cellIs" dxfId="76" priority="86" operator="equal">
      <formula>0</formula>
    </cfRule>
  </conditionalFormatting>
  <conditionalFormatting sqref="I46">
    <cfRule type="cellIs" dxfId="75" priority="85" operator="equal">
      <formula>0</formula>
    </cfRule>
  </conditionalFormatting>
  <conditionalFormatting sqref="J34:J46">
    <cfRule type="cellIs" dxfId="74" priority="84" operator="equal">
      <formula>0</formula>
    </cfRule>
  </conditionalFormatting>
  <conditionalFormatting sqref="A47:H47">
    <cfRule type="cellIs" dxfId="73" priority="83" operator="equal">
      <formula>0</formula>
    </cfRule>
  </conditionalFormatting>
  <conditionalFormatting sqref="I47">
    <cfRule type="cellIs" dxfId="72" priority="82" operator="equal">
      <formula>0</formula>
    </cfRule>
  </conditionalFormatting>
  <conditionalFormatting sqref="J47">
    <cfRule type="cellIs" dxfId="71" priority="81" operator="equal">
      <formula>0</formula>
    </cfRule>
  </conditionalFormatting>
  <conditionalFormatting sqref="C21:C22">
    <cfRule type="cellIs" dxfId="70" priority="80" operator="equal">
      <formula>0</formula>
    </cfRule>
  </conditionalFormatting>
  <conditionalFormatting sqref="C33">
    <cfRule type="cellIs" dxfId="69" priority="79" operator="equal">
      <formula>0</formula>
    </cfRule>
  </conditionalFormatting>
  <conditionalFormatting sqref="A85:H85">
    <cfRule type="cellIs" dxfId="68" priority="78" operator="equal">
      <formula>0</formula>
    </cfRule>
  </conditionalFormatting>
  <conditionalFormatting sqref="I85">
    <cfRule type="cellIs" dxfId="67" priority="77" operator="equal">
      <formula>0</formula>
    </cfRule>
  </conditionalFormatting>
  <conditionalFormatting sqref="J48:J85">
    <cfRule type="cellIs" dxfId="66" priority="76" operator="equal">
      <formula>0</formula>
    </cfRule>
  </conditionalFormatting>
  <conditionalFormatting sqref="A86:H86">
    <cfRule type="cellIs" dxfId="65" priority="72" operator="equal">
      <formula>0</formula>
    </cfRule>
  </conditionalFormatting>
  <conditionalFormatting sqref="I86">
    <cfRule type="cellIs" dxfId="64" priority="71" operator="equal">
      <formula>0</formula>
    </cfRule>
  </conditionalFormatting>
  <conditionalFormatting sqref="J86">
    <cfRule type="cellIs" dxfId="63" priority="70" operator="equal">
      <formula>0</formula>
    </cfRule>
  </conditionalFormatting>
  <conditionalFormatting sqref="J87:J89">
    <cfRule type="cellIs" dxfId="62" priority="69" operator="equal">
      <formula>0</formula>
    </cfRule>
  </conditionalFormatting>
  <conditionalFormatting sqref="J572 A572:H575">
    <cfRule type="cellIs" dxfId="61" priority="68" operator="equal">
      <formula>0</formula>
    </cfRule>
  </conditionalFormatting>
  <conditionalFormatting sqref="I572:I575">
    <cfRule type="cellIs" dxfId="60" priority="67" operator="equal">
      <formula>0</formula>
    </cfRule>
  </conditionalFormatting>
  <conditionalFormatting sqref="J573:J577">
    <cfRule type="cellIs" dxfId="59" priority="66" operator="equal">
      <formula>0</formula>
    </cfRule>
  </conditionalFormatting>
  <conditionalFormatting sqref="A972:A987 C972:J982 C983:D984 F983:J987 D987 C986:D986 D985">
    <cfRule type="cellIs" dxfId="58" priority="62" operator="equal">
      <formula>0</formula>
    </cfRule>
  </conditionalFormatting>
  <conditionalFormatting sqref="B972:B987">
    <cfRule type="cellIs" dxfId="57" priority="61" operator="equal">
      <formula>0</formula>
    </cfRule>
  </conditionalFormatting>
  <conditionalFormatting sqref="A988:A994 C988:D994 F988:J994">
    <cfRule type="cellIs" dxfId="56" priority="60" operator="equal">
      <formula>0</formula>
    </cfRule>
  </conditionalFormatting>
  <conditionalFormatting sqref="B988:B994">
    <cfRule type="cellIs" dxfId="55" priority="59" operator="equal">
      <formula>0</formula>
    </cfRule>
  </conditionalFormatting>
  <conditionalFormatting sqref="A995 C995:D995 I995:J995">
    <cfRule type="cellIs" dxfId="54" priority="58" operator="equal">
      <formula>0</formula>
    </cfRule>
  </conditionalFormatting>
  <conditionalFormatting sqref="B995">
    <cfRule type="cellIs" dxfId="53" priority="57" operator="equal">
      <formula>0</formula>
    </cfRule>
  </conditionalFormatting>
  <conditionalFormatting sqref="A996:A1007 C996:D1007 F999:J1007 I996:J998">
    <cfRule type="cellIs" dxfId="52" priority="56" operator="equal">
      <formula>0</formula>
    </cfRule>
  </conditionalFormatting>
  <conditionalFormatting sqref="B996:B1007">
    <cfRule type="cellIs" dxfId="51" priority="55" operator="equal">
      <formula>0</formula>
    </cfRule>
  </conditionalFormatting>
  <conditionalFormatting sqref="G995:G998">
    <cfRule type="cellIs" dxfId="50" priority="54" operator="equal">
      <formula>0</formula>
    </cfRule>
  </conditionalFormatting>
  <conditionalFormatting sqref="I1008:J1040">
    <cfRule type="cellIs" dxfId="49" priority="53" operator="equal">
      <formula>0</formula>
    </cfRule>
  </conditionalFormatting>
  <conditionalFormatting sqref="D1008:D1022">
    <cfRule type="cellIs" dxfId="48" priority="52" operator="equal">
      <formula>0</formula>
    </cfRule>
  </conditionalFormatting>
  <conditionalFormatting sqref="D1023:D1027">
    <cfRule type="cellIs" dxfId="47" priority="51" operator="equal">
      <formula>0</formula>
    </cfRule>
  </conditionalFormatting>
  <conditionalFormatting sqref="B1008:B1041">
    <cfRule type="cellIs" dxfId="46" priority="50" operator="equal">
      <formula>0</formula>
    </cfRule>
  </conditionalFormatting>
  <conditionalFormatting sqref="I1041:J1041">
    <cfRule type="cellIs" dxfId="45" priority="48" operator="equal">
      <formula>0</formula>
    </cfRule>
  </conditionalFormatting>
  <conditionalFormatting sqref="I1045:J1049">
    <cfRule type="cellIs" dxfId="44" priority="46" operator="equal">
      <formula>0</formula>
    </cfRule>
  </conditionalFormatting>
  <conditionalFormatting sqref="B1051:B1059">
    <cfRule type="cellIs" dxfId="43" priority="45" operator="equal">
      <formula>0</formula>
    </cfRule>
  </conditionalFormatting>
  <conditionalFormatting sqref="I1050:J1053">
    <cfRule type="cellIs" dxfId="42" priority="44" operator="equal">
      <formula>0</formula>
    </cfRule>
  </conditionalFormatting>
  <conditionalFormatting sqref="I1054:J1055">
    <cfRule type="cellIs" dxfId="41" priority="43" operator="equal">
      <formula>0</formula>
    </cfRule>
  </conditionalFormatting>
  <conditionalFormatting sqref="B1060:B1066">
    <cfRule type="cellIs" dxfId="40" priority="42" operator="equal">
      <formula>0</formula>
    </cfRule>
  </conditionalFormatting>
  <conditionalFormatting sqref="I1056:J1063">
    <cfRule type="cellIs" dxfId="39" priority="41" operator="equal">
      <formula>0</formula>
    </cfRule>
  </conditionalFormatting>
  <conditionalFormatting sqref="B1067:B1071">
    <cfRule type="cellIs" dxfId="38" priority="40" operator="equal">
      <formula>0</formula>
    </cfRule>
  </conditionalFormatting>
  <conditionalFormatting sqref="I1064:J1071">
    <cfRule type="cellIs" dxfId="37" priority="39" operator="equal">
      <formula>0</formula>
    </cfRule>
  </conditionalFormatting>
  <conditionalFormatting sqref="B1072:B1073">
    <cfRule type="cellIs" dxfId="36" priority="38" operator="equal">
      <formula>0</formula>
    </cfRule>
  </conditionalFormatting>
  <conditionalFormatting sqref="I1072:J1073">
    <cfRule type="cellIs" dxfId="35" priority="37" operator="equal">
      <formula>0</formula>
    </cfRule>
  </conditionalFormatting>
  <conditionalFormatting sqref="I1074:J1085">
    <cfRule type="cellIs" dxfId="34" priority="36" operator="equal">
      <formula>0</formula>
    </cfRule>
  </conditionalFormatting>
  <conditionalFormatting sqref="I1086:J1092">
    <cfRule type="cellIs" dxfId="33" priority="35" operator="equal">
      <formula>0</formula>
    </cfRule>
  </conditionalFormatting>
  <conditionalFormatting sqref="I1093:J1094 J1095:J1098">
    <cfRule type="cellIs" dxfId="32" priority="34" operator="equal">
      <formula>0</formula>
    </cfRule>
  </conditionalFormatting>
  <conditionalFormatting sqref="J1099:J1105">
    <cfRule type="cellIs" dxfId="31" priority="33" operator="equal">
      <formula>0</formula>
    </cfRule>
  </conditionalFormatting>
  <conditionalFormatting sqref="I1095:I1116">
    <cfRule type="cellIs" dxfId="30" priority="31" operator="equal">
      <formula>0</formula>
    </cfRule>
  </conditionalFormatting>
  <conditionalFormatting sqref="J1112:J1120">
    <cfRule type="cellIs" dxfId="29" priority="30" operator="equal">
      <formula>0</formula>
    </cfRule>
  </conditionalFormatting>
  <conditionalFormatting sqref="I1117:I1120">
    <cfRule type="cellIs" dxfId="28" priority="29" operator="equal">
      <formula>0</formula>
    </cfRule>
  </conditionalFormatting>
  <conditionalFormatting sqref="J1121">
    <cfRule type="cellIs" dxfId="27" priority="28" operator="equal">
      <formula>0</formula>
    </cfRule>
  </conditionalFormatting>
  <conditionalFormatting sqref="I1121">
    <cfRule type="cellIs" dxfId="26" priority="27" operator="equal">
      <formula>0</formula>
    </cfRule>
  </conditionalFormatting>
  <conditionalFormatting sqref="J1122:J1124">
    <cfRule type="cellIs" dxfId="25" priority="26" operator="equal">
      <formula>0</formula>
    </cfRule>
  </conditionalFormatting>
  <conditionalFormatting sqref="I1122:I1124">
    <cfRule type="cellIs" dxfId="24" priority="25" operator="equal">
      <formula>0</formula>
    </cfRule>
  </conditionalFormatting>
  <conditionalFormatting sqref="J1125">
    <cfRule type="cellIs" dxfId="23" priority="24" operator="equal">
      <formula>0</formula>
    </cfRule>
  </conditionalFormatting>
  <conditionalFormatting sqref="I1125">
    <cfRule type="cellIs" dxfId="22" priority="23" operator="equal">
      <formula>0</formula>
    </cfRule>
  </conditionalFormatting>
  <conditionalFormatting sqref="J1126">
    <cfRule type="cellIs" dxfId="21" priority="22" operator="equal">
      <formula>0</formula>
    </cfRule>
  </conditionalFormatting>
  <conditionalFormatting sqref="I1126">
    <cfRule type="cellIs" dxfId="20" priority="21" operator="equal">
      <formula>0</formula>
    </cfRule>
  </conditionalFormatting>
  <conditionalFormatting sqref="J1127:J1130">
    <cfRule type="cellIs" dxfId="19" priority="20" operator="equal">
      <formula>0</formula>
    </cfRule>
  </conditionalFormatting>
  <conditionalFormatting sqref="I1127:I1130">
    <cfRule type="cellIs" dxfId="18" priority="19" operator="equal">
      <formula>0</formula>
    </cfRule>
  </conditionalFormatting>
  <conditionalFormatting sqref="J1131:J1139">
    <cfRule type="cellIs" dxfId="17" priority="18" operator="equal">
      <formula>0</formula>
    </cfRule>
  </conditionalFormatting>
  <conditionalFormatting sqref="I1131:I1139">
    <cfRule type="cellIs" dxfId="16" priority="17" operator="equal">
      <formula>0</formula>
    </cfRule>
  </conditionalFormatting>
  <conditionalFormatting sqref="J1140:J1142">
    <cfRule type="cellIs" dxfId="15" priority="16" operator="equal">
      <formula>0</formula>
    </cfRule>
  </conditionalFormatting>
  <conditionalFormatting sqref="I1140:I1142">
    <cfRule type="cellIs" dxfId="14" priority="15" operator="equal">
      <formula>0</formula>
    </cfRule>
  </conditionalFormatting>
  <conditionalFormatting sqref="J1143:J1153">
    <cfRule type="cellIs" dxfId="13" priority="14" operator="equal">
      <formula>0</formula>
    </cfRule>
  </conditionalFormatting>
  <conditionalFormatting sqref="I1143:I1153">
    <cfRule type="cellIs" dxfId="12" priority="13" operator="equal">
      <formula>0</formula>
    </cfRule>
  </conditionalFormatting>
  <conditionalFormatting sqref="J1154:J1158">
    <cfRule type="cellIs" dxfId="11" priority="12" operator="equal">
      <formula>0</formula>
    </cfRule>
  </conditionalFormatting>
  <conditionalFormatting sqref="I1154:I1158">
    <cfRule type="cellIs" dxfId="10" priority="11" operator="equal">
      <formula>0</formula>
    </cfRule>
  </conditionalFormatting>
  <conditionalFormatting sqref="J1159:J1167">
    <cfRule type="cellIs" dxfId="9" priority="10" operator="equal">
      <formula>0</formula>
    </cfRule>
  </conditionalFormatting>
  <conditionalFormatting sqref="I1159:I1167">
    <cfRule type="cellIs" dxfId="8" priority="9" operator="equal">
      <formula>0</formula>
    </cfRule>
  </conditionalFormatting>
  <conditionalFormatting sqref="J1168:J1171">
    <cfRule type="cellIs" dxfId="7" priority="8" operator="equal">
      <formula>0</formula>
    </cfRule>
  </conditionalFormatting>
  <conditionalFormatting sqref="I1168:I1171">
    <cfRule type="cellIs" dxfId="6" priority="7" operator="equal">
      <formula>0</formula>
    </cfRule>
  </conditionalFormatting>
  <conditionalFormatting sqref="J1172">
    <cfRule type="cellIs" dxfId="5" priority="6" operator="equal">
      <formula>0</formula>
    </cfRule>
  </conditionalFormatting>
  <conditionalFormatting sqref="I1172">
    <cfRule type="cellIs" dxfId="4" priority="5" operator="equal">
      <formula>0</formula>
    </cfRule>
  </conditionalFormatting>
  <conditionalFormatting sqref="J1173:J1176">
    <cfRule type="cellIs" dxfId="3" priority="4" operator="equal">
      <formula>0</formula>
    </cfRule>
  </conditionalFormatting>
  <conditionalFormatting sqref="I1173:I1176">
    <cfRule type="cellIs" dxfId="2" priority="3" operator="equal">
      <formula>0</formula>
    </cfRule>
  </conditionalFormatting>
  <conditionalFormatting sqref="J1177:J1178">
    <cfRule type="cellIs" dxfId="1" priority="2" operator="equal">
      <formula>0</formula>
    </cfRule>
  </conditionalFormatting>
  <conditionalFormatting sqref="I1177:I1178">
    <cfRule type="cellIs" dxfId="0" priority="1" operator="equal">
      <formula>0</formula>
    </cfRule>
  </conditionalFormatting>
  <pageMargins left="0" right="0" top="0" bottom="0" header="0.31496062992125984" footer="0.31496062992125984"/>
  <pageSetup scale="10" fitToWidth="0" orientation="portrait" r:id="rId1"/>
  <ignoredErrors>
    <ignoredError sqref="C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9"/>
  <sheetViews>
    <sheetView workbookViewId="0">
      <selection activeCell="F22" sqref="F22"/>
    </sheetView>
  </sheetViews>
  <sheetFormatPr baseColWidth="10" defaultColWidth="11.42578125" defaultRowHeight="15" x14ac:dyDescent="0.25"/>
  <sheetData>
    <row r="4" spans="1:2" x14ac:dyDescent="0.25">
      <c r="A4" s="1" t="s">
        <v>16</v>
      </c>
      <c r="B4" t="s">
        <v>17</v>
      </c>
    </row>
    <row r="5" spans="1:2" x14ac:dyDescent="0.25">
      <c r="A5" s="1" t="s">
        <v>18</v>
      </c>
      <c r="B5" t="s">
        <v>19</v>
      </c>
    </row>
    <row r="6" spans="1:2" x14ac:dyDescent="0.25">
      <c r="A6" s="1" t="s">
        <v>20</v>
      </c>
      <c r="B6" t="s">
        <v>21</v>
      </c>
    </row>
    <row r="7" spans="1:2" x14ac:dyDescent="0.25">
      <c r="A7" s="1" t="s">
        <v>22</v>
      </c>
      <c r="B7" t="s">
        <v>23</v>
      </c>
    </row>
    <row r="8" spans="1:2" x14ac:dyDescent="0.25">
      <c r="A8" s="1" t="s">
        <v>24</v>
      </c>
    </row>
    <row r="9" spans="1:2" x14ac:dyDescent="0.25">
      <c r="A9" s="1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78900 PAA Definitivo</vt:lpstr>
      <vt:lpstr>PAA Preliminar</vt:lpstr>
      <vt:lpstr>Referencias</vt:lpstr>
      <vt:lpstr>Hoja5</vt:lpstr>
      <vt:lpstr>Referencias!_Hlt57100697</vt:lpstr>
      <vt:lpstr>Referencias!_Hlt57100700</vt:lpstr>
      <vt:lpstr>Referencias!_Hlt57100703</vt:lpstr>
      <vt:lpstr>Referencias!_Hlt57100705</vt:lpstr>
      <vt:lpstr>Referencias!_Hlt57100707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Warner Cruz Barboza</dc:creator>
  <cp:keywords/>
  <dc:description/>
  <cp:lastModifiedBy>Alejandra Jimenez Salazar</cp:lastModifiedBy>
  <cp:revision/>
  <cp:lastPrinted>2020-01-06T18:09:34Z</cp:lastPrinted>
  <dcterms:created xsi:type="dcterms:W3CDTF">2019-04-29T17:44:19Z</dcterms:created>
  <dcterms:modified xsi:type="dcterms:W3CDTF">2020-01-10T17:37:04Z</dcterms:modified>
  <cp:category/>
  <cp:contentStatus/>
</cp:coreProperties>
</file>