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C:\Users\hrios\Desktop\GESTION ADMINISTRATIVA\AÑO 2019\PLAN DE COMPRAS 2020\SEGUNDA ENTREGA\"/>
    </mc:Choice>
  </mc:AlternateContent>
  <xr:revisionPtr revIDLastSave="0" documentId="8_{B1F068DF-2E81-4B90-92A0-AF6D28509032}" xr6:coauthVersionLast="36" xr6:coauthVersionMax="36" xr10:uidLastSave="{00000000-0000-0000-0000-000000000000}"/>
  <bookViews>
    <workbookView xWindow="0" yWindow="0" windowWidth="19200" windowHeight="12285" xr2:uid="{00000000-000D-0000-FFFF-FFFF00000000}"/>
  </bookViews>
  <sheets>
    <sheet name="CONSOLIDADO " sheetId="7" r:id="rId1"/>
    <sheet name="PROGRAMA 1 ADMINISTRACION Y APO" sheetId="4" r:id="rId2"/>
    <sheet name="PROGRAMA 2 ARQUITECTURA" sheetId="1" r:id="rId3"/>
    <sheet name="PROGRAMA 2 INFRAESTRUCTURA PENI" sheetId="3" r:id="rId4"/>
    <sheet name="PROGRAMA 3 AGROINDUTRIAL" sheetId="2" r:id="rId5"/>
    <sheet name="Hoja6" sheetId="6" r:id="rId6"/>
    <sheet name="PROGRAMA 4 TRANFERENCIAS VARIAS" sheetId="5"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86" i="7" l="1"/>
  <c r="K1385" i="7"/>
  <c r="K1384" i="7"/>
  <c r="K1383" i="7"/>
  <c r="K1382" i="7"/>
  <c r="K1381" i="7"/>
  <c r="K1380" i="7"/>
  <c r="K1379" i="7"/>
  <c r="K1378" i="7"/>
  <c r="K1377" i="7"/>
  <c r="K1376" i="7"/>
  <c r="K1375" i="7"/>
  <c r="K1374" i="7"/>
  <c r="K1373" i="7"/>
  <c r="K1372" i="7"/>
  <c r="K1371" i="7"/>
  <c r="K1370" i="7"/>
  <c r="K1369" i="7"/>
  <c r="K1368" i="7"/>
  <c r="K1367" i="7"/>
  <c r="K1366" i="7"/>
  <c r="K1365" i="7"/>
  <c r="K1364" i="7"/>
  <c r="K1363" i="7"/>
  <c r="K1362" i="7"/>
  <c r="K1361" i="7"/>
  <c r="K1360" i="7"/>
  <c r="K1359" i="7"/>
  <c r="K1358" i="7"/>
  <c r="K1357" i="7"/>
  <c r="J1356" i="7"/>
  <c r="K1356" i="7" s="1"/>
  <c r="K1355" i="7"/>
  <c r="K1354" i="7"/>
  <c r="K1353" i="7"/>
  <c r="K1352" i="7"/>
  <c r="K1351" i="7"/>
  <c r="K1350" i="7"/>
  <c r="K1349" i="7"/>
  <c r="K1348" i="7"/>
  <c r="K1347" i="7"/>
  <c r="K1346" i="7"/>
  <c r="K1345" i="7"/>
  <c r="K1344" i="7"/>
  <c r="K1343" i="7"/>
  <c r="K1342" i="7"/>
  <c r="K1341" i="7"/>
  <c r="K1340" i="7"/>
  <c r="K1339" i="7"/>
  <c r="K1338" i="7"/>
  <c r="K1337" i="7"/>
  <c r="K1336" i="7"/>
  <c r="K1335" i="7"/>
  <c r="K1334" i="7"/>
  <c r="K1333" i="7"/>
  <c r="K1332" i="7"/>
  <c r="K1331" i="7"/>
  <c r="K1330" i="7"/>
  <c r="K1329" i="7"/>
  <c r="K1328" i="7"/>
  <c r="K1327" i="7"/>
  <c r="K1326" i="7"/>
  <c r="K1325" i="7"/>
  <c r="K1324" i="7"/>
  <c r="K1323" i="7"/>
  <c r="K1322" i="7"/>
  <c r="K1321" i="7"/>
  <c r="K1320" i="7"/>
  <c r="K1319" i="7"/>
  <c r="K1318" i="7"/>
  <c r="K1317" i="7"/>
  <c r="K1316" i="7"/>
  <c r="K1315" i="7"/>
  <c r="K1314" i="7"/>
  <c r="K1313" i="7"/>
  <c r="K1312" i="7"/>
  <c r="K1311" i="7"/>
  <c r="K1310" i="7"/>
  <c r="K1309" i="7"/>
  <c r="K1308" i="7"/>
  <c r="K1307" i="7"/>
  <c r="K1306" i="7"/>
  <c r="K1305" i="7"/>
  <c r="K1304" i="7"/>
  <c r="K1303" i="7"/>
  <c r="K1302" i="7"/>
  <c r="K1301" i="7"/>
  <c r="K1300" i="7"/>
  <c r="K1299" i="7"/>
  <c r="K1298" i="7"/>
  <c r="K1297" i="7"/>
  <c r="K1296" i="7"/>
  <c r="K1295" i="7"/>
  <c r="K1294" i="7"/>
  <c r="K1293" i="7"/>
  <c r="K1292" i="7"/>
  <c r="K1291" i="7"/>
  <c r="K1290" i="7"/>
  <c r="K1289" i="7"/>
  <c r="K1288" i="7"/>
  <c r="K1287" i="7"/>
  <c r="K1286" i="7"/>
  <c r="K1285" i="7"/>
  <c r="K1284" i="7"/>
  <c r="K1283" i="7"/>
  <c r="K1282" i="7"/>
  <c r="K1281" i="7"/>
  <c r="K1280" i="7"/>
  <c r="K1279" i="7"/>
  <c r="K1278" i="7"/>
  <c r="K1277" i="7"/>
  <c r="K1276" i="7"/>
  <c r="K1275" i="7"/>
  <c r="K1274" i="7"/>
  <c r="K1273" i="7"/>
  <c r="K1272" i="7"/>
  <c r="K1271" i="7"/>
  <c r="K1270" i="7"/>
  <c r="K1269" i="7"/>
  <c r="K1268" i="7"/>
  <c r="K1267" i="7"/>
  <c r="K1266" i="7"/>
  <c r="K1265" i="7"/>
  <c r="K1264" i="7"/>
  <c r="K1263" i="7"/>
  <c r="K1262" i="7"/>
  <c r="K1261" i="7"/>
  <c r="K1260" i="7"/>
  <c r="K1259" i="7"/>
  <c r="K1258" i="7"/>
  <c r="K1257" i="7"/>
  <c r="K1256" i="7"/>
  <c r="K1255" i="7"/>
  <c r="K1254" i="7"/>
  <c r="K1253" i="7"/>
  <c r="K1252" i="7"/>
  <c r="K1251" i="7"/>
  <c r="K1250" i="7"/>
  <c r="K1249" i="7"/>
  <c r="K1248" i="7"/>
  <c r="K1247" i="7"/>
  <c r="K1246" i="7"/>
  <c r="K1245" i="7"/>
  <c r="K1244" i="7"/>
  <c r="K1243" i="7"/>
  <c r="K1242" i="7"/>
  <c r="K1241" i="7"/>
  <c r="K1240" i="7"/>
  <c r="K1239" i="7"/>
  <c r="K1238" i="7"/>
  <c r="K1237" i="7"/>
  <c r="K1236" i="7"/>
  <c r="K1235" i="7"/>
  <c r="K1234" i="7"/>
  <c r="K1233" i="7"/>
  <c r="K1232" i="7"/>
  <c r="K1231" i="7"/>
  <c r="K1230" i="7"/>
  <c r="K1229" i="7"/>
  <c r="K1228" i="7"/>
  <c r="K1227" i="7"/>
  <c r="K1226" i="7"/>
  <c r="K1225" i="7"/>
  <c r="K1224" i="7"/>
  <c r="K1223" i="7"/>
  <c r="K1222" i="7"/>
  <c r="K1221" i="7"/>
  <c r="K1220" i="7"/>
  <c r="K1219" i="7"/>
  <c r="K1218" i="7"/>
  <c r="K1217" i="7"/>
  <c r="K1216" i="7"/>
  <c r="K1215" i="7"/>
  <c r="K1214" i="7"/>
  <c r="K1213" i="7"/>
  <c r="K1212" i="7"/>
  <c r="K1211" i="7"/>
  <c r="K1210" i="7"/>
  <c r="K1209" i="7"/>
  <c r="K1208" i="7"/>
  <c r="K1207" i="7"/>
  <c r="K1206" i="7"/>
  <c r="K1205" i="7"/>
  <c r="K1204" i="7"/>
  <c r="K1203" i="7"/>
  <c r="K1202" i="7"/>
  <c r="K1201" i="7"/>
  <c r="K1200" i="7"/>
  <c r="K1199" i="7"/>
  <c r="K1198" i="7"/>
  <c r="K1197" i="7"/>
  <c r="K1196" i="7"/>
  <c r="K1195" i="7"/>
  <c r="K1194" i="7"/>
  <c r="K1193" i="7"/>
  <c r="K1192" i="7"/>
  <c r="K1191" i="7"/>
  <c r="K1190" i="7"/>
  <c r="K1189" i="7"/>
  <c r="K1188" i="7"/>
  <c r="K1187" i="7"/>
  <c r="K1186" i="7"/>
  <c r="K1185" i="7"/>
  <c r="K1184" i="7"/>
  <c r="K1183" i="7"/>
  <c r="K1182" i="7"/>
  <c r="K1181" i="7"/>
  <c r="K1180" i="7"/>
  <c r="K1179" i="7"/>
  <c r="K1178" i="7"/>
  <c r="K1177" i="7"/>
  <c r="B1358" i="7"/>
  <c r="K771" i="7"/>
  <c r="K770" i="7"/>
  <c r="K769" i="7"/>
  <c r="K768" i="7"/>
  <c r="K767" i="7"/>
  <c r="K766" i="7"/>
  <c r="K765" i="7"/>
  <c r="K764" i="7"/>
  <c r="K763" i="7"/>
  <c r="K762" i="7"/>
  <c r="K761" i="7"/>
  <c r="K760" i="7"/>
  <c r="K759" i="7"/>
  <c r="K758" i="7"/>
  <c r="K757" i="7"/>
  <c r="K756" i="7"/>
  <c r="K755" i="7"/>
  <c r="K754" i="7"/>
  <c r="K753" i="7"/>
  <c r="K752" i="7"/>
  <c r="K751" i="7"/>
  <c r="K750" i="7"/>
  <c r="K749" i="7"/>
  <c r="K748" i="7"/>
  <c r="K747" i="7"/>
  <c r="K746" i="7"/>
  <c r="K745" i="7"/>
  <c r="K744" i="7"/>
  <c r="K743" i="7"/>
  <c r="K742" i="7"/>
  <c r="K741" i="7"/>
  <c r="K740" i="7"/>
  <c r="K739" i="7"/>
  <c r="K738" i="7"/>
  <c r="K737" i="7"/>
  <c r="K736" i="7"/>
  <c r="K735" i="7"/>
  <c r="K734" i="7"/>
  <c r="K733" i="7"/>
  <c r="K732" i="7"/>
  <c r="K731" i="7"/>
  <c r="K730" i="7"/>
  <c r="K729" i="7"/>
  <c r="K728" i="7"/>
  <c r="K727" i="7"/>
  <c r="K726" i="7"/>
  <c r="K725" i="7"/>
  <c r="K724" i="7"/>
  <c r="K723" i="7"/>
  <c r="K722" i="7"/>
  <c r="K721" i="7"/>
  <c r="K720" i="7"/>
  <c r="K719" i="7"/>
  <c r="K718" i="7"/>
  <c r="K717" i="7"/>
  <c r="K716" i="7"/>
  <c r="K715" i="7"/>
  <c r="K714" i="7"/>
  <c r="K713" i="7"/>
  <c r="K712" i="7"/>
  <c r="K711" i="7"/>
  <c r="K710" i="7"/>
  <c r="K709" i="7"/>
  <c r="K708" i="7"/>
  <c r="K707" i="7"/>
  <c r="K706" i="7"/>
  <c r="K705" i="7"/>
  <c r="K704" i="7"/>
  <c r="K703" i="7"/>
  <c r="K702" i="7"/>
  <c r="K701" i="7"/>
  <c r="K700" i="7"/>
  <c r="K699" i="7"/>
  <c r="K698" i="7"/>
  <c r="K697" i="7"/>
  <c r="K696" i="7"/>
  <c r="K695" i="7"/>
  <c r="K694" i="7"/>
  <c r="K693" i="7"/>
  <c r="K692" i="7"/>
  <c r="K691" i="7"/>
  <c r="K690" i="7"/>
  <c r="K689" i="7"/>
  <c r="K688" i="7"/>
  <c r="K687" i="7"/>
  <c r="K686" i="7"/>
  <c r="K685" i="7"/>
  <c r="K684" i="7"/>
  <c r="K683" i="7"/>
  <c r="K682" i="7"/>
  <c r="K681" i="7"/>
  <c r="K680" i="7"/>
  <c r="K679" i="7"/>
  <c r="K678" i="7"/>
  <c r="K677" i="7"/>
  <c r="K676" i="7"/>
  <c r="K675" i="7"/>
  <c r="K674" i="7"/>
  <c r="K673" i="7"/>
  <c r="K672" i="7"/>
  <c r="K671" i="7"/>
  <c r="G773" i="7" s="1"/>
  <c r="J670" i="7"/>
  <c r="K670" i="7" s="1"/>
  <c r="K669" i="7"/>
  <c r="J669" i="7"/>
  <c r="J668" i="7"/>
  <c r="K668" i="7" s="1"/>
  <c r="J667" i="7"/>
  <c r="K667" i="7" s="1"/>
  <c r="K666" i="7"/>
  <c r="J666" i="7"/>
  <c r="J665" i="7"/>
  <c r="K665" i="7" s="1"/>
  <c r="J664" i="7"/>
  <c r="K664" i="7" s="1"/>
  <c r="K663" i="7"/>
  <c r="J663" i="7"/>
  <c r="J662" i="7"/>
  <c r="K662" i="7" s="1"/>
  <c r="J661" i="7"/>
  <c r="K661" i="7" s="1"/>
  <c r="K660" i="7"/>
  <c r="J660" i="7"/>
  <c r="J659" i="7"/>
  <c r="K659" i="7" s="1"/>
  <c r="J658" i="7"/>
  <c r="K658" i="7" s="1"/>
  <c r="K657" i="7"/>
  <c r="J657" i="7"/>
  <c r="J656" i="7"/>
  <c r="K656" i="7" s="1"/>
  <c r="J655" i="7"/>
  <c r="K655" i="7" s="1"/>
  <c r="K654" i="7"/>
  <c r="J654" i="7"/>
  <c r="J653" i="7"/>
  <c r="K653" i="7" s="1"/>
  <c r="J652" i="7"/>
  <c r="K652" i="7" s="1"/>
  <c r="K651" i="7"/>
  <c r="J651" i="7"/>
  <c r="J650" i="7"/>
  <c r="K650" i="7" s="1"/>
  <c r="J649" i="7"/>
  <c r="K649" i="7" s="1"/>
  <c r="K648" i="7"/>
  <c r="K647" i="7"/>
  <c r="K646" i="7"/>
  <c r="K645" i="7"/>
  <c r="K644" i="7"/>
  <c r="K643" i="7"/>
  <c r="K642" i="7"/>
  <c r="K641" i="7"/>
  <c r="K640" i="7"/>
  <c r="K639" i="7"/>
  <c r="K638" i="7"/>
  <c r="K637" i="7"/>
  <c r="K636" i="7"/>
  <c r="K635" i="7"/>
  <c r="K634" i="7"/>
  <c r="K633" i="7"/>
  <c r="K632" i="7"/>
  <c r="K631" i="7"/>
  <c r="K630" i="7"/>
  <c r="K629" i="7"/>
  <c r="K625" i="7"/>
  <c r="K624" i="7"/>
  <c r="K623" i="7"/>
  <c r="K622" i="7"/>
  <c r="K621" i="7"/>
  <c r="K620" i="7"/>
  <c r="K619" i="7"/>
  <c r="K618" i="7"/>
  <c r="K617" i="7"/>
  <c r="K616" i="7"/>
  <c r="K615" i="7"/>
  <c r="K614" i="7"/>
  <c r="K613" i="7"/>
  <c r="K612" i="7"/>
  <c r="K611" i="7"/>
  <c r="K610" i="7"/>
  <c r="K609" i="7"/>
  <c r="K608" i="7"/>
  <c r="K607" i="7"/>
  <c r="K606" i="7"/>
  <c r="K605" i="7"/>
  <c r="K604" i="7"/>
  <c r="K603" i="7"/>
  <c r="K602" i="7"/>
  <c r="K601" i="7"/>
  <c r="K600" i="7"/>
  <c r="K599" i="7"/>
  <c r="K598" i="7"/>
  <c r="K597" i="7"/>
  <c r="K596" i="7"/>
  <c r="K595" i="7"/>
  <c r="K594" i="7"/>
  <c r="K593" i="7"/>
  <c r="K592" i="7"/>
  <c r="K591" i="7"/>
  <c r="K590" i="7"/>
  <c r="K589" i="7"/>
  <c r="K588" i="7"/>
  <c r="K587" i="7"/>
  <c r="K586" i="7"/>
  <c r="K585" i="7"/>
  <c r="K584" i="7"/>
  <c r="K583" i="7"/>
  <c r="K582" i="7"/>
  <c r="K581" i="7"/>
  <c r="K580" i="7"/>
  <c r="K579" i="7"/>
  <c r="K578" i="7"/>
  <c r="K577" i="7"/>
  <c r="K576" i="7"/>
  <c r="K575" i="7"/>
  <c r="K574" i="7"/>
  <c r="K573" i="7"/>
  <c r="K572" i="7"/>
  <c r="K571" i="7"/>
  <c r="K570" i="7"/>
  <c r="K569" i="7"/>
  <c r="K568" i="7"/>
  <c r="K567" i="7"/>
  <c r="K566" i="7"/>
  <c r="K565" i="7"/>
  <c r="K564" i="7"/>
  <c r="K563" i="7"/>
  <c r="K562" i="7"/>
  <c r="K561" i="7"/>
  <c r="K560" i="7"/>
  <c r="K559" i="7"/>
  <c r="K558" i="7"/>
  <c r="K557" i="7"/>
  <c r="K556" i="7"/>
  <c r="K555" i="7"/>
  <c r="K554" i="7"/>
  <c r="K553" i="7"/>
  <c r="K552" i="7"/>
  <c r="K551" i="7"/>
  <c r="K550" i="7"/>
  <c r="K549" i="7"/>
  <c r="K548" i="7"/>
  <c r="K547" i="7"/>
  <c r="K546" i="7"/>
  <c r="K545" i="7"/>
  <c r="K544" i="7"/>
  <c r="K543" i="7"/>
  <c r="K542" i="7"/>
  <c r="K541" i="7"/>
  <c r="K540" i="7"/>
  <c r="K539" i="7"/>
  <c r="K538" i="7"/>
  <c r="K537" i="7"/>
  <c r="K536" i="7"/>
  <c r="K535" i="7"/>
  <c r="K534" i="7"/>
  <c r="K533" i="7"/>
  <c r="K532" i="7"/>
  <c r="K531" i="7"/>
  <c r="K530" i="7"/>
  <c r="K529" i="7"/>
  <c r="K528" i="7"/>
  <c r="K527" i="7"/>
  <c r="K526" i="7"/>
  <c r="K525" i="7"/>
  <c r="K524" i="7"/>
  <c r="K523" i="7"/>
  <c r="K522" i="7"/>
  <c r="K521" i="7"/>
  <c r="K520" i="7"/>
  <c r="K519" i="7"/>
  <c r="K518" i="7"/>
  <c r="K517" i="7"/>
  <c r="K516" i="7"/>
  <c r="K515" i="7"/>
  <c r="K514" i="7"/>
  <c r="K513" i="7"/>
  <c r="K512" i="7"/>
  <c r="K511" i="7"/>
  <c r="K510" i="7"/>
  <c r="K509" i="7"/>
  <c r="K508" i="7"/>
  <c r="K507" i="7"/>
  <c r="K506" i="7"/>
  <c r="K505" i="7"/>
  <c r="K504" i="7"/>
  <c r="K503" i="7"/>
  <c r="K502" i="7"/>
  <c r="K501" i="7"/>
  <c r="K500" i="7"/>
  <c r="K499" i="7"/>
  <c r="K498" i="7"/>
  <c r="K497" i="7"/>
  <c r="K496" i="7"/>
  <c r="K495" i="7"/>
  <c r="K494" i="7"/>
  <c r="K493" i="7"/>
  <c r="K492" i="7"/>
  <c r="K491" i="7"/>
  <c r="K490" i="7"/>
  <c r="K489" i="7"/>
  <c r="K488" i="7"/>
  <c r="K487" i="7"/>
  <c r="K486" i="7"/>
  <c r="K485" i="7"/>
  <c r="K484" i="7"/>
  <c r="K483" i="7"/>
  <c r="K482" i="7"/>
  <c r="K481" i="7"/>
  <c r="K480" i="7"/>
  <c r="K479" i="7"/>
  <c r="K478" i="7"/>
  <c r="K477" i="7"/>
  <c r="K476" i="7"/>
  <c r="K475" i="7"/>
  <c r="K474" i="7"/>
  <c r="K473" i="7"/>
  <c r="K472" i="7"/>
  <c r="K471" i="7"/>
  <c r="K470" i="7"/>
  <c r="K469" i="7"/>
  <c r="K468" i="7"/>
  <c r="K467" i="7"/>
  <c r="K466" i="7"/>
  <c r="K465" i="7"/>
  <c r="K464" i="7"/>
  <c r="K463" i="7"/>
  <c r="K462" i="7"/>
  <c r="K461" i="7"/>
  <c r="K460" i="7"/>
  <c r="K459" i="7"/>
  <c r="K458" i="7"/>
  <c r="K457" i="7"/>
  <c r="K456" i="7"/>
  <c r="K455" i="7"/>
  <c r="K454" i="7"/>
  <c r="K453" i="7"/>
  <c r="K452" i="7"/>
  <c r="K451" i="7"/>
  <c r="K450" i="7"/>
  <c r="K449" i="7"/>
  <c r="K448" i="7"/>
  <c r="K447" i="7"/>
  <c r="K446" i="7"/>
  <c r="K445" i="7"/>
  <c r="K444" i="7"/>
  <c r="K443" i="7"/>
  <c r="K442" i="7"/>
  <c r="K441" i="7"/>
  <c r="K440" i="7"/>
  <c r="K439" i="7"/>
  <c r="K438" i="7"/>
  <c r="K437" i="7"/>
  <c r="K436" i="7"/>
  <c r="K435" i="7"/>
  <c r="K434" i="7"/>
  <c r="K433" i="7"/>
  <c r="K432" i="7"/>
  <c r="K431" i="7"/>
  <c r="K430" i="7"/>
  <c r="K429" i="7"/>
  <c r="K428" i="7"/>
  <c r="K427" i="7"/>
  <c r="K426" i="7"/>
  <c r="K425" i="7"/>
  <c r="K424" i="7"/>
  <c r="K423" i="7"/>
  <c r="K422" i="7"/>
  <c r="K421" i="7"/>
  <c r="K420" i="7"/>
  <c r="K419" i="7"/>
  <c r="K418" i="7"/>
  <c r="K417" i="7"/>
  <c r="K416" i="7"/>
  <c r="K415" i="7"/>
  <c r="K414" i="7"/>
  <c r="K413" i="7"/>
  <c r="K412" i="7"/>
  <c r="K411" i="7"/>
  <c r="K410" i="7"/>
  <c r="K409" i="7"/>
  <c r="K408" i="7"/>
  <c r="K407" i="7"/>
  <c r="K406" i="7"/>
  <c r="K405" i="7"/>
  <c r="K404" i="7"/>
  <c r="K403" i="7"/>
  <c r="K402" i="7"/>
  <c r="K401" i="7"/>
  <c r="K400" i="7"/>
  <c r="K399" i="7"/>
  <c r="K398" i="7"/>
  <c r="K397" i="7"/>
  <c r="K396" i="7"/>
  <c r="K395" i="7"/>
  <c r="K394" i="7"/>
  <c r="K393" i="7"/>
  <c r="K392" i="7"/>
  <c r="K391" i="7"/>
  <c r="K390" i="7"/>
  <c r="K389" i="7"/>
  <c r="K388" i="7"/>
  <c r="K387" i="7"/>
  <c r="K386" i="7"/>
  <c r="K385" i="7"/>
  <c r="K384" i="7"/>
  <c r="K383" i="7"/>
  <c r="K382" i="7"/>
  <c r="K381" i="7"/>
  <c r="K380" i="7"/>
  <c r="K379" i="7"/>
  <c r="K378" i="7"/>
  <c r="K377" i="7"/>
  <c r="K376" i="7"/>
  <c r="K375" i="7"/>
  <c r="K374" i="7"/>
  <c r="K373" i="7"/>
  <c r="K372" i="7"/>
  <c r="K371" i="7"/>
  <c r="K370" i="7"/>
  <c r="K369" i="7"/>
  <c r="K368" i="7"/>
  <c r="K367" i="7"/>
  <c r="K366" i="7"/>
  <c r="K365" i="7"/>
  <c r="K364" i="7"/>
  <c r="K363" i="7"/>
  <c r="K362" i="7"/>
  <c r="K361" i="7"/>
  <c r="K360" i="7"/>
  <c r="K359" i="7"/>
  <c r="K358" i="7"/>
  <c r="K357" i="7"/>
  <c r="K356" i="7"/>
  <c r="K355" i="7"/>
  <c r="K354" i="7"/>
  <c r="K353" i="7"/>
  <c r="K352" i="7"/>
  <c r="K351" i="7"/>
  <c r="K350" i="7"/>
  <c r="K349" i="7"/>
  <c r="K348" i="7"/>
  <c r="K347" i="7"/>
  <c r="K346" i="7"/>
  <c r="K345" i="7"/>
  <c r="K344" i="7"/>
  <c r="K343" i="7"/>
  <c r="K342" i="7"/>
  <c r="K341" i="7"/>
  <c r="K340" i="7"/>
  <c r="K339" i="7"/>
  <c r="K338" i="7"/>
  <c r="K337" i="7"/>
  <c r="K336" i="7"/>
  <c r="K335" i="7"/>
  <c r="K334" i="7"/>
  <c r="K333" i="7"/>
  <c r="K332" i="7"/>
  <c r="K331" i="7"/>
  <c r="K330" i="7"/>
  <c r="K329" i="7"/>
  <c r="K328" i="7"/>
  <c r="K327" i="7"/>
  <c r="K326" i="7"/>
  <c r="K325" i="7"/>
  <c r="K324" i="7"/>
  <c r="K323" i="7"/>
  <c r="K322" i="7"/>
  <c r="K321" i="7"/>
  <c r="K320" i="7"/>
  <c r="K319" i="7"/>
  <c r="K318" i="7"/>
  <c r="K317" i="7"/>
  <c r="K316" i="7"/>
  <c r="K315" i="7"/>
  <c r="K314" i="7"/>
  <c r="K313" i="7"/>
  <c r="K312" i="7"/>
  <c r="K311" i="7"/>
  <c r="K310" i="7"/>
  <c r="K309" i="7"/>
  <c r="K308" i="7"/>
  <c r="K307" i="7"/>
  <c r="K306" i="7"/>
  <c r="K305" i="7"/>
  <c r="K304" i="7"/>
  <c r="K303" i="7"/>
  <c r="K302" i="7"/>
  <c r="K301" i="7"/>
  <c r="K300" i="7"/>
  <c r="K299" i="7"/>
  <c r="K298" i="7"/>
  <c r="K297" i="7"/>
  <c r="K296" i="7"/>
  <c r="K295" i="7"/>
  <c r="K294" i="7"/>
  <c r="K293" i="7"/>
  <c r="K292" i="7"/>
  <c r="K291" i="7"/>
  <c r="K290" i="7"/>
  <c r="K289" i="7"/>
  <c r="K288" i="7"/>
  <c r="K287" i="7"/>
  <c r="K286" i="7"/>
  <c r="K285" i="7"/>
  <c r="K284" i="7"/>
  <c r="K283" i="7"/>
  <c r="K282" i="7"/>
  <c r="K281" i="7"/>
  <c r="K280" i="7"/>
  <c r="K279" i="7"/>
  <c r="K278" i="7"/>
  <c r="K277" i="7"/>
  <c r="K276" i="7"/>
  <c r="K275" i="7"/>
  <c r="K274" i="7"/>
  <c r="K273" i="7"/>
  <c r="K272" i="7"/>
  <c r="K271" i="7"/>
  <c r="K270" i="7"/>
  <c r="K269" i="7"/>
  <c r="K268" i="7"/>
  <c r="K267" i="7"/>
  <c r="K266" i="7"/>
  <c r="K265" i="7"/>
  <c r="K264" i="7"/>
  <c r="K263" i="7"/>
  <c r="K262" i="7"/>
  <c r="K261" i="7"/>
  <c r="K260" i="7"/>
  <c r="K259" i="7"/>
  <c r="K258" i="7"/>
  <c r="K257" i="7"/>
  <c r="K256" i="7"/>
  <c r="K255" i="7"/>
  <c r="K254" i="7"/>
  <c r="K253" i="7"/>
  <c r="K252" i="7"/>
  <c r="K251" i="7"/>
  <c r="K250" i="7"/>
  <c r="K249" i="7"/>
  <c r="K248" i="7"/>
  <c r="K247" i="7"/>
  <c r="K246" i="7"/>
  <c r="K245" i="7"/>
  <c r="K244" i="7"/>
  <c r="K243" i="7"/>
  <c r="K242" i="7"/>
  <c r="K241" i="7"/>
  <c r="K240" i="7"/>
  <c r="K239" i="7"/>
  <c r="K238" i="7"/>
  <c r="K237" i="7"/>
  <c r="K236" i="7"/>
  <c r="K235" i="7"/>
  <c r="K234" i="7"/>
  <c r="K233" i="7"/>
  <c r="K232" i="7"/>
  <c r="K231" i="7"/>
  <c r="K230" i="7"/>
  <c r="K229" i="7"/>
  <c r="K228" i="7"/>
  <c r="K227" i="7"/>
  <c r="K226" i="7"/>
  <c r="K225" i="7"/>
  <c r="K224" i="7"/>
  <c r="K223" i="7"/>
  <c r="K222" i="7"/>
  <c r="K221" i="7"/>
  <c r="K220" i="7"/>
  <c r="K219" i="7"/>
  <c r="K218" i="7"/>
  <c r="K217" i="7"/>
  <c r="K216" i="7"/>
  <c r="K215" i="7"/>
  <c r="K214" i="7"/>
  <c r="K213" i="7"/>
  <c r="K212" i="7"/>
  <c r="K211" i="7"/>
  <c r="K210" i="7"/>
  <c r="K209" i="7"/>
  <c r="K208" i="7"/>
  <c r="K207" i="7"/>
  <c r="K206" i="7"/>
  <c r="K205" i="7"/>
  <c r="K204" i="7"/>
  <c r="K203" i="7"/>
  <c r="K202" i="7"/>
  <c r="K201" i="7"/>
  <c r="K200" i="7"/>
  <c r="K199" i="7"/>
  <c r="K198" i="7"/>
  <c r="K197" i="7"/>
  <c r="K196" i="7"/>
  <c r="K195" i="7"/>
  <c r="K194" i="7"/>
  <c r="K193" i="7"/>
  <c r="K192" i="7"/>
  <c r="K191" i="7"/>
  <c r="K190" i="7"/>
  <c r="K189" i="7"/>
  <c r="K188" i="7"/>
  <c r="K187" i="7"/>
  <c r="K186" i="7"/>
  <c r="K185" i="7"/>
  <c r="K184" i="7"/>
  <c r="K183" i="7"/>
  <c r="K182" i="7"/>
  <c r="K181" i="7"/>
  <c r="K180" i="7"/>
  <c r="K179" i="7"/>
  <c r="K178" i="7"/>
  <c r="K177" i="7"/>
  <c r="K176" i="7"/>
  <c r="K175" i="7"/>
  <c r="K174" i="7"/>
  <c r="K173" i="7"/>
  <c r="K172" i="7"/>
  <c r="K171" i="7"/>
  <c r="K170" i="7"/>
  <c r="K169" i="7"/>
  <c r="K168" i="7"/>
  <c r="K167" i="7"/>
  <c r="K166" i="7"/>
  <c r="K165" i="7"/>
  <c r="K164" i="7"/>
  <c r="K163" i="7"/>
  <c r="K162" i="7"/>
  <c r="K161" i="7"/>
  <c r="K160" i="7"/>
  <c r="K159" i="7"/>
  <c r="K158" i="7"/>
  <c r="K157" i="7"/>
  <c r="K156" i="7"/>
  <c r="K155" i="7"/>
  <c r="K154" i="7"/>
  <c r="K153" i="7"/>
  <c r="K152" i="7"/>
  <c r="K151" i="7"/>
  <c r="K150" i="7"/>
  <c r="K149" i="7"/>
  <c r="K148" i="7"/>
  <c r="K147" i="7"/>
  <c r="K146" i="7"/>
  <c r="K145" i="7"/>
  <c r="K144" i="7"/>
  <c r="K143" i="7"/>
  <c r="K142" i="7"/>
  <c r="K141" i="7"/>
  <c r="K140" i="7"/>
  <c r="K139" i="7"/>
  <c r="K138" i="7"/>
  <c r="K137" i="7"/>
  <c r="K136" i="7"/>
  <c r="K135" i="7"/>
  <c r="K134" i="7"/>
  <c r="K133" i="7"/>
  <c r="K132" i="7"/>
  <c r="K131" i="7"/>
  <c r="K130" i="7"/>
  <c r="K129" i="7"/>
  <c r="K128" i="7"/>
  <c r="K127" i="7"/>
  <c r="K126" i="7"/>
  <c r="K125" i="7"/>
  <c r="K124" i="7"/>
  <c r="K123" i="7"/>
  <c r="K122" i="7"/>
  <c r="K121" i="7"/>
  <c r="K120" i="7"/>
  <c r="K119" i="7"/>
  <c r="K118" i="7"/>
  <c r="K117" i="7"/>
  <c r="K116" i="7"/>
  <c r="K115" i="7"/>
  <c r="K114" i="7"/>
  <c r="K113" i="7"/>
  <c r="K112" i="7"/>
  <c r="K111" i="7"/>
  <c r="K110" i="7"/>
  <c r="K109" i="7"/>
  <c r="K108" i="7"/>
  <c r="K107" i="7"/>
  <c r="K106" i="7"/>
  <c r="K105" i="7"/>
  <c r="K104" i="7"/>
  <c r="K103" i="7"/>
  <c r="K102" i="7"/>
  <c r="K101" i="7"/>
  <c r="K100" i="7"/>
  <c r="K99" i="7"/>
  <c r="K98" i="7"/>
  <c r="K97" i="7"/>
  <c r="K96" i="7"/>
  <c r="K95" i="7"/>
  <c r="K94" i="7"/>
  <c r="K93" i="7"/>
  <c r="K92" i="7"/>
  <c r="K91" i="7"/>
  <c r="K90" i="7"/>
  <c r="K89" i="7"/>
  <c r="K88" i="7"/>
  <c r="K87" i="7"/>
  <c r="K86" i="7"/>
  <c r="K85" i="7"/>
  <c r="K84" i="7"/>
  <c r="K83" i="7"/>
  <c r="K82" i="7"/>
  <c r="K81" i="7"/>
  <c r="K80" i="7"/>
  <c r="K79" i="7"/>
  <c r="K78" i="7"/>
  <c r="K77" i="7"/>
  <c r="K76" i="7"/>
  <c r="K75" i="7"/>
  <c r="K74" i="7"/>
  <c r="K73" i="7"/>
  <c r="K72" i="7"/>
  <c r="K71"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K5" i="7"/>
  <c r="K4" i="7"/>
  <c r="K3" i="7"/>
  <c r="J75" i="5"/>
  <c r="J214" i="5"/>
  <c r="J213" i="5"/>
  <c r="J212" i="5"/>
  <c r="J211" i="5"/>
  <c r="J210" i="5"/>
  <c r="J209" i="5"/>
  <c r="J208" i="5"/>
  <c r="J207" i="5"/>
  <c r="J206" i="5"/>
  <c r="J205" i="5"/>
  <c r="J204" i="5"/>
  <c r="J203" i="5"/>
  <c r="J202" i="5"/>
  <c r="J201" i="5"/>
  <c r="J200" i="5"/>
  <c r="J199" i="5"/>
  <c r="J198" i="5"/>
  <c r="J197" i="5"/>
  <c r="J196" i="5"/>
  <c r="J195" i="5"/>
  <c r="J194" i="5"/>
  <c r="J193" i="5"/>
  <c r="J192" i="5"/>
  <c r="J191" i="5"/>
  <c r="J190" i="5"/>
  <c r="J189" i="5"/>
  <c r="J188" i="5"/>
  <c r="J187" i="5"/>
  <c r="J186" i="5"/>
  <c r="B186" i="5"/>
  <c r="J185" i="5"/>
  <c r="I184" i="5"/>
  <c r="J184" i="5" s="1"/>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7" i="5"/>
  <c r="J126" i="5"/>
  <c r="J125"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L5" i="4"/>
  <c r="G5" i="4"/>
  <c r="L4" i="4"/>
  <c r="G4" i="4"/>
  <c r="L3" i="4"/>
  <c r="J46" i="3"/>
  <c r="K46" i="3" s="1"/>
  <c r="J45" i="3"/>
  <c r="K45" i="3" s="1"/>
  <c r="J44" i="3"/>
  <c r="K44" i="3" s="1"/>
  <c r="J43" i="3"/>
  <c r="K43" i="3" s="1"/>
  <c r="J42" i="3"/>
  <c r="K42" i="3" s="1"/>
  <c r="J41" i="3"/>
  <c r="K41" i="3" s="1"/>
  <c r="J40" i="3"/>
  <c r="K40" i="3" s="1"/>
  <c r="J39" i="3"/>
  <c r="K39" i="3" s="1"/>
  <c r="J38" i="3"/>
  <c r="K38" i="3" s="1"/>
  <c r="J37" i="3"/>
  <c r="K37" i="3" s="1"/>
  <c r="J36" i="3"/>
  <c r="K36" i="3" s="1"/>
  <c r="J35" i="3"/>
  <c r="K35" i="3" s="1"/>
  <c r="J34" i="3"/>
  <c r="K34" i="3" s="1"/>
  <c r="J33" i="3"/>
  <c r="K33" i="3" s="1"/>
  <c r="J32" i="3"/>
  <c r="K32" i="3" s="1"/>
  <c r="J31" i="3"/>
  <c r="K31" i="3" s="1"/>
  <c r="J30" i="3"/>
  <c r="K30" i="3" s="1"/>
  <c r="J29" i="3"/>
  <c r="K29" i="3" s="1"/>
  <c r="J28" i="3"/>
  <c r="K28" i="3" s="1"/>
  <c r="J27" i="3"/>
  <c r="K27" i="3" s="1"/>
  <c r="J26" i="3"/>
  <c r="K26" i="3" s="1"/>
  <c r="J25" i="3"/>
  <c r="K25" i="3" s="1"/>
  <c r="K24" i="3"/>
  <c r="K23" i="3"/>
  <c r="K22" i="3"/>
  <c r="K21" i="3"/>
  <c r="K20" i="3"/>
  <c r="K19" i="3"/>
  <c r="K18" i="3"/>
  <c r="K17" i="3"/>
  <c r="K16" i="3"/>
  <c r="K15" i="3"/>
  <c r="K14" i="3"/>
  <c r="K13" i="3"/>
  <c r="K12" i="3"/>
  <c r="K11" i="3"/>
  <c r="K10" i="3"/>
  <c r="K9" i="3"/>
  <c r="K8" i="3"/>
  <c r="K7" i="3"/>
  <c r="K6" i="3"/>
  <c r="K5" i="3"/>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H107" i="2" s="1"/>
  <c r="K7" i="2"/>
  <c r="K6" i="2"/>
  <c r="K5" i="2"/>
  <c r="K627" i="1" l="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3" i="1" l="1"/>
  <c r="K212" i="1"/>
  <c r="K13" i="1" l="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4" i="1"/>
  <c r="K215" i="1"/>
  <c r="K12" i="1"/>
  <c r="K11" i="1"/>
  <c r="K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Pablo Morales Villanueva</author>
  </authors>
  <commentList>
    <comment ref="F719" authorId="0" shapeId="0" xr:uid="{F57F7173-3140-4742-84D3-D8FEF40C7588}">
      <text>
        <r>
          <rPr>
            <b/>
            <sz val="9"/>
            <color indexed="81"/>
            <rFont val="Tahoma"/>
            <family val="2"/>
          </rPr>
          <t>Pablo Morales Villanueva:</t>
        </r>
        <r>
          <rPr>
            <sz val="9"/>
            <color indexed="81"/>
            <rFont val="Tahoma"/>
            <family val="2"/>
          </rPr>
          <t xml:space="preserve">
la forma de presentacion del codigo original difiere
sacos de 25 kilos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Pablo Morales Villanueva</author>
  </authors>
  <commentList>
    <comment ref="G53" authorId="0" shapeId="0" xr:uid="{87CF9321-D15A-4176-802D-93AC61B24A44}">
      <text>
        <r>
          <rPr>
            <b/>
            <sz val="9"/>
            <color indexed="81"/>
            <rFont val="Tahoma"/>
            <family val="2"/>
          </rPr>
          <t>Pablo Morales Villanueva:</t>
        </r>
        <r>
          <rPr>
            <sz val="9"/>
            <color indexed="81"/>
            <rFont val="Tahoma"/>
            <family val="2"/>
          </rPr>
          <t xml:space="preserve">
la forma de presentacion del codigo original difiere
sacos de 25 kilos</t>
        </r>
      </text>
    </comment>
  </commentList>
</comments>
</file>

<file path=xl/sharedStrings.xml><?xml version="1.0" encoding="utf-8"?>
<sst xmlns="http://schemas.openxmlformats.org/spreadsheetml/2006/main" count="22175" uniqueCount="1974">
  <si>
    <t>Patronato de Construcciones, Instalaciones y Adquisición de Bienes</t>
  </si>
  <si>
    <t>Infraestructura Penitenciaria</t>
  </si>
  <si>
    <t>Código</t>
  </si>
  <si>
    <t>Programa</t>
  </si>
  <si>
    <t>Subp.</t>
  </si>
  <si>
    <t>Subc.</t>
  </si>
  <si>
    <t>Consec.</t>
  </si>
  <si>
    <t>Código de Clasificación</t>
  </si>
  <si>
    <t>Código de Identificación</t>
  </si>
  <si>
    <t>Tipo de bien ó servicio</t>
  </si>
  <si>
    <t>Medida</t>
  </si>
  <si>
    <t>Cantidad</t>
  </si>
  <si>
    <t>Unitario</t>
  </si>
  <si>
    <t>Total</t>
  </si>
  <si>
    <t>Periodo</t>
  </si>
  <si>
    <t>Fuente</t>
  </si>
  <si>
    <t>Unidad</t>
  </si>
  <si>
    <t>001</t>
  </si>
  <si>
    <t>000001</t>
  </si>
  <si>
    <t>71131606</t>
  </si>
  <si>
    <t>90005257</t>
  </si>
  <si>
    <t>50201</t>
  </si>
  <si>
    <t xml:space="preserve">Unidad </t>
  </si>
  <si>
    <t>Plan de compras 2020</t>
  </si>
  <si>
    <t xml:space="preserve">Infraestructura Penitenciaria Patronato de Construcciones . </t>
  </si>
  <si>
    <t>92187848</t>
  </si>
  <si>
    <t>72121498</t>
  </si>
  <si>
    <t xml:space="preserve">50201 </t>
  </si>
  <si>
    <t>31211604</t>
  </si>
  <si>
    <t>92008190</t>
  </si>
  <si>
    <t>20104</t>
  </si>
  <si>
    <t>080</t>
  </si>
  <si>
    <t>000035</t>
  </si>
  <si>
    <t>220</t>
  </si>
  <si>
    <t>0000003</t>
  </si>
  <si>
    <t>31211502</t>
  </si>
  <si>
    <t>92048273</t>
  </si>
  <si>
    <t>DILUYENTE(THINNER)FINOPESOESPECIFICO(20/20)DE0,796g/mlPARAACABADOSTIPOLACA PRESENTACIÓN DE 3,785 LUTILIDAD ACABADO TIPO LACA PRESENTACION ENVASECONTENIDO 3,785 L ESTILOFINO(20/20)(Entiendaseque1Unidadequivale a 3,785 L de producto )</t>
  </si>
  <si>
    <t>PINTURAACRILICALATEXSATINADAPARAEXTERIORESEINTERIORESBASEAGUA,SOLIDOSPORVOLUMEN44-46%COLORGRISENVASE3,785 LCOLOR GRISCONTENIDO 3,785 LitrosTIPO DE PINTURA ACRILICA MATE PRESENTACION GALON PRODUCTO PINTURA</t>
  </si>
  <si>
    <t>92048336</t>
  </si>
  <si>
    <t>PINTURAACRILICAMATEPARAEXTERIORESEINTERIORESBASEAGUA,SOLIDOSPORVOLUMEN 52-54% COLOR CAFE ENVASE 3,785 LCOLOR CAFÉCONTENIDO 3,785 LitrosTIPO DE PINTURA ACRILICA MATE PRESENTACION GALON PRODUCTO PINTURA</t>
  </si>
  <si>
    <t>unidad</t>
  </si>
  <si>
    <t>000069</t>
  </si>
  <si>
    <t>92129903</t>
  </si>
  <si>
    <t>PINTURAANTICORROSIVA#09345-307,BASEDEAGUA,COLORROJOOXIDOMATEDEALTAADHERENCIA,SOLIDOSPORVOLUMEN35-37%,SOLIDOSPORPESO45-47%,PRESENTACIONDE3,785 L, PARA EXTERIORES E INTERIORESCOLOR ROJOCONTENIDO 3,785 L ESTILO BASE AGUA NUMERO 09345-307TIPO DE PINTURA ANTICORROSIVAPRODUCTO PINTURA</t>
  </si>
  <si>
    <t>20199</t>
  </si>
  <si>
    <t>900</t>
  </si>
  <si>
    <t>090701</t>
  </si>
  <si>
    <t>31201607</t>
  </si>
  <si>
    <t>92155958</t>
  </si>
  <si>
    <t>PEGAMENTOAZULPARATUBERÍASPVC,SECADORÁPIDO,PARATRABAJARCONAGUA,CONBROCHAPARAFACILITARLAAPLICACIÓN,ESPECIALMENTEFORMULADOPARAUNEMPALMEMÁSFUERTEENTREPLÁSTICOPVCYTUBERÍASENCONDICIONESHÚMEDAS.APROBADOPARAELUSOENAGUAPOTABLEYSISTEMASDEAGUACALIENTE.IMPERMEABLE,FLEXIBLE,SECADORÁPIDO,FÁCILYRÁPIDODEUSAR,RESISTENTEATEMPERATURASSOBRE82°C(180°F)YRESISTENTEATEMPERATURASBAJAS.ENVASEMETÁLICO.MODOSDEOPERACIÓNSECOYHÚMEDO.PRESENTACIÓNENENVASEMETÁLICODE0,946L.ENTIÉNDASECOMOUNIDADDECOTIZACIÓN:UNENVASEMETÁLICODE0,946LITROS.</t>
  </si>
  <si>
    <t>92008314</t>
  </si>
  <si>
    <t>PEGAMENTOPARAUNIRDEFORMAFIRMEYSEGURATUBERIASYACCESORIOSDEPLASTICOPVCPRESENTACIONENVASEDE0,95LPARAUSAR CON BROCHINMODOS DE OPERACION CON BROCHAPRESENTACION EN ENVASE UTILIDADPEGARTUBERIAYACCESORIOSDEPVC</t>
  </si>
  <si>
    <t>31201623</t>
  </si>
  <si>
    <t>92034799</t>
  </si>
  <si>
    <t>PEGAMENTO PVC ENVASE DE 240 mlUTILIDAD TUBERIAS PVC PRODUCTO PEGAMENTO PVC PRESENTACION ENVASE DE LATACONTENIDO 240 mL TIPO CONTACTO</t>
  </si>
  <si>
    <t>190301</t>
  </si>
  <si>
    <t>92035259</t>
  </si>
  <si>
    <t>GELEPÓXICO,CONFORMADOPORUNASOLUCIÓNAYUNASOLUCIÓNBPARAFORMARELCOMPUESTOFINAL,COLORGRIS,PARAANCLAJESYFIJACIONESENCONCRETOYMAMPOSTERÍA.QUECUMPLACONLASNORMASASTMC881,TIPOSIYIV,GRADO3,CLASESBYCYAASHTOM235.PRESENTACIÓNENENVASEDE3,8LITROSCADASOLUCIÓN.ENTIÉNDASECOMOUNIDADDECOTIZACIÓN:UNGEL,SOLUCIÓN A Y B DE 3,8 L.</t>
  </si>
  <si>
    <t>20301</t>
  </si>
  <si>
    <t>040</t>
  </si>
  <si>
    <t>000012</t>
  </si>
  <si>
    <t>30102004</t>
  </si>
  <si>
    <t>92031694</t>
  </si>
  <si>
    <t>LAMINADEACEROEXPANDIDA,TIPOJORDOMEX,MEDIDAS1,22mX2,44mX3mm,CALIBRE 9ANCHO 2,44 mFORMA EXPANDIDA GROSOR 3 mmLARGO 1,22 m MATERIAL ACERO</t>
  </si>
  <si>
    <t>000450</t>
  </si>
  <si>
    <t>30102003</t>
  </si>
  <si>
    <t>92049651</t>
  </si>
  <si>
    <t>LAMINADEHIERRONEGRO,LISA,MEDIDAS4,76mm X 1,22 m X 2,44 mMATERIAL DE LAMINA Hierro negro ANCHO 1,22 m COLOR negroGROSOR 4,76 mmTIPO DE MATERIAL Hierro LARGO 2,44 m UTILIDAD Para trabajos generalesPRODUCTO Lamina</t>
  </si>
  <si>
    <t>92089277</t>
  </si>
  <si>
    <t>LAMINADEHIERRONEGRODE12,70mm(O,5Pulg) X 1,22 X 2,44 mGROSOR 12,70 (O,5) mm (Pulg)TIPO DE MATERIAL Hierro negroUTILIDAD Trabajos generales MATERIAL Hierro PRODUCTO Lamina</t>
  </si>
  <si>
    <t>060</t>
  </si>
  <si>
    <t>000500</t>
  </si>
  <si>
    <t>30101503</t>
  </si>
  <si>
    <t>92014918</t>
  </si>
  <si>
    <t>ANGULARDEHIERRONEGRO,MEDIDAS3.18mmX 38.10 mm (1/8 X 1 1/2 Pulg) X 6 mUnidad de empaque Unidad</t>
  </si>
  <si>
    <t>ANGULARDEHIERRO,MEDIDAS50mmLADOX50 mm LADO X 5 mm GROSOR X 6 m LARGOANCHO 50X50 mmGROSOR 5 mm LARGO 6 m</t>
  </si>
  <si>
    <t>92051857</t>
  </si>
  <si>
    <t>065</t>
  </si>
  <si>
    <t>000061</t>
  </si>
  <si>
    <t>31161807</t>
  </si>
  <si>
    <t>92054434</t>
  </si>
  <si>
    <t>ARANDELADEACERONEGRO,TIPOPLANA,DIAMETRO INTERNO 9,52 mm (3/8 Pulg)MATERIAL ACERO NEGRO PRODUCTO ARANDELATIPO PLANA DIAMETRO INTERNO 9,52 mm</t>
  </si>
  <si>
    <t>0000002</t>
  </si>
  <si>
    <t>92009251</t>
  </si>
  <si>
    <t>ARANDELAPLANA,HIERROGALVANIZADO,TAMAÑO 3 mm (1/8 Pulg)MATERIAL HIERRO GALVANIZADO PRODUCTO ARANDELADIAMETRO 3 mm ESTILO PLANA</t>
  </si>
  <si>
    <t>085</t>
  </si>
  <si>
    <t>000640</t>
  </si>
  <si>
    <t>CLAVODEHIERROCORRIENTECONCABEZADE50,80mm(2)DELARGOYDIAMETRODE3,05mmUnidad de empaque CAJADIAMETRO 3,05 mm TIPO DE MATERIAL HIERRO TIPO DE PUNTA CON CABEZA</t>
  </si>
  <si>
    <t>31162002</t>
  </si>
  <si>
    <t>92007704</t>
  </si>
  <si>
    <t xml:space="preserve">KILOGRAMO </t>
  </si>
  <si>
    <t>100</t>
  </si>
  <si>
    <t>000260</t>
  </si>
  <si>
    <t>90020395</t>
  </si>
  <si>
    <t>LAMINADEACEROGALVANIZADA(ONDULADA)P/TECHO # 26 1,07 X 3,66 MESTILO ONDULADAMATERIAL ACERO GALVANIZADANUMERO 26 PRODUCTO LAMINATAMAÑO 1.07 X 3.66 MUTILIDAD PARA TECHO</t>
  </si>
  <si>
    <t>110</t>
  </si>
  <si>
    <t>000400</t>
  </si>
  <si>
    <t>30111903</t>
  </si>
  <si>
    <t>92007021</t>
  </si>
  <si>
    <t>MALLAELECTROSOLDADA#2COMPUESTAPORVARILLADEDIAMETRO5,5mm,CUADROSDE15cmX15cm,DE2,50mX6mX5,30mm,ESTRUCTURADEACEROPLANAFORMADAPORVARILLASELECTROSOLDADASENLOSPUNTOSDE ENCUENTROMATERIAL ACERO NUMERO 2 DIAMETRO VARILLA 5,5 MM ESTRUCTURADEACEROPLANAFORMADAPORVARILLASELECTROSOLDADASENLOSPUNTOSDE ENCUENTRO TAMAÑO 2,50 X 6 X 5,30 MM X M X MM</t>
  </si>
  <si>
    <t>115</t>
  </si>
  <si>
    <t>30102303</t>
  </si>
  <si>
    <t>92017033</t>
  </si>
  <si>
    <t>PERFILESTRUCTURALDEHIERRONEGRO(PERLING)ENCDE2.38mmX50,80mmX101,60 mm X 6 m DE LARGO, RT1-13MATERIAL HIERRO NEGROESPESOR 2.38 mm PRODUCTO PERFIL ANCHO 101.60 mm TIPO ESTRUCTURALALTURA 50.80 mmLARGO 6 m FORMA C</t>
  </si>
  <si>
    <t>120</t>
  </si>
  <si>
    <t>000778</t>
  </si>
  <si>
    <t>30102203</t>
  </si>
  <si>
    <t>92091505</t>
  </si>
  <si>
    <t>PLATINADEHIERRONEGRO,ANCHODE50,8mmX GROSOR DE 4,76 mm X LARGO DE 6 mANCHO 50,80 mmCOLOR NEGROGROSOR 4,76 mm LARGO 6 m MATERIAL HIERRO NEGRO PRODUCTO PLATINA</t>
  </si>
  <si>
    <t>PLATINADEHIERRODEANCHO6,35mm(1/4pulg.),GROSOR50.80mm(2pulg.),LARGO6,000 mm (6 m).ANCHO 6,35 ( 1/4) mm (Pulg) GROSOR 50.80 (2) mm (Pulg)MATERIAL 6,000 (6) mm (m) PRODUCTO PLATINA TIPO DE MATERIAL HIERRO</t>
  </si>
  <si>
    <t>000779</t>
  </si>
  <si>
    <t>92059779</t>
  </si>
  <si>
    <t>135</t>
  </si>
  <si>
    <t>000015</t>
  </si>
  <si>
    <t>39131719</t>
  </si>
  <si>
    <t>92160860</t>
  </si>
  <si>
    <t>TUBODEACEROGALVANIZADO,TIPOCONDUITEMT,TAMAÑODE19,05mm(3/4Pulg)X3mDELARGO, PARA INSTALACION ELECTRICADIAMETRO DE 19,05 (3/4 Pulg) mm LARGO DE 3 mm MATERIAL DE ACERO GALVANIZADO UTILIDAD PARA INSTALACION ELECTRICAPRODUCTO TUBO ESTILO TIPO CONDUIT EMTDebe cumplir con la certificación UL.</t>
  </si>
  <si>
    <t>000460</t>
  </si>
  <si>
    <t>39131601</t>
  </si>
  <si>
    <t>92054113</t>
  </si>
  <si>
    <t>TUBOBIEX,DIAMETRODE19,05mm(3/4Pulg),TIPOAMERICANO,COLORNEGRO,MAXIMAFLEXIBILIDAD,RESISTENTEACORROSION,ACEITEYAGUA,PARAINSTALACIONRAPIDAYFACIL MANIPULACIONCOLOR NEGRO DIAMETRO 19,05 mmESTILO MAXIMA FLEXIBILIDADMATERIAL BIEXPRODUCTO TUBOTIPO AMERICANOUTILIZADO INSTALACION RAPIDA</t>
  </si>
  <si>
    <t>001069</t>
  </si>
  <si>
    <t>92072177</t>
  </si>
  <si>
    <t>TUBORECTANGULARDEHIERRONEGROESTRUCTURAL,CONMEDIDASDE50,8MMDEANCHOPOR101,6MMDEALTO,POR1,8MMDEGROSOR, DE 6 METROS DE LARGO.</t>
  </si>
  <si>
    <t>30102304</t>
  </si>
  <si>
    <t>92041485</t>
  </si>
  <si>
    <t>TUBODEACERORECTANGULAR,MEDIDAS2,38mmESPESORX101,6mmANCHOX203,2mmALTO X 6 m LARGOANCHO 101,6 mmESPESOR 2,38 mmFORMA RECTANGULARLARGO 6 mMATERIAL ACEROPRODUCTO TUBO</t>
  </si>
  <si>
    <t>001070</t>
  </si>
  <si>
    <t>92043692</t>
  </si>
  <si>
    <t>TUBOCUADRADOINDUSTRIALDEHIERRONEGRODE76,2MM(3PULG)ALTOX76,2MM(3PULG)ANCHOX2,38MM(3/32PULG)ESPESORX6,10MLARGO,ESTILOINDUSTRIAL.SEACLARAQUEELLARGODELTUBOREQUERIDOESDE6METROS DE LARGO.</t>
  </si>
  <si>
    <t>92043697</t>
  </si>
  <si>
    <t>TUBOCUADRADOINDUSTRIALDEHIERRONEGRODE38,10MM(11/2PULG)ALTOX38,10MM(11/2PULG)ANCHOX1,80MM(5/64PULG)ESPESORX6,10MLARGO.SEACLARAQUEELLARGODELTUBOREQUERIDOESDE6METROSDE LARGO.</t>
  </si>
  <si>
    <t>92108882</t>
  </si>
  <si>
    <t>TUBOESTRUCTURALDEACEROA-33ASTMSECCIÓNCUADRADADE50,80MMX50,80MMX2,38MMDEGRUESOY6MDELARGO(2PULGX2 PULG X 3/32 PULG X 19,68 FT).</t>
  </si>
  <si>
    <t>150701</t>
  </si>
  <si>
    <t>40142008</t>
  </si>
  <si>
    <t>92094830</t>
  </si>
  <si>
    <t>MANGUERADEABASTOENACEROINOXIDABLE,FLEXIBLE,CONEXIONDE12,7mm(1/2Pulg)Y12,7mm(1/2Pulg)X457,2mm(18Pulg)DELARGODIAMETRO 12,7 mmLARGO 457,2 mm MATERIAL ACERO INOXIDABLETIPO ABASTOUTILIDADPARAALIMENTACIONDEAGUAPOTABLE PARA LAVATORIOS.</t>
  </si>
  <si>
    <t>000380</t>
  </si>
  <si>
    <t>40171509</t>
  </si>
  <si>
    <t>92049448</t>
  </si>
  <si>
    <t>TUBOABASTODEBRONCE,NIQUELADO,PARATANQUEDEINODORO12.7X12.7mmX40cmLARGOANCHO 12.7 mm ALTO 12.7 mmLARGO 40 cm PRODUCTO TUBO ABASTO UTILIDAD PARA TANQUE DE INODORO</t>
  </si>
  <si>
    <t>140</t>
  </si>
  <si>
    <t>000080</t>
  </si>
  <si>
    <t>30102403</t>
  </si>
  <si>
    <t>92040172</t>
  </si>
  <si>
    <t>VARILLADEHIERROCORRUGADA,12,7mmDEGROSOR (#3) POR 6 m DE LARGO, GRADO 40FORMA CORRUGADA MATERIAL HIERRONUMERO 3 LARGO 6 mGRADO 40UTILIDAD CONSTRUCCION</t>
  </si>
  <si>
    <t>002100</t>
  </si>
  <si>
    <t>30101604</t>
  </si>
  <si>
    <t>92040930</t>
  </si>
  <si>
    <t>BARRADEACERO(VARILLALISA)#6DE19,05mm X 6 m GRADO 40DIAMETRO 19,05 mmLARGO 6 mMATERIAL ACERO GRADO 40TIPO LISA</t>
  </si>
  <si>
    <t>92126436</t>
  </si>
  <si>
    <t>BARRADEACERO(VARILLALISA)#4,MEDIDAS12,7 mm X 6 m, GRADO 60LARGO 6 FORMA LISAMATERIAL ACEROTIPO VARILLA</t>
  </si>
  <si>
    <t>190402</t>
  </si>
  <si>
    <t>39121304</t>
  </si>
  <si>
    <t>92028947</t>
  </si>
  <si>
    <t>TAPADEMETALREDONDAEMT,TIPOAMERICANO,PREVISTA(NOCK-OUT),DIÁMETROSDENOCK-OUTDE12,7MM(1/2PULG)Y19,05MM(3/4PULG),PARACAJAOCTOGONAL,FORMAREDONDA.DEBECONTARCON LA CERTIFICACIÓN UL.</t>
  </si>
  <si>
    <t>145</t>
  </si>
  <si>
    <t>000020</t>
  </si>
  <si>
    <t>31162906</t>
  </si>
  <si>
    <t>92154521</t>
  </si>
  <si>
    <t>ABRAZADERAACEROGALVANIZADO,DETUBERÍAELÉCTRICAEMT,25,4MMDEANCHO,CONUNAOREJA,CALIBREPESADO,UL.DEBECONTARCONLACERTIFICACIÓNUL.ENTIÉNDASECOMOUNIDAD DE COTIZACIÓN UNA (1) ABRAZADERA.</t>
  </si>
  <si>
    <t>000060</t>
  </si>
  <si>
    <t>39121705</t>
  </si>
  <si>
    <t>92156218</t>
  </si>
  <si>
    <t>ABRAZADERA(GAZA)DEACEROGALVANIZADOPARATUBERÍAELÉCTRICAEMT,TAMAÑODE19,05MM(3/4PULG)DEDIÁMETRO,CON1OREJA,TIPOPESADA.DEBECONTARCONLACERTIFICACIÓNUL.ENTIÉNDASECOMOUNIDADDE COTIZACIÓN UNA (1) ABRAZADERA.</t>
  </si>
  <si>
    <t>92090327</t>
  </si>
  <si>
    <t>GAZA(ABRAZADERA)DEACEROGALVANIZADO,DIAMETRO19,05mm(3/4Pulg),1OJOPARAFIJARTUBERIACILINDRICAAESTRUCTURAS,JISG-3141(ASTMA653G-60NORMADEGALVANIZADO), UL 514B, UL LISTED</t>
  </si>
  <si>
    <t>155</t>
  </si>
  <si>
    <t>40173309</t>
  </si>
  <si>
    <t>92110312</t>
  </si>
  <si>
    <t>NIPLEDEACEROGALVANIZADODE12,7mm(1/2Pulg)DIAMETROX25,4mm(1Pulg)DELARGOCONROSCAEXTERNA.ENTIÉNDASECOMOUNIDAD DE COTIZACIÓN: UN (1) NIPLE.</t>
  </si>
  <si>
    <t>175</t>
  </si>
  <si>
    <t>000004</t>
  </si>
  <si>
    <t>31161504</t>
  </si>
  <si>
    <t>92119399</t>
  </si>
  <si>
    <t>TORNILLOVÉRTIGOPARAMETAL,SISTEMAFIJACIÓNDEACERO,NÚMERODESIGNACIÓN3,PARAINSTALARVARILLASDEACEROROSCADASDE9,52MM.PRESENTACIÓN:PAQUETEDE100UNIDADES.ENTIÉNDASECOMOUNIDADDECOTIZACIÓN: UN (1) TORNILLO.</t>
  </si>
  <si>
    <t>TORNILLOACEROPUNTABROCA(AUTORROSCANTE),4,76MMDEDIÁMETROX25,4MM(1PULG)DELARGO,PARAGYPSUM,CABEZAPHILLIPS.PRESENTACIÓNPAQUETESDE50UNIDADES.ENTIÉNDASECOMOUNIDADDECOTIZACIÓN: UN (1) TORNILLO.</t>
  </si>
  <si>
    <t>31161509</t>
  </si>
  <si>
    <t>92052502</t>
  </si>
  <si>
    <t>001100</t>
  </si>
  <si>
    <t>31161507</t>
  </si>
  <si>
    <t>92109789</t>
  </si>
  <si>
    <t>TORNILLOAUTORROSCANTEDEACEROGALVANIZADO,CABEZAREDONDA,PHILLIPS,PUNTAFINA,#8DEDIÁMETROSX50.8MM(2PULG.)DELARGO.PRESENTACIÓNPAQUETESDE50UNIDADES.ENTIÉNDASECOMOUNIDADDECOTIZACIÓN: UN (1) TORNILLO.</t>
  </si>
  <si>
    <t>002400</t>
  </si>
  <si>
    <t>92073352</t>
  </si>
  <si>
    <t>TORNILLODEACEROTIPOTORLAK,PUNTABROCA,CABEZAPHILLIPSDE25,4MM(1PULG)DELARGO,#8.PRESENTACIÓNENPAQUETESDE50UNIDADES.ENTIÉNDASECOMOUNIDADDE COTIZACIÓN: UN (1) TORNILLO.</t>
  </si>
  <si>
    <t>002960</t>
  </si>
  <si>
    <t>900009680</t>
  </si>
  <si>
    <t>TORNILLOPARATECHO,PUNTABROCA5,08CM(2PULG.)DELARGO.PRESENTACIÓNENPAQUETESDE50UNIDADES.ENTIÉNDASECOMOUNIDAD DE COTIZACIÓN: UN (1) TORNILLO.</t>
  </si>
  <si>
    <t>180</t>
  </si>
  <si>
    <t>000920</t>
  </si>
  <si>
    <t>23271810</t>
  </si>
  <si>
    <t>92154871</t>
  </si>
  <si>
    <t>ELECTRODODESOLDADURA6013,EN2,5MM(3/32PULG)DEDIÁMETROX350MMDELARGO.PRESENTACIÓNENCAJASDE5KILOGRAMOS.ENTIÉNDASECOMOUNIDADDECOTIZACIÓN:UN(1) KILOGRAMO.</t>
  </si>
  <si>
    <t>92154872</t>
  </si>
  <si>
    <t>ELECTRODODESOLDADURA6013EN3,2MM(1/8PULG)DEDIÁMETROX350MMDELARGO.PRESENTACIÓNENCAJASDE5KILOGRAMOS.ENTIÉNDASECOMOUNIDADDECOTIZACIÓN:UN(1) KILOGRAMO.</t>
  </si>
  <si>
    <t>240</t>
  </si>
  <si>
    <t>000100</t>
  </si>
  <si>
    <t>31161618</t>
  </si>
  <si>
    <t>92039261</t>
  </si>
  <si>
    <t>BARRAROSCADADEACEROGALVANIZADOTIPOUNICANAL,MEDIDASDE9,52mm(3/8Pulg)DEDIAMETRO X 3 m LARGO PARA SOPORTEUnidad de empaque UNIDADLONGITUD DE 3 m DISEÑO TIPO UNICANAL DIAMETRO DE 9,52 mmPRODUCTO BARRA ROSCADA ESTILO DE ACERO GALVANIZADO</t>
  </si>
  <si>
    <t>245</t>
  </si>
  <si>
    <t>31161727</t>
  </si>
  <si>
    <t>92012221</t>
  </si>
  <si>
    <t>TUERCADEACEROHEXAGONALDEROSCAORDINARIA(R.O.),DIÁMETRO9,52MM(3/8PULG).PRESENTACIÓNENPAQUETESDE50UNIDADES.ENTIÉNDASECOMOUNIDADDECOTIZACIÓN UNA (1) TUERCA.</t>
  </si>
  <si>
    <t>92110677</t>
  </si>
  <si>
    <t>TORNILLOMETALICO,MEDIDAS3,81cmDELARGO,6,35mmDEGROSOR,(11/2pulg.x1/4pulg.)CABEZAREDONDAPLANA,PARAUTILIZARENESPANDER#8.PRESENTACIÓNENPAQUETESDE50UNIDADES.ENTIÉNDASECOMOUNIDADDE COTIZACIÓN: UN (1) TORNILLO.</t>
  </si>
  <si>
    <t>265</t>
  </si>
  <si>
    <t>001000</t>
  </si>
  <si>
    <t>30151602</t>
  </si>
  <si>
    <t>90018075</t>
  </si>
  <si>
    <t>BOTAGUADEACEROGALVANIZADO#26DE45CM X 1.83 MANCHO 45 cmLARGO 1,83 m MATERIAL HIERRO GALVANIZADO PRODUCTO BOTAGUA</t>
  </si>
  <si>
    <t>290</t>
  </si>
  <si>
    <t>31162103</t>
  </si>
  <si>
    <t>92121418</t>
  </si>
  <si>
    <t>ANCLAJE(ESPANDER),METÁLICO,TIPODROPINDE9,525MM(3/8PULG)DEROSCAINTERNA.PRESENTACIÓNENPAQUETESDE50UNIDADES.ENTIÉNDASECOMOUNIDADDECOTIZACIÓN:UN(1) ANCLAJE.</t>
  </si>
  <si>
    <t>340</t>
  </si>
  <si>
    <t>000620</t>
  </si>
  <si>
    <t>30121713</t>
  </si>
  <si>
    <t>92094098</t>
  </si>
  <si>
    <t>TAPADEREGISTRODEALUMINIOACABADOSATINADO,CUADRADA,ALTODE115mmXANCHO115mmXGROSOR115mmPARAEMPOTRAR EN TURBERIA DE 50 mmANCHO 115 mmESPESOR 115 mmFORMA CUADRADAMATERIAL ALUMINIOPRODUCTO TAPA DE REGISTROUTILIDAD PARA TURBERIA DE 75 mm</t>
  </si>
  <si>
    <t>30181519</t>
  </si>
  <si>
    <t>92019926</t>
  </si>
  <si>
    <t>CACHERACROMADA,ROSCA13mmNPT,CONLAVAPIES Y 1 MANIJA PARA DUCHAUTILIDAD PARA DUCHA PRODUCTO CACHERAMATERIAL CROMADACARACTERISTICAS CON LAVAPIES Y 1 MANIJA</t>
  </si>
  <si>
    <t>190401</t>
  </si>
  <si>
    <t>30181605</t>
  </si>
  <si>
    <t>92073185</t>
  </si>
  <si>
    <t>EXTENSIONDEMETAL,TAMAÑODE31,75mmDEDIAMETROX152,40mmDELARGOPARADESAGUEUnidad de empaque UNIDADDIAMETRO DE 31,75 mm LONGITUD DE 152,40 mm MATERIAL DE METAL PRODUCTO EXTENSION UTILIDAD PARA DESAGUE</t>
  </si>
  <si>
    <t>003820</t>
  </si>
  <si>
    <t>39121303</t>
  </si>
  <si>
    <t>92110778</t>
  </si>
  <si>
    <t>CAJAOCTOGONALEMT,PESADACONENTRADASEN 19,05 mm.Unidad de empaque UNIDADCANTIDADDEESPACIOSOCTAGONALDIAMETRO19,05 mmTIPO EMT PRODUCTO CAJADebe contar con la certificación UL.</t>
  </si>
  <si>
    <t>003860</t>
  </si>
  <si>
    <t>21112404</t>
  </si>
  <si>
    <t>92007820</t>
  </si>
  <si>
    <t>CAJA RECTANGULAR DE ALUMINIO, USO PESADO, 5ENTRADASENXCONSALIDAS19.05mm,MEDIDAS 10 X 5,5 cmALTO 10 cmANCHO 5.5 cmMATERIAL ALUMINIO MATERIAL DE CAJA ALUMINIOTIPO EN X CON SALIDAS DE 19.05 mmTIPO DE USO PESADODebe contar con la certificación UL</t>
  </si>
  <si>
    <t>005600</t>
  </si>
  <si>
    <t>31161605</t>
  </si>
  <si>
    <t>92041046</t>
  </si>
  <si>
    <t>PERNODECILINDRO(VERTIGO)DE114,3mm(3/8Pulg)CABEZADEPROFUNDIDADPARAVARILLA ROSCADA PARA METALDIMENSIONES 114,3 mm PRODUCTO PERNO DE CILINDRO (VERTIGO)UTILIDAD PARA VARILLA ROSCADA PARA METAL</t>
  </si>
  <si>
    <t>008580</t>
  </si>
  <si>
    <t>92096003</t>
  </si>
  <si>
    <t>REJILLA(COLADERA)DEALUMINIO,TAMAÑODE121,2mmDEESPESORX250mmANCHOX250mmALTO,CONAREADEFILTRACIONDE157,7cm2,PARAEMPOTARENTUBODE100mmDEL PISOLONGITUDTAMAÑODE121,2DEESPESORX250ANCHO X 250 ALTO mm MATERIAL DE ALUMINIO PRODUCTO REJILLA (COLADERA) UTILIDADPARAEMPOTARENTUBODE100DELPISO mm</t>
  </si>
  <si>
    <t>92158992</t>
  </si>
  <si>
    <t>REJILLA(COLADERA)DEALUMINIO,TAMAÑODE100mmANCHOX100mmDEALTO,SIMETRIACUADRADA,ROSCAINTERNA,CONACABADOSATINADO, PARA EMPOTAR EN TUBO DE 50 mmLONGITUD 100 cm MATERIAL ALUMINIO PRODUCTO REJILLA (COLADERA) UTILIDAD PARA EMPOTAR EN TUBO DE 50 mm</t>
  </si>
  <si>
    <t>92158998</t>
  </si>
  <si>
    <t>REJILLA(COLADERA)DEALUMINIOTIPOGRANADA,CONCÚPULAPLANA,DIAMETROEXTERIOR245mmX95mmDEALTURA,AREAFILTRANTE303,8cm²,PARAEMPOTRARENTUBO DE 50 mmDIAMETRO 245 mm MATERIAL ALUMINIO PRODUCTO REJILLA (COLADERA) UTILIDAD PARA EMPOTRAR EN TUBO DE 50 mm</t>
  </si>
  <si>
    <t>010</t>
  </si>
  <si>
    <t>000045</t>
  </si>
  <si>
    <t>31162801</t>
  </si>
  <si>
    <t>92032505</t>
  </si>
  <si>
    <t>LLAVIN METALICO, DOBLE PASO DERECHOMATERIAL METALICOTIPO DOBLE PASO DERECHOESTILO DERECHOPRODUCTO LLAVÍNFORMA DOBLE PASO</t>
  </si>
  <si>
    <t>045</t>
  </si>
  <si>
    <t>001060</t>
  </si>
  <si>
    <t>31152209</t>
  </si>
  <si>
    <t>92010832</t>
  </si>
  <si>
    <t>ALAMBRENEGRO,CALIBREN°16,DIÁMETRODE1,68MM,GRADO1008,RESISTENCIAALATRACCIÓNRANGODE32,0-45,9KG/MM2,PARAAMARRARESTRUCTURAS.PRESENTACIÓNENROLLOS,PARAUNTOTALAENTREGARDE20ROLLOSDE15KILOGRAMOSCADAUNO.ENTIÉNDASECOMOUNIDADDECOTIZACIÓN:UNROLLO DE 15 KILOS.</t>
  </si>
  <si>
    <t>285</t>
  </si>
  <si>
    <t>40174613</t>
  </si>
  <si>
    <t>92046366</t>
  </si>
  <si>
    <t>TEEDEACEROGALVANIZADODE12,70mm(1/2Pulg)DEDIAMETRO,EXTREMOSROSCADOSYSOLDADOS</t>
  </si>
  <si>
    <t>92028946</t>
  </si>
  <si>
    <t>CAJADEACEROGALVANIZADO,RECTANGULAREMT,TIPOAMERICANO,DE50,8mm(2Pulg)X101,6mm(4Pulg),PREVISTAS(NOCK-OUT)DE12,7 mm (1/2 Pulg) X 19,05 mm (3/4 Pulg)Caja tipo pesada.Debe contar con la certificación UL</t>
  </si>
  <si>
    <t>20303</t>
  </si>
  <si>
    <t>30103605</t>
  </si>
  <si>
    <t>92045907</t>
  </si>
  <si>
    <t>REGLASEMIDURASINCEPILLAR,DE24,5mmX76,2 mm X 3360 mmGROSOR 24,5 mm LARGO 3360 mmANCHO 76,2 mm TIPO SIN CEPILLARMATERIAL MADERA ESPESOR 24,5 mm</t>
  </si>
  <si>
    <t>090</t>
  </si>
  <si>
    <t>90015865</t>
  </si>
  <si>
    <t>MADERAASERRADA(TABLA),TIPOFORMALETADE2,54CENTÍMETROS(1PULG.)DEALTOX30,48CENTÍMETROS(12PULG.)DEANCHO,ENLARGO DE 334,4 CENTÍMETROS (4 VARAS).</t>
  </si>
  <si>
    <t>20304</t>
  </si>
  <si>
    <t>025</t>
  </si>
  <si>
    <t>001125</t>
  </si>
  <si>
    <t>40171517</t>
  </si>
  <si>
    <t>92081572</t>
  </si>
  <si>
    <t>TUBODEPLASTICOPVC,CONDUIT,DIAMETRO19,05mm(3/4pulg),CEDULASCH40,DEBECUMPLIRCONUL651,FEDERALSPECIFICATIONWC1094A, NEMA TC-2Unidad de empaque UNIDADCEDULA SCH 40 DIAMETRO 19,05 mmPRODUCTO TUBO UTILIDAD USO ELECTRICODebe cumplir con certificación UL</t>
  </si>
  <si>
    <t>180801</t>
  </si>
  <si>
    <t>39121708</t>
  </si>
  <si>
    <t>92143284</t>
  </si>
  <si>
    <t>RIELDEACEROACANALADOUNISTRUTGALVANIZADOENCALIENTE,DE41,27mmANCHOX20,63mmALTOX3,05mLARGO,PARASOPORTES DE CONSTRUCCIONES ELECTRICAUnidad de empaque UNIDADESTILO ACANALADO UNISTRUTPRODUCTO RIEL UTILIDADPARASOPORTESDECONSTRUCCIONES ELECTRICA ALTO 20,63 mm ANCHO 41,27 mm</t>
  </si>
  <si>
    <t>055</t>
  </si>
  <si>
    <t>160601</t>
  </si>
  <si>
    <t>39111544</t>
  </si>
  <si>
    <t>9214945</t>
  </si>
  <si>
    <t>LUMINARIALEDPARAINSTALACIÓNSOBREPUESTAENPARED.EMPAQUEDESILICONADEUNAPIEZAPARASELLARLACÁMARAÓPTICA.LISTADAULPARAAMBIENTESMOJADOSIP65.DRIVERELECTRÓNICOCLASE2QUESOPORTEPRUEBASDESOBRETENSIÓNDE3KV.VOLTAJE120-277VAC.POTENCIA40W.REFLECTORDEALUMINIOANODIZADO.DIMENSIONES 422 X 254 mm (16 5/8 X 10 Pulg).ANCHO 254 mmCANTIDAD DE LAMPARAS 1LARGO 422 mm POTENCIA 40 WTIPO DE BOMBILLA/TUBO LEDTIPO DE LUZ LEDVOLTAJE DE LAMPARA 120-277Debe cumplir con certificación UL</t>
  </si>
  <si>
    <t>001602</t>
  </si>
  <si>
    <t>39111612</t>
  </si>
  <si>
    <t>92084353</t>
  </si>
  <si>
    <t>LUMINARIALEDPARAEXTERIORES,VOLTAJE100/240VAC,5600lm,VIDAPROMEDIOIGUALOMAYORA30000H.INDICEDERENDIMIENTODELCOLORMAYORA85%.TEMPERATURADELCOLOR6500K.CONBASEGIRATORIAPARAINSTALACIONENMURO.GRADODEPROTECCIÓNIP67.EFICIENCIALUMINICA80Lm/W. Debe cumplir con certificación UL</t>
  </si>
  <si>
    <t>92084341</t>
  </si>
  <si>
    <t>LUMINARIALEDPARAAMBIENTESHUMEDOSOCONTAMINADOS.CLASIFICACIÓNIP65.INSTALACIONSOBREPUESTASOBRECIELORRASO.MULTIVOLTAJE.PARACUATROBARRASLED.TEMPERATURADELCOLOR6500K.INDICEDERENDIMIENTODELCOLOR84,EFICACIALUMINICAMINIMA120lm/W.DIMENSIONES 1230 mm x 201 mm.EFICIENCIA 120 lm/WRENDIMIENTO 84 TEMPERATURA 6500 KTIPO DE LUZ LEDIPO LAMPARA IP65USODELALÁMPARAPARAAMBIENTESHUMEDOS O CONTAMINADOSVOLTAJE DE LAMPARA MULTIVOLTAJEDebe cumplir con certificación UL</t>
  </si>
  <si>
    <t>92159094</t>
  </si>
  <si>
    <t>LUMINARIALEDPARAAMBIENTESHÚMEDOSOCONTAMINADOS,CLASIFICACIÓNIP65,INSTALACIÓNSOBREPUESTASOBRECIELORRASO,MULTIVOLTAJE,PARACUATROBARRASLED,TEMPERATURADELCOLOR6500K,INDICEDERENDIMIENTODELCOLOR84,EFICACIALUMINICAMINIMA120lm/W,DIMENSIONES1230mmx201mm,ILUMINANCIAMÍNIMADE6000lm.INCLUYEBALASTRODEEMERGENCIA INSTALADO DE FÁBRICA.EFICIENCIA120lm/WTEMPERATURA6500KTIPO DE LAMPARA LEDVOLTAJE DE LAMPARA MULTIVOLTAJEDebe cumplir con certificación UL</t>
  </si>
  <si>
    <t>125</t>
  </si>
  <si>
    <t>39111810</t>
  </si>
  <si>
    <t>92081566</t>
  </si>
  <si>
    <t>INTERRUPTOR(APAGADOR)SENCILLO,COLORBLANCO,GRADOINDUSTRIALESPECIFICADOPARAAPLICACIONESDEEXTRAUSOPESADO,15A,120/277VAC,UNPOLOAUTOATERRIZADO,CABLEADOLATERALYTRASERO.INCLUYEPLACADE ACERO INOXIDABLE.AMPERAJE 15 ESTILO SENCILLOMATERIAL PLACA DE ACERO INOXIDABLEPRODUCTO INTERRUPTOR TIPO UN POLOVOLTAJE 120/277 VDebe cumplir con certificación UL</t>
  </si>
  <si>
    <t>39121602</t>
  </si>
  <si>
    <t>92063548</t>
  </si>
  <si>
    <t>DISYUNTOR(INTERRUPTOR,BREAKER),TIPOQO,DE1POLOS,AMPERAJE20A,VOLTAJE120/240 V FRECUENCIA 50/60 HzAMPERAJE 20 ACANTIDAD DE POLO 1 POLOTIPO QOVOLTAJE 120/240 VDebe cumplir con certificación UL</t>
  </si>
  <si>
    <t>130</t>
  </si>
  <si>
    <t>26121634</t>
  </si>
  <si>
    <t>90026087</t>
  </si>
  <si>
    <t>CABLEELÉCTRICODECOBREFORRADOTGP3X12P/600V.ENTIÉNDASECOMOUNIDADDECOTIZACIÓN:UN(1)METRODECABLE,PARAUNTOTALAENTREGARDE50METROSDECABLE,EN PRESENTACIÓN DE UN ÚNICO ROLLO.</t>
  </si>
  <si>
    <t>006480</t>
  </si>
  <si>
    <t>92005948</t>
  </si>
  <si>
    <t>CABLEDECOBRETIPOTGP,CALIBRE4X12AWG,7HILOS,C-F,AISLAMIENTOTHHN.RESISTENCIAELÉCTRICAMÁXIMA600V.COLORNEGRO.ENTIÉNDASECOMOUNIDADDECOTIZACIÓN:UN(1)METRODECABLE,PARAUNTOTALAENTREGARDE50METROSDECABLE,EN PRESENTACIÓN DE UN ÚNICO ROLLO</t>
  </si>
  <si>
    <t>metro</t>
  </si>
  <si>
    <t>90011587</t>
  </si>
  <si>
    <t>CABLEDECOBREFORRADO#10AWGTHHN.COLORAZUL.PRESENTACIÓNENCAJADE100METROSDECABLE.ENTIÉNDASECOMOUNIDADDE COTIZACIÓN: UN (1) METRO.</t>
  </si>
  <si>
    <t>90011831</t>
  </si>
  <si>
    <t>CABLEDECOBREFORRADOTHHN#10AWGDE7HILOSPARA600VCOLORROJODECOBRESUAVECONAISLAMIENTOTERMOPLASTICODECLORURODEPOLIVINILO(PVC)YPROTEGIDOCONCUBIERTADENILONDEBECUMPLIRCONLAS NORMAS ASTM: B3, B8, B787, LISTADO ULPOTENCIA600V.PRESENTACIÓNENCAJADE100METROSDECABLE,PARAUNTOTALAENTREGARDE1CAJADE100METROSDECABLE.ENTIÉNDASECOMOUNIDADDECOTIZACIÓN:UN(1) METRO.</t>
  </si>
  <si>
    <t>90028357</t>
  </si>
  <si>
    <t>CABLEDECOBREFORRADOTHHN#10AWGDE7HILOSCOLORVERDECONAISLAMIENTOTERMOPLASTICODECLORURODEPOLIVINILO(PVC)YPROTEGIDOCONCUBIERTADENILONDEBECUMPLIRCONLASNORMASASTM:B3,B8,B787,LISTADOUL.PRESENTACIÓNENCAJADE100METROSDECABLE,PARAUNTOTALAENTREGARDE1CAJADE100METROSDECABLE.ENTIÉNDASECOMOUNIDADDECOTIZACIÓN:UN(1) METRO.</t>
  </si>
  <si>
    <t>92040147</t>
  </si>
  <si>
    <t>CABLEDECOBREFORRADO,CAPACIDADDE600V,CALIBRE#10AWG,TIPOTHHNCOLORBLANCO.PRESENTACIÓNENCAJADE100METROSDECABLE,PARAUNTOTALAENTREGARDE1CAJADE100METROSDECABLE.ENTIÉNDASECOMOUNIDADDECOTIZACIÓN:UN(1) METRO.</t>
  </si>
  <si>
    <t>92010890</t>
  </si>
  <si>
    <t>CABLEDECOBRECALIBRE#10AWG,7HILOS,C/F,AISLAMIENTOTHHN,MONOCONDUCTOR,VOLTAJEMAXIMODEOPERACIONDE600V,CUBIERTACOLORNEGRO.PRESENTACIÓNENCAJADE100METROSDECABLE,PARAUNTOTALAENTREGARDE1CAJADE100METROSDECABLE.ENTIÉNDASECOMOUNIDADDECOTIZACIÓN: UN (1) METRO.</t>
  </si>
  <si>
    <t>92010885</t>
  </si>
  <si>
    <t>CABLEDECOBRECALIBRE#12AWG,7HILOS,C/F,AISLAMIENTOTHHN,MONOCONDUCTOR,VOLTAJEMAXIMODEOPERACIONDE600V,CUBIERTACOLORVERDE.PRESENTACIÓNENCAJADE100METROSDECABLE,PARAUNTOTALAENTREGARDE4CAJASDE100METROSDECABLECADAUNA.ENTIÉNDASECOMOUNIDADDE COTIZACIÓN: UN (1) METRO.</t>
  </si>
  <si>
    <t>92010886</t>
  </si>
  <si>
    <t>CABLEDECOBRECALIBRE#12AWG,7HILOS,C/F,AISLAMIENTOTHHN,MONOCONDUCTOR,VOLTAJEMAXIMODEOPERACIONDE600V,CUBIERTACOLORBLANCO.PRESENTACIÓNENCAJADE100METROSDECABLE,PARAUNTOTALAENTREGARDE4CAJASDE100METROSDECABLECADAUNA.ENTIÉNDASECOMOUNIDADDE COTIZACIÓN: UN (1) METRO.</t>
  </si>
  <si>
    <t>92010887</t>
  </si>
  <si>
    <t>CABLEDECOBRECALIBRE#12AWG,7HILOS,C/F,AISLAMIENTOTHHN,MONOCONDUCTOR,VOLTAJEMAXIMODEOPERACIONDE600V,CUBIERTACOLORAZUL.PRESENTACIÓNENCAJADE100METROSDECABLE,PARAUNTOTALAENTREGARDE2CAJASDE100METROSDECABLECADAUNA.ENTIÉNDASECOMOUNIDADDE COTIZACIÓN: UN (1) METRO.</t>
  </si>
  <si>
    <t>92010889</t>
  </si>
  <si>
    <t>CABLEDECOBRECALIBRE#12AWG,7HILOS,C/F,AISLAMIENTOTHHN,MONOCONDUCTOR,VOLTAJEMAXIMODEOPERACIONDE600V,CUBIERTACOLORNEGRO.PRESENTACIÓNENCAJADE100METROSDECABLE,PARAUNTOTALAENTREGARDE3CAJASDE100METROSDECABLECADAUNA.ENTIÉNDASECOMOUNIDADDE COTIZACIÓN: UN (1) METRO.</t>
  </si>
  <si>
    <t>000059</t>
  </si>
  <si>
    <t>92057875</t>
  </si>
  <si>
    <t>CAJACUADRADACONDUITEMTDE101,6mmX101,6 mm X 38,10 mmUnidad de empaque UNIDADANCHO101,6mmFORMACUADRADAFORMACUADRADATIPO CONDUIT EMTDEBE CUMPLIR CON LA CERTIFICACIÓN UL</t>
  </si>
  <si>
    <t>92112243</t>
  </si>
  <si>
    <t>CAJADEREGISTROSERIERECTANGULAR,TIPOFS-1.FABRICADAENALUMINIOCONEMPAQUEDENEOPRENO.PINTURADEEPOXI-POLIESTERAPLICADAELECTROSTATICAMENTE.CERTIFICACIONUL425B.SALIDASDIAMETRO12,7 mm (1/2 pulg)Unidad de empaque UNIDAD UL 425BDIAMETRO12,7mmFORMARECTANGULARTIPOFS-1TIPO DE MATERIAL ALUMINIO PRODUCTO CAJA DE REGISTRODEBE CUMPLIR CON LA CERTIFICACIÓN UL</t>
  </si>
  <si>
    <t>150</t>
  </si>
  <si>
    <t>000021</t>
  </si>
  <si>
    <t>39131707</t>
  </si>
  <si>
    <t>92150709</t>
  </si>
  <si>
    <t>CONECTORRECTODENILON,TAMAÑODE19,05mm(3/4Pulg)DEDIAMETRO,TIPOBIEX,PARATUBERIA DE CABLEADO IFMCUnidad de empaque UNIDADMATERIAL NILON PRODUCTO CONECTOR DIAMETRO 19,05 mm ESTILO RECTO TIPO BIEX UTILIDAD PARA TUBERIA DE CABLEADO IFMC</t>
  </si>
  <si>
    <t>000030</t>
  </si>
  <si>
    <t>39121434</t>
  </si>
  <si>
    <t>90019992</t>
  </si>
  <si>
    <t>CONECTOR,DEACEROGALVANIZADO,P/TUBOCONDUIT EMT T / COMPRESIÓN, DE 19,05 mmUnidaddeempaqueUNIDADDIMENSION19,05mmMATERIALACEROGALVANIZADOPRODUCTOCONECTOR TIPO TIPO COMPRESION UTILIDAD TUBO CONDUIT EMTDEBE CUMPLIR CON LA CERTIFICACIÓN UL</t>
  </si>
  <si>
    <t>001420</t>
  </si>
  <si>
    <t>92014043</t>
  </si>
  <si>
    <t>CONECTORDEACEROEMTCONTUERCAESTRELLA,DE12,70mm(1/2Pulg)PARACABLETIPO TSJUnidaddeempaqueUNIDADACOPLECONECTORCATEGORIA EMTDIAMETRO12,70(1/2)MM(PULGADA)ESTILOCON TUERCA ESTRELLAMATERIAL ACERODEBE CUMPLIR CON LA CERTIFICACIÓN UL</t>
  </si>
  <si>
    <t>160</t>
  </si>
  <si>
    <t>000005</t>
  </si>
  <si>
    <t>92023180</t>
  </si>
  <si>
    <t>CURVADEACEROEMT(CONDUIT)DE19,05mm(3/4),PARAINSTALACIONESELECTRICAS.Unidadde empaque unidadCATEGORIAEMTDIAMETRO19,05mmESTILOCONDUIT MATERIAL ACEROPRODUCTOCURVAUTILIDADINSTALACIONESELECTRICOSDEBE CUMPLIR CON LA CERTIFICACIÓN UL</t>
  </si>
  <si>
    <t>000175</t>
  </si>
  <si>
    <t>92049697</t>
  </si>
  <si>
    <t>CURVAPLASTICA(PVC)CONDUIT,RADIODE90°DE19,05mmDEDIAMETRO,CEDULASCH-40PARED GRUESA MATERIAL PLASTICA (PVC) NUMERO SCH-40 PRODUCTO CURVA DIAMETRO 19,05 mmDEBE CUMPLIR CON LA CERTIFICACIÓN UL</t>
  </si>
  <si>
    <t xml:space="preserve">DEPARTAMENTO DE ARQUITECTURA  </t>
  </si>
  <si>
    <t>320</t>
  </si>
  <si>
    <t>39121524</t>
  </si>
  <si>
    <t>92024448</t>
  </si>
  <si>
    <t>ControlFotoeléctricoparaAlumbradoPúblico,tipo:Electrónica,voltajedelínea120-240v,conproteccióndesobretensiónconpararrayostipoexpulsiónencapsuladomultivoltaje(105-305v),60Hz.Corrientealterna,Capacidad1000W-1800VA.5000operacioneson/offmínimoytrabajopesado(HeavyDuty).Encendidonominal1.5fc±0,5fc,herméticamenteselladaconcubiertaresistentealaluzultravioleta,alapenetracióndehumedad y a las altas temperaturas.POTENCIA 120-240 V PRODUCTO Control Fotoelectrico TIPO DE CONTROL Electronico UTILIDAD Encendido automaticoDEBE CUMPLIR CON LA CERTIFICACIÓN UL</t>
  </si>
  <si>
    <t>440</t>
  </si>
  <si>
    <t>39121439</t>
  </si>
  <si>
    <t>92039228</t>
  </si>
  <si>
    <t>TOMASDECORRIENTEDE20A,2POLOS+TIERRACONPLACA,DE127/277V,FRECUENCIADE 60 Hz COLOR MARFIL TIPO GFCI DUPLEXAMPERAJE DE 20 ACANTIDAD DE POLO 2 POLOS + TIERRA COLOR MARFILPRODUCTO TOMAS DE CORRIENTE TIPO GFCI DUPLEXTIPO DE PROTECCION FRECUENCIA DE 60 HzVOLTAJE DE 127/277 VDEBE CUMPLIR CON LA CERTIFICACIÓN UL</t>
  </si>
  <si>
    <t>92074117</t>
  </si>
  <si>
    <t>TOMACORRIENTEDOBLE,POLARIZADO,3HILOSCONPUESTAATIERRA120V/20A,NEMA5-20REXTRA HEAVY DUTY SPECIFICATION GRADEAMPERAJE20ACANTIDADDEENTRADAS3HILOSPRODUCTO TOMACORRIENTE TIPO DOBLE POLARIZADOVOLTAJE 120 VDEBE CUMPLIR CON LA CERTIFICACIÓN UL</t>
  </si>
  <si>
    <t>92010051</t>
  </si>
  <si>
    <t>UNIONDEACEROGALVANIZADOCONDUITEMTTIPO PRESION DE 19,05 mm (DIAMETRO)CATEGORIA CONDUIT EMT CONECTORUNIONDIAMETRO19,05MMMATERIAL ACERO GALVANIZADO TIPO PRESIONDEBE CUMPLIR CON LA CERTIFICACIÓN UL</t>
  </si>
  <si>
    <t>92049701</t>
  </si>
  <si>
    <t>UNIONPLASTICA(PVC)TIPOCONDUIT,DE19,05mmDEDIAMETRO,CEDULASCH-40PAREDGRUESAMATERIAL PLASTICA (PVC) NUMERO SCH-40 PRODUCTO UNION DIAMETRO 19,05 mmDEBE CUMPLIR CON LA CERTIFICACIÓN UL</t>
  </si>
  <si>
    <t>000821</t>
  </si>
  <si>
    <t>31201502</t>
  </si>
  <si>
    <t>92048020</t>
  </si>
  <si>
    <t>CINTAADHESIVAAISLANTEVINÍLICA(TAPE)NEGRODE0,177mmDEESPESORX19,05mmDEANCHOX20,1mDELARGOCAPACIDADDE600 V MATERIAL VINIL PRODUCTO CINTAUTILIDAD AISLANTEANCHO 19,05 mmPRESENTACION ROLLOLARGO 20,1 m ESPESOR 0,177 mm</t>
  </si>
  <si>
    <t>008800</t>
  </si>
  <si>
    <t>39122221</t>
  </si>
  <si>
    <t>92081536</t>
  </si>
  <si>
    <t>BASEPARAFOTOCELDA1000W/1800VA480VACESTILOPOTENCIA1000WPRODUCTOBASEPARA FOTOCELDA UTILIDAD SOPORTE</t>
  </si>
  <si>
    <t>20306</t>
  </si>
  <si>
    <t>92072925</t>
  </si>
  <si>
    <t>GAZAPLASTICA(PVC)REDONDADE76,2mm(3Pulg)DEDIAMETROPARABAJANTEDECANOADE ALTO CAUDALPRODUCTO GAZA MATERIAL PLASTICAUTILIDAD PARA CANOA DE ALTO CAUDALDIAMETRO 76,2 mm</t>
  </si>
  <si>
    <t>40171708</t>
  </si>
  <si>
    <t>92016388</t>
  </si>
  <si>
    <t>ADAPTADORHEMBRA1/2"(12mm)PVCP/AGUAPOTABLEPRODUCTO ADAPTADOR HEMBRA MATERIAL PVC DIAMETRO 1/2 mm</t>
  </si>
  <si>
    <t>92018165</t>
  </si>
  <si>
    <t>ADAPTADORHEMBRA1PULGADA(25MM)PLASTICO PVC PARA AGUA POTABLEUnidad de empaque UNIDADPRODUCTO ADAPTADOR HEMBRA MATERIAL PLASTICO PVC DIAMETRO 25 MM</t>
  </si>
  <si>
    <t>92044902</t>
  </si>
  <si>
    <t>ADAPTADORDEPLASTICO(PVC)HEMBRADE50,80mmDEDIAMETROPARAAGUAPOTABLECED SCH40PRODUCTO ADAPTADOR MATERIAL PLASTICO PVC DIAMETRO 50,80 mmUTILIDAD PARA AGUA POTABLE CARACTERISTICAS HEMBRA</t>
  </si>
  <si>
    <t>92064044</t>
  </si>
  <si>
    <t>ADAPTADORPLASTICO(PVC)HEMBRADE38,10mm (1 1/2 Pulg) DE DIAMETRO, CEDULA SCH 40PRODUCTO ADAPTADOR MATERIAL PLASTICO (PVC) DIAMETRO 38,10 mm TIPO DE ROSCA HEMBRA CEDULA SCH 40</t>
  </si>
  <si>
    <t>92147893</t>
  </si>
  <si>
    <t>ADAPTADORPLASTICOPVC,DIAMETRODE101,6mm(4Pulg),TIPOHEMBRA,PAREDGRUESA,LISO (CEMENTADO) USO SANITARIO</t>
  </si>
  <si>
    <t>92147906</t>
  </si>
  <si>
    <t>ADAPTADORPLASTICOPVC,DIAMETRODE50,8mm(2Pulg),TIPOHEMBRA,PAREDGRUESA,LISO (CEMENTADO) USO SANITARIOMATERIAL PLASTICO PVC DIAMETRO 50,8 mm TIPO DE ROSCA TIPO HEMBRA</t>
  </si>
  <si>
    <t>92022825</t>
  </si>
  <si>
    <t>ADAPTADORMACHOPVCDE12,7mmDEDIAMETROPRODUCTO ADAPTADOR MATERIAL PVC DIAMETRO 12,7 mmUTILIDADCONEXIONDELLAVESDEPASO,CHORRO, COMPUERTA</t>
  </si>
  <si>
    <t>000120</t>
  </si>
  <si>
    <t>92022818</t>
  </si>
  <si>
    <t>ADAPTADORMACHOPVCDE25,4mmDEDIAMETRO, PRODUCTO ADAPTADOR MATERIAL PVC DIAMETRO 25,4 mm UTILIDADCONEXIÓNDEPIEZASCOMOLLAVESDEPASO,LLAVESDECHORRO,DECOMPUERTA,ENTRE OTROS.</t>
  </si>
  <si>
    <t>000140</t>
  </si>
  <si>
    <t>92044722</t>
  </si>
  <si>
    <t>ADAPTADORPLASTICO(PVC)MACHODE38,1mmDEDIAMETROCEDULAS40,PRODUCTOADAPTADOR MATERIAL PLASTICO (PVC) DIAMETRO 38,1 CARACTERISTICAS MACHO CEDULA S40</t>
  </si>
  <si>
    <t>000180</t>
  </si>
  <si>
    <t>92084745</t>
  </si>
  <si>
    <t>ADAPTADORDEPLASTICOPVC,DIAMETRODE50,8mm(2Pulg),TIPOMACHO,SCH40,PARAUSO POTABLEPRODUCTO ADAPTADOR MATERIAL PVC DIAMETRO 50,8 mmUTILIDAD POTABLECEDULA SCH 40</t>
  </si>
  <si>
    <t>005</t>
  </si>
  <si>
    <t>40172808</t>
  </si>
  <si>
    <t>92007649</t>
  </si>
  <si>
    <t>CODODEPLASTICOPVCLISODE90°DIAMETRODE12,7mm(1/2pulgada)PARACAÑERIA(PRESION)ACOPLECODOPARACAÑERIA,DIAMETRO12,7MM (1/2 PULGADA)MATERIAL PLASTICO PVC TIPO DE 90° LISO</t>
  </si>
  <si>
    <t>92005872</t>
  </si>
  <si>
    <t>CODOPLASTICO(PVC)DE90°,DIAMETRODE25,40mmPARAAGUAPOTABLE,DIAMETRO25,40 mm mm MATERIAL Plastico PVC, RADIO 90</t>
  </si>
  <si>
    <t>000070</t>
  </si>
  <si>
    <t>92030947</t>
  </si>
  <si>
    <t>CODOPLASTICO(PVC)45°DE25,4mmLISOCEDULA SCH-40DIAMETRO25,4mm,MATERIALPLASTICO(PVC)TIPO LISO</t>
  </si>
  <si>
    <t>92030888</t>
  </si>
  <si>
    <t>CODOPLASTICO(PVC)DE45°DE50,80mmDEDIAMETROTIPOLISOCEDULASDR-32,5DIAMETRODE50,80mmMATERIALPLASTICO(PVC) RADIO DE 45°</t>
  </si>
  <si>
    <t>92039721</t>
  </si>
  <si>
    <t>CODOPLASTICO(PVC)DE90°,DIAMETRODE38,10 mm PARA AGUA POTABLEDIAMETRO 38,10 mm MATERIAL PVC RADIO 90 °</t>
  </si>
  <si>
    <t>000160</t>
  </si>
  <si>
    <t>92009223</t>
  </si>
  <si>
    <t>CODOPLASTICOPVCDE50.8MM(2)EN90°LISO.DIAMETRO50.8mmMATERIALPVCTIPO90°LISO</t>
  </si>
  <si>
    <t>92074637</t>
  </si>
  <si>
    <t>CODOPLASTICO(PVC)DE90°DE76,2mmDEDIAMETROTIPOLISOCEDULASCH-40PARACANOACEDULA SCH-40DIAMETRO 76,2 mmMATERIAL PLASTICO</t>
  </si>
  <si>
    <t>000205</t>
  </si>
  <si>
    <t>92039717</t>
  </si>
  <si>
    <t>CODOPLASTICO(PVC)DE45°,DIAMETRODE101,60 mm, PARA USO SANITARIO</t>
  </si>
  <si>
    <t>000220</t>
  </si>
  <si>
    <t>92039733</t>
  </si>
  <si>
    <t>CODOPLASTICO(PVC)DIAMETRODE38,10mm(1 1/2 Pulg), 45 °</t>
  </si>
  <si>
    <t>000222</t>
  </si>
  <si>
    <t>92022807</t>
  </si>
  <si>
    <t>CODO PVC LISO DE 50,8 mm DE 45°</t>
  </si>
  <si>
    <t>000240</t>
  </si>
  <si>
    <t>92018155</t>
  </si>
  <si>
    <t>CODOLISODE45°DEPLASTICOPVCDIAMETRODE12MM(1/2PULGADA)PARACAÑERIADEPRESION</t>
  </si>
  <si>
    <t>015</t>
  </si>
  <si>
    <t>40173508</t>
  </si>
  <si>
    <t>92030867</t>
  </si>
  <si>
    <t>TAPONPLASTICO(PVC)SINROSCA,ACOPLEHEMBRADE12,70mmDEDIAMETRO,CEDULASCH-40 USO EXTERIOR</t>
  </si>
  <si>
    <t>000040</t>
  </si>
  <si>
    <t>92059431</t>
  </si>
  <si>
    <t>TAPÓNPLASTICO(PVC)SANITARIOHEMBRALISO DE 101,6 mm (4 Pulg)ACOPLE HEMBRADIAMETRO 101,6 (4) mm (Pulg)ESTILO SANITARIO FORMA LISO MATERIAL PLASTICO PVC PRODUCTO TAPÓN PLASTICO HEMBRA LISOUTILIDAD TUBERÍA PLASTICA PVC</t>
  </si>
  <si>
    <t>92039856</t>
  </si>
  <si>
    <t>TAPONPLASTICO(PVC),DIAMETROEXTERNODE50,80 mm, CON ROSCA EXTERNAACOPLE ROSCA EXTERNA DIAMETRO 50,80 mmMATERIAL PVC PRODUCTO TAPON</t>
  </si>
  <si>
    <t>92031259</t>
  </si>
  <si>
    <t>TAPONPLASTICO(PVC)TIPOROSCADODE19,05mm DE DIAMETRO, CEDULA SCH-40ACOPLE ROSCADODIAMETRO DE 19,05 mmESTILO CEDULA SCH-40MATERIAL PLASTICO (PVC) PRODUCTO TAPON</t>
  </si>
  <si>
    <t>020</t>
  </si>
  <si>
    <t>40174608</t>
  </si>
  <si>
    <t>92030875</t>
  </si>
  <si>
    <t>T(TEE)DEPLASTICO(PVC)LISADE38,10mmDE DIAMETRO, SIN ROSCA CEDULA SCH-40DIAMETRO DE 38,10 mmTIPO T (TEE) LISA TIPO DE MATERIAL DE PLASTICO (PVC) TIPO DE ROSCA SIN ROSCA</t>
  </si>
  <si>
    <t>000002</t>
  </si>
  <si>
    <t>92039912</t>
  </si>
  <si>
    <t>T(TEE)DEPLASTICO(PVC),DIAMETRODE25,40mmDIAMETRO25,40mmMATERIALPLASTICOTIPODE MATERIAL PVC</t>
  </si>
  <si>
    <t>92016387</t>
  </si>
  <si>
    <t>TEE LISA DE 1/2" (12mm) PVC P/ AGUA POTABLEDIAMETRO 1/2 mmMATERIAL PVC</t>
  </si>
  <si>
    <t>92052838</t>
  </si>
  <si>
    <t>TEEPLASTICA(PVC)SANITARIADE101,6mm(4Pulg)DIAMETRODIAMETRO101,6(4)mm(Pulg)MATERIAL PVC TIPO SANITARIO</t>
  </si>
  <si>
    <t>000200</t>
  </si>
  <si>
    <t>92060279</t>
  </si>
  <si>
    <t>TEEDEPLASTICO(PVC),TIPOLISA,DE50,8mm(2Pulg)DEDIAMETRO,CEDULASCH40DIAMETRO DE 50,80 mm MATERIAL DE PLASTICO (PVC) TIPO LISA</t>
  </si>
  <si>
    <t>001400</t>
  </si>
  <si>
    <t>92009231</t>
  </si>
  <si>
    <t>TUBOPVCCAÑERÍA(PRESIÓN)DE12.7mm(1/2)DEDIÁMETROX6mDELARGODIAMETRO12.7mm LARGO 6 m PRODUCTO TUBO UTILIDAD CONDUCCION DE AGUAS</t>
  </si>
  <si>
    <t>001460</t>
  </si>
  <si>
    <t>92074952</t>
  </si>
  <si>
    <t>TUBOPLASTICO(PVC)DE25,40mmDEDIAMETROX6mDELARGO,CEDULASDR-17,PARA USO POTABLELARGO DE 6 m</t>
  </si>
  <si>
    <t>001500</t>
  </si>
  <si>
    <t>92015831</t>
  </si>
  <si>
    <t>TUBODEPVC,TUBOALTAPRESION,DIAMETRODE38mm(11/2Pulg),CEDULASDR-17,PARAAGUA POTABLEDIAMETRO 38 (1 1/2) mm (Pulg)PRODUCTO TUBO PVCLARGO DEL TUBO 6 METROS</t>
  </si>
  <si>
    <t>001520</t>
  </si>
  <si>
    <t>92044509</t>
  </si>
  <si>
    <t>TUBOPLASTICO(PVC)CONCAMPANA,DIAMETRODE50,80mmXLARGODE6m,CEDULA SDR 41DIAMETRO 50,80 mm LARGO 6 mPRODUCTO TUBO PLASTICO (PVC)TIPO CON CAMPANA</t>
  </si>
  <si>
    <t>92059337</t>
  </si>
  <si>
    <t>TUBOPLASTICO(PVC)DE50,8mmDEDIAMETRO X 6 m DE LARGO, CEDULA SDR-17DIAMETRO 50,8 mm LARGO 6 mPRODUCTO TUBO</t>
  </si>
  <si>
    <t>001600</t>
  </si>
  <si>
    <t>92049640</t>
  </si>
  <si>
    <t>TUBOPLASTICO(PVC)DE101,60mmDIAMETROX 6,10 m LARGO, PARA USO SANITARIO</t>
  </si>
  <si>
    <t>030</t>
  </si>
  <si>
    <t>40174908</t>
  </si>
  <si>
    <t>92009035</t>
  </si>
  <si>
    <t>UNIONDEPLASTICOTIPOTOPEENPVCDE50,80mm(2")DEDIAMETROPARASISTEMADEAGUA POTABLEACOPLE DE TOPEDIAMETRO 50,80 mmMATERIAL UNION DE PLASTICO</t>
  </si>
  <si>
    <t>92029340</t>
  </si>
  <si>
    <t>UNIONDEPLASTICOTIPOTOPEENPVCDE12,7mm(1/2Pulg)DEDIAMETROPARASISTEMADEAGUA POTABLE ACOPLE UNIONDIAMETRO 12,7 mmMATERIAL PLASTICO</t>
  </si>
  <si>
    <t>92031278</t>
  </si>
  <si>
    <t>UNIONDEPLASTICO(PVC)TIPOTOPEDE38,10mm DE DIAMETRO, CEDULA SCH-40ACOPLE CEDULA SCH-40DIAMETRO DE 38,10 mmMATERIAL DE PLASTICO (PVC)</t>
  </si>
  <si>
    <t>92051160</t>
  </si>
  <si>
    <t>UNIONPLASTICA(PVC)TIPOTOPE,DIAMETRODE 25,4 mm (1 Pulg), CEDULA SCH 40DIAMETRO25,4mmMATERIALPLASTICOCEDULA SCH 40</t>
  </si>
  <si>
    <t>92007925</t>
  </si>
  <si>
    <t>UNIONDEPLASTICO(PVC)DE12,7mm(diametro1/2pulgada)UTILIZADAPARACONEXIONDETUBERIAPVCPARACAÑERIA(PRESION)ACOPLE CONEXION TUBERIA PRESION (CAÑERIA) DIAMETRO 12,7 MM (1/2 PULGADA)MATERIAL PLASTICO (PVC)</t>
  </si>
  <si>
    <t>92039929</t>
  </si>
  <si>
    <t>UNIONDEPLASTICO(PVC)SENCILLA,DIAMETRODE 50,80 mmACOPLE SENCILLO</t>
  </si>
  <si>
    <t>92058483</t>
  </si>
  <si>
    <t>UNIONDEPLASTICO(PVC)SENCILLA,DIAMETRODE 50,80 mm (2 pulg), SCH 40</t>
  </si>
  <si>
    <t>92085287</t>
  </si>
  <si>
    <t>UNIONDEPLASTICO(PVC),LISA,DE101,6mm(4 Pulg) DE DIAMETRO, PARA USO SANITARIO</t>
  </si>
  <si>
    <t>92085284</t>
  </si>
  <si>
    <t>UNIONDEPLASTICO(PVC),LISA,DE38,1mm(11/2Pulg)DEDIAMETRO,PARAUSOPOTABLE,CEDULA SCH-40.</t>
  </si>
  <si>
    <t>92018156</t>
  </si>
  <si>
    <t>UNIONLISA25MM(1PULGADA)PLASTICOPVCPARA AGUA POTABLEDIAMETRO 1 PULGADA.</t>
  </si>
  <si>
    <t>30151703</t>
  </si>
  <si>
    <t>92016591</t>
  </si>
  <si>
    <t>CANOALISAALTOCAUDALDEPLASTICO(PVC)DE 6 m DE LONGITUDESPALDA LISA ALTO CAUDAL</t>
  </si>
  <si>
    <t>92058892</t>
  </si>
  <si>
    <t>BOQUILLAPLASTICO(PVC),COLORBLANCODE76,2 mm (3 Pulg), PARA CANOACOLOR BLANCOMATERIAL PVCPRODUCTO BOQUILLA TAMAÑO 76,2 mm UTILIDAD PARA CANOA</t>
  </si>
  <si>
    <t>000900</t>
  </si>
  <si>
    <t>40172508</t>
  </si>
  <si>
    <t>92028551</t>
  </si>
  <si>
    <t>CONECTORPLASTICO(PVC)TIPOCONDUITMACHODE19,05mm(3/4Pulg)DEDIAMETRO,CERTIFICACIONUL,CEDULASCH4.PARAUSOELECTRICO</t>
  </si>
  <si>
    <t>92028559</t>
  </si>
  <si>
    <t>CONECTORPLASTICO(PVC)TIPOCONDUITHEMBRADE19,05mm(3/4Pulg)DEDIAMETRO,CERTIFICACION UL, CEDULA SCH 40DIAMETRO DE 19,05 mmESTILO HEMBRAMATERIAL PLASTICO (PVC) UTILIDAD PARA USO ELECTRICO</t>
  </si>
  <si>
    <t>225</t>
  </si>
  <si>
    <t>40173608</t>
  </si>
  <si>
    <t>92022379</t>
  </si>
  <si>
    <t>REDUCCIONPLASTICA(PVC)DE38,10mmA12,70 mm DE DIAMETRO, CEDULA SCH-40DIAMETRO 38,10 A 12,70 mmMATERIAL PLASTICO (PVC) PRODUCTO REDUCCION TIPO CEDULA SCH-40</t>
  </si>
  <si>
    <t>92022805</t>
  </si>
  <si>
    <t>REDUCCIÓNLISAPVCDE101,6mmA50,8mmDE DIAMETRODIAMETRO 101,6 A 50,8 mmMATERIAL PVC PRODUCTO REDUCCION TIPO LISA</t>
  </si>
  <si>
    <t>92039864</t>
  </si>
  <si>
    <t>REDUCCIONPLASTICA(PVC)DE50,80mmA25,40 mmDIAMETRO 50,80 A 25,40 mmMATERIAL PVC</t>
  </si>
  <si>
    <t>92085581</t>
  </si>
  <si>
    <t>REDUCCIONDEPLASTICOPVC,DIAMETRODE25,4mm(1Pulg)A12,7mm(1/2Pulg),TIPOLISA, CEDULA SCH 40, USO POTABLEDIAMETRO DE 25,4 A 12,7 mmMATERIAL PVC PRODUCTO REDUCCIÓN TIPO LISA UTILIDAD USO POTABLE CEDULA SCH 40</t>
  </si>
  <si>
    <t>92093899</t>
  </si>
  <si>
    <t>REDUCCIONPVC,50,8mm(2pulg.)DIAMETROA12,7mm(1/2pulg.),TIPOLISA,USOPOTABLESCH 40DIAMETRO DE 50,8 A 12,7 mmMATERIAL PVC PRODUCTO REDUCCION TIPO LISACEDULA SCH 40</t>
  </si>
  <si>
    <t>92106577</t>
  </si>
  <si>
    <t>REDUCCIONPLASTICO(PVC)DE50,8mmA38,1mm DE DIAMETRO, CEDULA SCH-40</t>
  </si>
  <si>
    <t>325</t>
  </si>
  <si>
    <t>40175208</t>
  </si>
  <si>
    <t>92021809</t>
  </si>
  <si>
    <t>YEEPLASTICA(PVC)DE50,8mmDEDIAMETROUSO SANITARIODIAMETRO 50,8 mm MATERIAL PVC</t>
  </si>
  <si>
    <t>92021818</t>
  </si>
  <si>
    <t>YEEPVCDE100MMDEDIAMETROPARAUSOSANITARIODIAMETRO 100 MM MATERIAL PVC</t>
  </si>
  <si>
    <t>92040128</t>
  </si>
  <si>
    <t>YEEPLASTICA(PVC)DE101,60mmDEDIAMETRO USO SANITARIODIAMETRO 101,60 mm MATERIAL PVC</t>
  </si>
  <si>
    <t>92085293</t>
  </si>
  <si>
    <t>YEEDOBLEPLASTICA(PVC)LISA,DE50,8mm(2Pulg) DE DIAMETRO, PARA USO SANITARIODIAMETRO 50,8 mm MATERIAL PLASTICO (PVC)TIPO USO SANITARIO PRODUCTO YEE DOBLE</t>
  </si>
  <si>
    <t>92046958</t>
  </si>
  <si>
    <t>EXPÁNDER(TACO)PLÁSTICO,NÚMERO8,MEDIDAS38,10MMLARGOX8MMDIÁMETRO,COLORGRIS,PUNTACLAVO,PARACONCRETO.PRESENTACIÓNENPAQUETESDE10UNIDADES.UNIDAD DE COTIZACIÓN: UN EXPÁNDER.</t>
  </si>
  <si>
    <t>001501</t>
  </si>
  <si>
    <t>31231313</t>
  </si>
  <si>
    <t>92022894</t>
  </si>
  <si>
    <t>TUBOPVCDE76,2mmX6mDELARGOCEDULASDR 32.5DIAMETRO 76,2 mm LARGO 6 m MATERIAL PVC PRODUCTO TUBO</t>
  </si>
  <si>
    <t>171201</t>
  </si>
  <si>
    <t>31162314</t>
  </si>
  <si>
    <t>92108809</t>
  </si>
  <si>
    <t>ESPACIADORDEAZULEJO(SEPARADORPLÁSTICO),ENCRUZ(SISA)DE3mmPARACERAMICA.PRESENTACIÓNENPAQUETESDE100UNIDADES,PARAUNTOTALAENTREGARDE8PAQUETESDE100UNIDADESCADAUNO.ENTIÉNDASECOMOUNIDADDECOTIZACIÓN:UN(1) ESPACIADOR.</t>
  </si>
  <si>
    <t>120901</t>
  </si>
  <si>
    <t>92071000</t>
  </si>
  <si>
    <t>TAPAPLASTICA(PVC),PAREJA(DERECHAEIZQUIERDA)DE155mmANCHOX140mmALTOEXTERNOX135mmALTOINTERNO,PARACANOA ALTO CAUDALANCHO 155 mm ALTO EXTERNO 140 mmESTILO ALTO CAUDALMATERIAL PLASTICOPRODUCTO TAPA TAMAÑO ALTO INTERNO 135 mm UTILIDAD PARA CANOA</t>
  </si>
  <si>
    <t>20399</t>
  </si>
  <si>
    <t>92039678</t>
  </si>
  <si>
    <t>CONDULETAMETALICATIPOLLAMERICANONOCKOUTDE19,05mm(3/4Pulg),CONPROTECTORDESALIDA,TAPA,EMPAQUEYTORNILLOSDIAMETRO19,05mmMATERIALMETALICAPRODUCTOCONDULETATIPOLLAMERICANONOCK OUTDebe cumplir con la certificación UL</t>
  </si>
  <si>
    <t>92039679</t>
  </si>
  <si>
    <t>CONDULETAMETALICATIPOLRAMERICANONOCKOUTDE19,05mm(3/4Pulg),CONPROTECTORDESALIDA,TAPA,EMPAQUEYTORNILLOSDIAMETRO19,05mmMATERIALMETALICAPRODUCTOCONDULETATIPOLRAMERICANONOCK OUTDebe cumplir con la certificación UL</t>
  </si>
  <si>
    <t>185</t>
  </si>
  <si>
    <t>30181701</t>
  </si>
  <si>
    <t>92121419</t>
  </si>
  <si>
    <t>LLAVEDECHORRO,1,27cm,CONROSCAEXTERNA,COLORBRONCE,ANGULARDISEÑOANGULAR ESTILOESTANDARMATERIALBRONCEPRODUCTO LLAVE DE CHORRO TAMAÑO 1,27 cm TIPO ESTANDAR TIPO DE CABEZA PALOMILLA TIPODEMATERIALBRONCETIPODEROSCAORDINARIA</t>
  </si>
  <si>
    <t>27111751</t>
  </si>
  <si>
    <t>92088482</t>
  </si>
  <si>
    <t>LLAVEDECONTROLDEPASODE12,7mm(1/2pulg)PARALAVATORIO,DEMETAL.MATERIALMETAL PRESENTACION UNIDAD TAMAÑO 12,7 mm TIPO LAVATORIO</t>
  </si>
  <si>
    <t>000700</t>
  </si>
  <si>
    <t>40141607</t>
  </si>
  <si>
    <t>92093146</t>
  </si>
  <si>
    <t>LLAVEDEPASOTIPOBOLAENACEROGALVANIZADODE12,7mm(1/2Pulg)DEDIAMETRO,MATERIALACEROGALVANIZADO,PRODUCTOLLAVE,TIPOBOLA,DIAMETRO12,7mm.</t>
  </si>
  <si>
    <t>310</t>
  </si>
  <si>
    <t>31181702</t>
  </si>
  <si>
    <t>90014127</t>
  </si>
  <si>
    <t>EMPAQUEDECERAPARAINODOROS.ENTIÉNDASECOMOUNIDADDECOTIZACIÓN:UN(1) EMPAQUE.</t>
  </si>
  <si>
    <t>40174803</t>
  </si>
  <si>
    <t>92039093</t>
  </si>
  <si>
    <t>BRIDA(FLANGER)DEPLASTICOPVCDE101,60mm(4Pulg)DEDIAMETROINTERNO,CONSTADE 2 PIEZAS, DESARMABLE PARA INODOROMATERIAL PLASTICO PVC PRODUCTO BRIDA (FLANGER) TIPO DESARMABLE TAMAÑO DE 101,60 DE DIAMETRO mm UTILIDAD PARA INODORO</t>
  </si>
  <si>
    <t>395</t>
  </si>
  <si>
    <t>000505</t>
  </si>
  <si>
    <t>30181504</t>
  </si>
  <si>
    <t>92040265</t>
  </si>
  <si>
    <t>LAVAMANOSDEPORCELANAVETRIFICADACOLORBLANCODECOLGARENPAREDDE483mm DE ANCHO X 450 mm DE LARGO.PARAINSTALARCONMANGUERADEABASTODE12,70 mm (1/2 Pulg).DEBE INCLUIR LAS UÑAS DE SUJECIÓN.</t>
  </si>
  <si>
    <t>30181505</t>
  </si>
  <si>
    <t>92040263</t>
  </si>
  <si>
    <t>INODORODE2PIEZASDEPORCELANAVETRIFICADACOLORBLANCOTIPOELONGADOCONSUMODEAGUADE4,8L(1,28Gal)PORDESCARGATECNOLOGÍAFLUSHRIGHT(DESCARGARÁPIDAYSILENCIOSA)ALTURAERGONÓMICADE45cm(173/4Pulg)PARAPERSONASCONDIFICULTADESDEMOVILIDADDE ACUERDO LA LEY 7600UTILIDADPARAPERSONASCONDIFICULTADESDE MOVILIDAD COLOR BLANCO PRODUCTO INODOROMATERIAL PORCELANA VETRIFICADA ESTILO ELONGADO TAMAÑO 45 cm CARACTERISTICAS DE ACUERDO A LEY 7600</t>
  </si>
  <si>
    <t>190901</t>
  </si>
  <si>
    <t>30181503</t>
  </si>
  <si>
    <t>90032321</t>
  </si>
  <si>
    <t>REGADERA PARA BAÑO DE METAL CROMADO</t>
  </si>
  <si>
    <t>31201701</t>
  </si>
  <si>
    <t>92193756</t>
  </si>
  <si>
    <t>SELLADORDETEFLONLÍQUIDOPARAACOPLESROSCADOS,RESISTENTEATEMPERATURASHASTA204°C,PRESENTACIONENTUBOS118,29ml (4 oz)</t>
  </si>
  <si>
    <t>92039677</t>
  </si>
  <si>
    <t>CONDULETAMETALICATIPOLBAMERICANONOCKOUTDE19,05mm(3/4Pulg),CONPROTECTORDESALIDA,TAPA,EMPAQUEYTORNILLOSUnidad de empaque unidadDebe cumplir con la certificación UL</t>
  </si>
  <si>
    <t>20401</t>
  </si>
  <si>
    <t>075</t>
  </si>
  <si>
    <t>000259</t>
  </si>
  <si>
    <t>27111704</t>
  </si>
  <si>
    <t>92075042</t>
  </si>
  <si>
    <t>CUBOTIPOVERTIGODEMETALDE9,52mmDEDIAMETROPARATORNILLODECABEZAHEXAGONAL</t>
  </si>
  <si>
    <t>430</t>
  </si>
  <si>
    <t>31211904</t>
  </si>
  <si>
    <t>90027744</t>
  </si>
  <si>
    <t>Brochaprofesionalde10.16cmdeanchodecerdasnaturalesblancasdepelodecerdochino,empuñadurademadera.UnidaddeempaqueUNIDAD ANCHO 10.16 CM MATERIALCERDASNATURALESBLANCASDEPELODECERDOCHINO-EMPUÑADURADEMADERA PRODUCTO BROCHA PROFESIONAL</t>
  </si>
  <si>
    <t>003500</t>
  </si>
  <si>
    <t>31211906</t>
  </si>
  <si>
    <t>92109344</t>
  </si>
  <si>
    <t>RODILLOPARAFELPA,DE22,86cm(9PULG),COLORVERDE,PROFESIONAL5,MATERIALENESTRUCTURAMETÁLICACONMANGODEPLÁSTICO.</t>
  </si>
  <si>
    <t>180101</t>
  </si>
  <si>
    <t>27112813</t>
  </si>
  <si>
    <t>92004245</t>
  </si>
  <si>
    <t>EXTENSIÓNDEALUMINIODE1.8A3.6mPARARODILLO DE PINTAR</t>
  </si>
  <si>
    <t>27112843</t>
  </si>
  <si>
    <t>92066129</t>
  </si>
  <si>
    <t>BROCASPARAPIEDRAYCONCRETODIÁMETRO9,5 mm (3/8 Pulg)UTILIDAD EN TALADRO</t>
  </si>
  <si>
    <t>27112838</t>
  </si>
  <si>
    <t>90028009</t>
  </si>
  <si>
    <t>Discoparacortedeacero(metal),grano-36durezaT,corindónespecial,gradodurode22.86cmdediámetroX3.17mmdeespesorX2.22cm de díametro interno (9" x 3/16" x 7/8").DIAMETRO 22.86 CM GRANO -36 dureza TTIPO DE DISCO PARA CORTAR METAL</t>
  </si>
  <si>
    <t>29904</t>
  </si>
  <si>
    <t>000250</t>
  </si>
  <si>
    <t>47131501</t>
  </si>
  <si>
    <t>92034091</t>
  </si>
  <si>
    <t>MECHADECOLORESDEHILO(TELADESHILACHADA)UnidaddeempaqueKILOCOLORVARIOSMATERIALMEZCLADA(SINTÉTICAOALGODÓN)PRESENTACION SACO PRODUCTO MECHATELA DESHILACHADA TIPO DE HILO UTILIDAD PARA LIMPIEZA</t>
  </si>
  <si>
    <t>000601</t>
  </si>
  <si>
    <t>31211917</t>
  </si>
  <si>
    <t>92035139</t>
  </si>
  <si>
    <t>FELPAPARAPINTAR,MEDIDASDE22.86cmX0.97 cm ( 3/8")UTILIDAD PARAPINTAR ANCHO 0,97 cmPRODUCTO ALMOHADILLA (FELPA)MATERIAL FELPA LARGO 22,86 cmMEDIDA 22,86 X 0,97 cm</t>
  </si>
  <si>
    <t>29905</t>
  </si>
  <si>
    <t>47131604</t>
  </si>
  <si>
    <t>92012651</t>
  </si>
  <si>
    <t>ESCOBACORRIENTEDEFIBRANYLON,CONPALOCORTODEMADERAPINTADOALTODELAFIBRA9CM(+/-1CM),FORMALETADE5CMDEANCHOX24CMDELARGO(+/-5MM).ALTODELA FIBRA 9 cmANCHO DE LA FORMALETA 5 cm LARGO DE LA FORMALETA 24 cm MATERIAL Nylon MATERIAL BASE Plástico</t>
  </si>
  <si>
    <t>29906</t>
  </si>
  <si>
    <t>150801</t>
  </si>
  <si>
    <t>46181703</t>
  </si>
  <si>
    <t>92007527</t>
  </si>
  <si>
    <t>MASCARADEPLASTICOINYECTADORESISTENTEALCALORYHUMEDAD(CARETA)CONVISOROPROTECTORFACIALDEACRILICOTRANSPARENTECONPUNTOSDESUJECIONQUELOASEGURENYRESISTAVIRUTAS,POLVOYQUIMICOSCORROSIVOSPARAUTILIZARENLAPROTECCION DEL ROSTRO Y LOS OJOSESTILOCABEZALOSUSPENSIONAJUSTABLEPORMEDIODETORNILLO(FRENOGRADUABLE)QUEDEBERA PERMANECER FIJO TIPO PROTECTOR MASCARAMATERIAL PLASTICO UTILIDADPROTEGEROJOSYLACARADELPOLVO Y VIRUTAS METALICAS Y CHISPAS</t>
  </si>
  <si>
    <t>46181540</t>
  </si>
  <si>
    <t>92117797</t>
  </si>
  <si>
    <t>GUANTESDECUEROPARASOLDADOR.FABRICADOSENCUEROCARNAZASUAVEPARAQUENORASGUELAMANO,CURTIDOSALCROMO,FLEXIBLES,DECONFORMACIÓNANATÓMICAALAMANOYCONREFUERZOENLAPALMADELAMANO.LONGITUDAPROXIMADA(MÍNIMA)DE35,56cm(14pulg).PRESENTACIÓNENPARES.ENTIÉNDASECOMOUNIDADDECOTIZACIÓN: UN (1) PAR DE GUANTES.</t>
  </si>
  <si>
    <t>46181536</t>
  </si>
  <si>
    <t>92118861</t>
  </si>
  <si>
    <t>GUANTESANTICORTEELABORADOSCONPOLIETILENODEULTRAALTOPESOMOLECULAR.PARAMANIPULAROBJETOSPUNZOCORTANTES,PESOLIGERO,SUAVEALTACTO,PUEDESERUTILIZADOENTREDOSGUANTESDELATEX,VINILOONITRILO,ESTERILIZABLES,TALLAMEDIANA.PRESENTACIÓNENPAQUETEDECINCO(5)PARESDEGUANTES,PARAUNTOTALAENTREGARDE2PAQUETESCONCINCOPARESDEGUANTESCADAUNO(10PARESDEGUANTES).ENTIÉNDASECOMOUNIDADDECOTIZACIÓNUN(1)PAQUETEDECINCO(5)PARES DE GUANTES.</t>
  </si>
  <si>
    <t>46181704</t>
  </si>
  <si>
    <t>92108495</t>
  </si>
  <si>
    <t>CASCODESEGURIDADPOLIETILENODEALTADENSIDAD(HDPE)AMARILLOALAENTERATIPOICLASEE,6PUNTOSDESUJECION,ANSIZ89.1-2009, CSA Z94.1-2005COLOR AMARILLOMATERIALPOLIETILENODEALTADENSIDAD(HDPE) TIPO ALA ENTERA PRODUCTO CASCOSISTEMA 6 PUNTOS DE SUJECION REQUERIMIENTO CLASE E</t>
  </si>
  <si>
    <t>200</t>
  </si>
  <si>
    <t>46182001</t>
  </si>
  <si>
    <t>90030807</t>
  </si>
  <si>
    <t>Mascarilladesechablecontrapolvonotóxicoymolestos.Liviana, libre de fibra de vidrio.Bandametálicaparaajustarsealpuentedelanariz.Provistadesellofacialentodoelcontornosuperior.Puente de nariz suave y flexible para buen sellado.Quepermitautilizarlacongafasylentesdeseguridad, y evite suempañamiento.Queofrezcaunaconfortableehigiénicaprotecciónrespiratoria contrapolvos y neblinas sin aceite.TIPO MASCARILLA DESECHABLECINTASDEAJUSTEBANDAMETALICAPARAAJUSTE EN LA NARIZPresentación en paquetes de 10 unidades</t>
  </si>
  <si>
    <t>215</t>
  </si>
  <si>
    <t>002000</t>
  </si>
  <si>
    <t>46181802</t>
  </si>
  <si>
    <t>92006953</t>
  </si>
  <si>
    <t>ANTEOJO(GAFA)DESEGURIDADDEPOLICARBONATO,COLORCLAROLENTESPANORAMICOSRESISTENTESAIMPACTOSYALAABRASION</t>
  </si>
  <si>
    <t>46181901</t>
  </si>
  <si>
    <t>92089996</t>
  </si>
  <si>
    <t>TAPONESAUDITIVOSERGONOMICOSQUEPROTEJANELOIDOSININTERFERIRCONLACAPACIDADDEESCUCHARCONVERSACIONESYSONIDOSRUTINARIOS,CONFILTRODEPRESIONSONORA,QUEREDUZCALOSRUIDOSDAÑINOS(SOBRE80db),DEBEINCLUIROPCIONPARATAPONEXTRA,HECHOSDEPOLIMEROSSUAVES,HIPOALERGENICOS,MEDICAMENTEAPROBADOS,TOTALMENTELAVABLES,AJUSTARSEALAFORMADELOIDO,CONARCOENREGIONDELHELIX,CONCHAENLAOREJAYREDUCIRMINIMO 26db.MATERIAL POLIMEROS SUAVES NIVEL DE RUIDO SOBRE 80 db TIPOPROTECTORAJUSTABLEALAFORMADELOIDOESTILO ERGONOMICO UTILIDAD PROTEJER OIDO DEL RUIDO EXTERNO CARACTERISTICASCONARCOENLAREGIONDELHELIX Y CONCHA EN LA OREJAPRODUCTO TAPON AUDITIVO REDUCCION DEL RUIDO 26 db TIPO HIPOALERGENICOS</t>
  </si>
  <si>
    <t>50199</t>
  </si>
  <si>
    <t>000159</t>
  </si>
  <si>
    <t>46191601</t>
  </si>
  <si>
    <t>90004184</t>
  </si>
  <si>
    <t>EXTINTORPARATIPOSDEINCENDIOABC,TIPOSDEINCENDIOA(PAPEL,TELA,BASURA),B(GAS,CANFÍN,LÍQUIDOSINFLAMABLES),C;(CORTOCIRCUITO,FUEGOELECTRÓNICO),ADEMÁSDEBERÁINDICARFECHADEVENCIMIENTODELAGENTEEXTINGUIDORDEMÍNIMODOCEMESES,DEBERÁSERRECARGABLEYENTREGARSECONUNAFICHEENELCUALSEMUESTREELTIPODEEXTINTOR.CAPACIDADMÍNIMA10LIBRAS,AGENTE EXPULSOR POLVO QUÍMICO SECO</t>
  </si>
  <si>
    <t>20302</t>
  </si>
  <si>
    <t>260</t>
  </si>
  <si>
    <t>30131704</t>
  </si>
  <si>
    <t>90016721</t>
  </si>
  <si>
    <t>BALDOSADECERÁMICAESMALTADA(AZULEJO),DE20CMLARGOX30CMANCHO.ELDISEÑO,ESTILOYCOLORSERÁESCOGIDOPORLAADMINISTRACIÓN.PRESENTACIÓN:ENCAJAS.ENTIÉNDASECOMOUNIDADDECOTIZACIÓNUN(1)METROCUADRADO,PARAUNTOTALAENTREGARDE54METROSCUADRADOSDEAZULEJO.</t>
  </si>
  <si>
    <t>000050</t>
  </si>
  <si>
    <t>30131502</t>
  </si>
  <si>
    <t>92007054</t>
  </si>
  <si>
    <t>BLOQUEDECONCRETO,TIPOA,VIBROCOMPACTADOYCURADODE15cmX20cmX40cm,ARISTASRECTASQUEFORMENANGULOSRECTOSUnidad de empaque UNIDAD</t>
  </si>
  <si>
    <t>30151601</t>
  </si>
  <si>
    <t>92043708</t>
  </si>
  <si>
    <t>LÁMINAPARAPRECINTA(FASCIA)DEFRIBROCEMENTO,MEDIDASDE8mmESPESORX0,40 cm DE ANCHO X 2,44 m DE LARGOLÁMINAPARAPRECINTA(FASCIA)DEFRIBROCEMENTO,MEDIDASDE8mmESPESORX0,40 cm DE ANCHO X 2,44 m DE LARGOANCHO 0,40 cmGROSOR 8 mm LARGO 2,44 M MATERIAL FIBROCEMENTO PRODUCTO LAMINA TIPO PRECINTA</t>
  </si>
  <si>
    <t>30121798</t>
  </si>
  <si>
    <t>92012523</t>
  </si>
  <si>
    <t>PIEDRABASE(LASTRE)FINOPARACOMPACTAR,TAMAÑODEPIEDRA25MM.ENTIÉNDASECOMOUNIDADDECOTIZACIÓNUN
(1)METROCÚBICO,PARAUNTOTALAENTREGARDE393METROSCÚBICOS.</t>
  </si>
  <si>
    <t>095</t>
  </si>
  <si>
    <t>11111611</t>
  </si>
  <si>
    <t>92009733</t>
  </si>
  <si>
    <t>PIEDRADE100A200mmPARAGAVIONTIPOBOLA.ENTIÉNDASECOMOUNIDADDECOTIZACIÓNUN(1)METROCÚBICO,PARAUNTOTAL A ENTREGAR DE 5 METROS CÚBICOS</t>
  </si>
  <si>
    <t xml:space="preserve">metro cubico </t>
  </si>
  <si>
    <t>000234</t>
  </si>
  <si>
    <t>90030469</t>
  </si>
  <si>
    <t>PIEDRACUARTA,LIBREDECONTAMINANTESYMATERIASORGÁNICAS.ENTIÉNDASECOMOUNIDADDECOTIZACIÓNUN(1)METROCÚBICO,PARAUNTOTALAENTREGARDE74METROSCÚBICOS.</t>
  </si>
  <si>
    <t>400</t>
  </si>
  <si>
    <t>000300</t>
  </si>
  <si>
    <t>92158285</t>
  </si>
  <si>
    <t>BALDOSADECERÁMICA,DE33CMDELARGOX33CMDEANCHO.ELDISEÑO,ESTILOYCOLORSERÁESCOGIDOPORLAADMINISTRACIÓN.PRESENTACIÓNENCAJA.ENTIÉNDASECOMOUNIDADDECOTIZACIÓN:UN(1)METROCUADRADO,PARAUNTOTALAENTREGARDE25METROS CUADRADOS DE BALDOSA.</t>
  </si>
  <si>
    <t>metro cuadrado</t>
  </si>
  <si>
    <t>230</t>
  </si>
  <si>
    <t>90030219</t>
  </si>
  <si>
    <t>ARENATIPOTAJO.ENTIÉNDASECOMOUNIDADDECOTIZACIÓNUN(1)METROCÚBICO,PARAUN TOTAL A ENTREGAR DE 43 METROS CÚBICOS</t>
  </si>
  <si>
    <t>010350</t>
  </si>
  <si>
    <t>30111504</t>
  </si>
  <si>
    <t>90031574</t>
  </si>
  <si>
    <t>MORTEROHIDRÁULICOMODIFICADOCONLÁTEX,FORMULADOPARAMAYORADHERENCIAENPEGADECERÁMICA,AZULEJOS,LOSETADEARCILLAETC,SOBRESUPERFICIESDEMAMPOSTERÍAOLÁMINASDETABLACEMENTO.PRESENTACIÓNENBOLSASDE20KILOGRAMOS,PARAUNTOTALAENTREGARDE100BOLSASDE20KILOGRAMOS.ENTIÉNDASECOMOUNIDADDECOTIZACIÓNUNA(1)BOLSADE20KILOGRAMOS.</t>
  </si>
  <si>
    <t>30111506</t>
  </si>
  <si>
    <t>92011834</t>
  </si>
  <si>
    <t>FRAGUASINARENA,APARIENCIADEPOLVOCEMENTICIO,DENSIDADDE3,15-3,20G/CC.PRESENTACIÓNENBOLSASDE2KILOGRAMOS,PARAUNTOTALAENTREGARDE20BOLSASDE2KILOGRAMOS.ENTIÉNDASECOMOUNIDADDECOTIZACIÓN UNA (1) BOLSA DE 2 KILOGRAMOS</t>
  </si>
  <si>
    <t>30111601</t>
  </si>
  <si>
    <t>90014645</t>
  </si>
  <si>
    <t>CEMENTOHIDRÁULICO,USOGENERAL,UG-RTCR,SEGÚNNORMASASTM.COLORGRIS.COMPOSICIÓN:PORTLANDTIPO1.PRESENTACIÓNENSACOSDE50KILOGRAMOS,PARAUNTOTALAENTREGARDE700SACOSDE50KILOGRAMOS.ENTIÉNDASECOMOUNIDADDECOTIZACIÓN UN (1) SACO DE 50 KILOGRAMOS</t>
  </si>
  <si>
    <t>9227307</t>
  </si>
  <si>
    <t>MORTEROCEMENTICIO,PARAREPELLARENCAPASGRUESAS,MODIFICADOCONADITIVOS.RESISTENCIAALACOMPRESIÓNALOS28DÍAS.MAYOROIGUALA53KGF/CM2(5.2MPA).PRESENTACIÓNENSACODE40KILOGRAMOS,PARAUNTOTALAENTREGARDE226SACOSDE40KILOGRAMOS.ENTIÉNDASECOMOUNIDADDECOTIZACIÓN UN (1) SACO DE 40 KILOGRAMOS</t>
  </si>
  <si>
    <t>92207306</t>
  </si>
  <si>
    <t>MORTEROCEMENTICIOPARAREPELLARENCAPASFINAS,MODIFICADOCONADITIVOS.RESISTENCIAALACOMPRESIÓNALOS28DÍAS.MAYOROIGUALA53KGF/CM2(5.2MPA).PRESENTACIÓNENSACODE40KILOGRAMOS,PARAUNTOTALAENTREGARDE120SACOSDE40KILOGRAMOS.ENTIÉNDASECOMOUNIDADDECOTIZACIÓN UN (1) SACO DE 40 KILOGRAMOS</t>
  </si>
  <si>
    <t xml:space="preserve">unidad </t>
  </si>
  <si>
    <t xml:space="preserve">Acometida CAI SAN SEBASTIAN
</t>
  </si>
  <si>
    <t>Acometida CAI NELSON MANDELA SAN CARLOS</t>
  </si>
  <si>
    <t xml:space="preserve">Acometida CAI LIBERIA </t>
  </si>
  <si>
    <t>₡602,000,000.00</t>
  </si>
  <si>
    <t>₡390,000,000.00</t>
  </si>
  <si>
    <t>Ing. Marlen Chinchilla Jimenez</t>
  </si>
  <si>
    <t>Jefe Departamento de Arquitectura</t>
  </si>
  <si>
    <t>72131606</t>
  </si>
  <si>
    <t>I y II Semestre 2020</t>
  </si>
  <si>
    <t>P. Ordinario</t>
  </si>
  <si>
    <t>CONSTRUCCION DE EDIFICIO NUEVO. 
 Construcción de la cocina del CAI La Reforma y obras anexas.</t>
  </si>
  <si>
    <t>CONSTRUCCION DE EDIFICIO NUEVO. 
 Construcción de la cocina del CAI Liberia y obras anexas.</t>
  </si>
  <si>
    <r>
      <t xml:space="preserve">SERVICIO DE CONSTRUCCION DE EDIFICIOS
</t>
    </r>
    <r>
      <rPr>
        <u/>
        <sz val="10"/>
        <color theme="1"/>
        <rFont val="Tahoma"/>
        <family val="2"/>
      </rPr>
      <t>Construcción de un módulo de Mediana Contención para 32 personas.
Centro de Atención Institucional Liberia.</t>
    </r>
  </si>
  <si>
    <r>
      <t xml:space="preserve">SERVICIO DE CONSTRUCCION DE EDIFICIOS
</t>
    </r>
    <r>
      <rPr>
        <u/>
        <sz val="10"/>
        <color theme="1"/>
        <rFont val="Tahoma"/>
        <family val="2"/>
      </rPr>
      <t xml:space="preserve">Construcción de un módulo de Mediana Contención para 32 personas.
Centro de Atención Institucional de Puntarenas </t>
    </r>
  </si>
  <si>
    <r>
      <t xml:space="preserve">SERVICIO DE CONSTRUCCION DE EDIFICIOS
</t>
    </r>
    <r>
      <rPr>
        <u/>
        <sz val="10"/>
        <color theme="1"/>
        <rFont val="Tahoma"/>
        <family val="2"/>
      </rPr>
      <t>Construcción de un módulo de Mediana Contención para 32 personas.
Centro de Atención Institucional de San Carlos</t>
    </r>
    <r>
      <rPr>
        <sz val="10"/>
        <color theme="1"/>
        <rFont val="Tahoma"/>
        <family val="2"/>
      </rPr>
      <t xml:space="preserve">.  </t>
    </r>
  </si>
  <si>
    <t>Agroindustrial</t>
  </si>
  <si>
    <t>000135</t>
  </si>
  <si>
    <t>85101502</t>
  </si>
  <si>
    <t>90032695</t>
  </si>
  <si>
    <t>Exámenes clínicos</t>
  </si>
  <si>
    <t>und</t>
  </si>
  <si>
    <t>I y II semestre 2019</t>
  </si>
  <si>
    <t>Aceite fuera de borda para mezcla en motores de dos tiempos, presentación 0,95 litro</t>
  </si>
  <si>
    <t>Und</t>
  </si>
  <si>
    <t>Grasa lubricante en cartucho de 400 grms. (Tipo multiuso)</t>
  </si>
  <si>
    <t>Kg</t>
  </si>
  <si>
    <t>000090</t>
  </si>
  <si>
    <t>12352104</t>
  </si>
  <si>
    <t>92068044</t>
  </si>
  <si>
    <t>Alcohol multiuso 95 grados</t>
  </si>
  <si>
    <t>Lt</t>
  </si>
  <si>
    <t>000195</t>
  </si>
  <si>
    <t>Tintura de yodo al 3%, uso externo, uso veterinario, presentacion envase 1 l</t>
  </si>
  <si>
    <t xml:space="preserve"> Mililitros Vitamina ADE, uso vetrinario, inyectable. 
Envase de 0,1 L</t>
  </si>
  <si>
    <t>010020</t>
  </si>
  <si>
    <t>92137009</t>
  </si>
  <si>
    <t>Dextrosa y cloruro de sodio 1000 ml, 5% y 0,9%. bolsa de 1000 ml. vía de administración: iv</t>
  </si>
  <si>
    <t>Lts</t>
  </si>
  <si>
    <t>002900</t>
  </si>
  <si>
    <t>Dexametasona inyectable, 0,05 a 0,1 litros, uso  veterinario. Envase de 0,05 L</t>
  </si>
  <si>
    <t xml:space="preserve"> Ivermectina 1% desparasitante interno, uso veterinarioI, Envase de  50  ml. ( Inyectable)</t>
  </si>
  <si>
    <t xml:space="preserve">Unidades de parasiticida para equino, a base de ivermectina, uso oral. Presentación embase de 6 a 10 G </t>
  </si>
  <si>
    <t>000014</t>
  </si>
  <si>
    <t xml:space="preserve"> Doramectina 1%, desparasitante interno de uso veterinario, , Presentación  envase de 50 ml a 500 ml. (50 ml)</t>
  </si>
  <si>
    <t>004300</t>
  </si>
  <si>
    <t>Levamisol 10-15%, desparasitante interno de uso veterinario. , Presentación envase de 100 a 500 ml (100 ml)</t>
  </si>
  <si>
    <t>000540</t>
  </si>
  <si>
    <t>Oxitocina uso  veterinario, inyectable, presentación envase de 20 a 100 ml.</t>
  </si>
  <si>
    <t>005700</t>
  </si>
  <si>
    <t>Butaphosphan 10 G, más vitamina B-12 , Inyectable, de uso veterinario. Presentación envase de 50 a 100 ml.</t>
  </si>
  <si>
    <t>Fenilbutazona Ungüento de uso  veterinario, Envase  200 a 240 g.</t>
  </si>
  <si>
    <t xml:space="preserve"> Fenbendazol al 10%  -Desparasitante interno de uso veterinario. , presentación envase de 1 L (Hunter)</t>
  </si>
  <si>
    <t>Lt.</t>
  </si>
  <si>
    <t>Desparasitante animal de uso tópico, composición a base de fipronil al 1%, uso veterinario. Presentación envase de 1 L.</t>
  </si>
  <si>
    <t>L</t>
  </si>
  <si>
    <t>51204203</t>
  </si>
  <si>
    <t>92083614</t>
  </si>
  <si>
    <t>Vacuna brucelosis bovina, uso veterinario, presentacion frasco 0,050 - 0,250 l (frasco de 50 ml)</t>
  </si>
  <si>
    <t>001900</t>
  </si>
  <si>
    <t>Penicilina, antibiótico inyectable, uso veterinario, presentación envase de 100 ml.</t>
  </si>
  <si>
    <t>Amitráz al 12,5% .Desparasitante externo de uso veterinario. Presentación envase de 1 L.</t>
  </si>
  <si>
    <t>desparasitante externo para bovinos, envases de 1 l, ingredientes activos: metrifonato</t>
  </si>
  <si>
    <t>I y II semestre 2020</t>
  </si>
  <si>
    <t xml:space="preserve"> Vacuna bovina, bacterina triple, presentación frasco de 0,1 a 0,25 Lts. Aplicación intramuscular. (100 Ml)</t>
  </si>
  <si>
    <t xml:space="preserve"> Larvicida aerosol uso veterinario, para parásitos en semovientes.       (Presentacion Frasco  0,180 a 0,240 l.</t>
  </si>
  <si>
    <t>Frs</t>
  </si>
  <si>
    <t>004700</t>
  </si>
  <si>
    <t>Vitamina  B-12, uso veterinario,  inyectable, presentación de 0,1 Litro (Hetopán)</t>
  </si>
  <si>
    <t>005100</t>
  </si>
  <si>
    <t>Warfarina al 1%, , Pomada vampiricida</t>
  </si>
  <si>
    <t>004000</t>
  </si>
  <si>
    <t>Vitamina E con selenio. Uso veterinario, Presentación frasco de 0,1 a 0,15 L (100 Ml)</t>
  </si>
  <si>
    <t>Enrofloxacina 5%, antibiótico uso veterinario, Inyextable, presentación 100 ml</t>
  </si>
  <si>
    <t>Litros de aceite mineral, uso oral veterinario,, en envase de 1 L.</t>
  </si>
  <si>
    <t xml:space="preserve"> Oxitetraciclina, antibiótico de uso veterinario, inyectable. Envase de 50 a 100 ml. (100 Ml)</t>
  </si>
  <si>
    <t>Guante desechable para cirugía # 7 (par)</t>
  </si>
  <si>
    <t>006920</t>
  </si>
  <si>
    <t>Carbonato de calcio uso agricola, presentación en Kilogramo (sacos)</t>
  </si>
  <si>
    <t>kg</t>
  </si>
  <si>
    <t xml:space="preserve"> Fungicida sistémico ingrediente activo triadimefón. Present. Litro</t>
  </si>
  <si>
    <t xml:space="preserve"> FUNGICIDA Cyproconazole ,  (Presnt.  Litro, uso agricola).</t>
  </si>
  <si>
    <t>Fungicida oxido de cobre , polvo mojable (WP), 50%. (Presentación  0,5 a  1 Kilogramo)</t>
  </si>
  <si>
    <t>000310</t>
  </si>
  <si>
    <t xml:space="preserve">  Fungicida Bactericida agrícola  Estreptomicina-Oxitertraciclina Presentación de 0,5 a 1  Kg.</t>
  </si>
  <si>
    <t>205</t>
  </si>
  <si>
    <t>Coadyuvante NP7, presentación 1 L.</t>
  </si>
  <si>
    <t>000055</t>
  </si>
  <si>
    <t xml:space="preserve"> Herbicida líquido para hoja ancha  PICLORAN , 2-4-D   en envase de 3,5 lts</t>
  </si>
  <si>
    <t>Herbicida oxifluorfen envase de 1 L. 24% (EC).</t>
  </si>
  <si>
    <t xml:space="preserve"> HERBICIDA químico  Paracuat,  envase de  1 litro, ( 20% concentración)</t>
  </si>
  <si>
    <t>000390</t>
  </si>
  <si>
    <t xml:space="preserve"> HERBICIDA GLIFOSATO,  para uso agrícola , Present. de  litro (35,6 SL)</t>
  </si>
  <si>
    <t>000122</t>
  </si>
  <si>
    <t>Herbicida Fluoazifop Butil 12.5 EC. Producto de acción sistémica para el contro de gramíneas. Present. 0,5 a 1 L.</t>
  </si>
  <si>
    <t>035</t>
  </si>
  <si>
    <t xml:space="preserve"> Fertilizante fórmula 15-03-31 (N-P-K), granulado, Present. Saco de 45 kg</t>
  </si>
  <si>
    <t>003050</t>
  </si>
  <si>
    <t xml:space="preserve"> Fertilizante foliar a bese de NPK + y conteniendo al menos siete microelementos ), Present.  1 Lt, </t>
  </si>
  <si>
    <t>001035</t>
  </si>
  <si>
    <t>Fertilizante químico   fórmula 18-05-15-06-02,  (N-P- K-Ca-Mg) Granulado  Present. 45 kgs</t>
  </si>
  <si>
    <t>001095</t>
  </si>
  <si>
    <t xml:space="preserve"> Fertilizante Nitrato de amonio    Present.saco de 45 kg .</t>
  </si>
  <si>
    <t>001021</t>
  </si>
  <si>
    <t>Léase correctamente kilos Fertilizante Formula 10-30-10 (N-P-K), granulado,  Present.  45 Kgs</t>
  </si>
  <si>
    <t>011800</t>
  </si>
  <si>
    <t xml:space="preserve">  Insecticida Sulfluramid  0,3 GB, control hormiga cortadora,   present. 500 g (+- 50 g)</t>
  </si>
  <si>
    <t xml:space="preserve"> Insecticida  NEMATICIDA  Ethoprofos 10 a 15 G, de aplicación al suelo, acción contacto e ingestión, Presentación 1 4,5 a 15 kg</t>
  </si>
  <si>
    <t>050</t>
  </si>
  <si>
    <t xml:space="preserve"> Insecticida Carbofurán 10%, Insecticida nematicida, Granulado , presentación 14,5  a 15 kgs.</t>
  </si>
  <si>
    <t>Semilla o plántula de pasto brechiaria</t>
  </si>
  <si>
    <t>000010</t>
  </si>
  <si>
    <t>Miel de purga a granel</t>
  </si>
  <si>
    <t>Kgs</t>
  </si>
  <si>
    <t>Sal mineral para ganado</t>
  </si>
  <si>
    <t>heno en paca, forma rectangular, presentación 16 kg, para alimentación de rumiantes</t>
  </si>
  <si>
    <t>001800</t>
  </si>
  <si>
    <t>Alambre de acero puas (p/cerca) en rollos de 335 mts</t>
  </si>
  <si>
    <t>000350</t>
  </si>
  <si>
    <t xml:space="preserve"> Grapa de  acero galbanizada,  tamaño 31 ,75 mm  en 3,7 mm de calibre. Para cerca. Present 1  Kg..</t>
  </si>
  <si>
    <t>92007703</t>
  </si>
  <si>
    <t>Clavo de hierro con cabeza</t>
  </si>
  <si>
    <t>46171501</t>
  </si>
  <si>
    <t>92007128</t>
  </si>
  <si>
    <t>Candado de seguridad 38 mm</t>
  </si>
  <si>
    <t>000960</t>
  </si>
  <si>
    <t>23271806</t>
  </si>
  <si>
    <t>92066715</t>
  </si>
  <si>
    <t>Soldadura 6011 de 0,31 cm</t>
  </si>
  <si>
    <t>Tubo pvc cañería 12,7 mm</t>
  </si>
  <si>
    <t>92010424</t>
  </si>
  <si>
    <t>Tubo p/agua en una pulgada</t>
  </si>
  <si>
    <t>Manguera de caucho reforzafda de 12,7 mm, para jardín. , (Present.  de 12 mts con sus respectivos acoples).</t>
  </si>
  <si>
    <t>Mts</t>
  </si>
  <si>
    <t>Manguera poliducto 25 mm</t>
  </si>
  <si>
    <t xml:space="preserve"> Léase correctamente metros de Manguera poliducto de 50,8 mm de diámetro. (Rollo continuo de 45 o 90 m)</t>
  </si>
  <si>
    <t>920|8620</t>
  </si>
  <si>
    <t>Adaptador hembra pvc 12 mm</t>
  </si>
  <si>
    <t>Adaptador macho pvc 12,7 mm</t>
  </si>
  <si>
    <t>Codo 90 grados pvc liso 12,7 mm</t>
  </si>
  <si>
    <t>Unión lisa pvc 12 mm</t>
  </si>
  <si>
    <t>00005</t>
  </si>
  <si>
    <t>Tee lisa pvc de 12 mm</t>
  </si>
  <si>
    <t xml:space="preserve"> Plástico negro liso (Polipropileno) uso en la construcción. 4 mts ancho calibre  mínimo 6 milésimas de pulgada . (Present. Rollo continuo  de 20 mts mínimo)</t>
  </si>
  <si>
    <t xml:space="preserve"> kg</t>
  </si>
  <si>
    <t>000740</t>
  </si>
  <si>
    <t>92016686</t>
  </si>
  <si>
    <t>Llave paso 2" PVC</t>
  </si>
  <si>
    <t>Cuchillo con puño confortable , largo 26 pulgadas, para chapia,  (mango plástico, tipo rula).</t>
  </si>
  <si>
    <t>Alicate Diablillo para alambre púas, tamaño 20 a 25 cm largo.</t>
  </si>
  <si>
    <t>Pala carrilera cabo corto</t>
  </si>
  <si>
    <t>000305</t>
  </si>
  <si>
    <t>Pala de acero tipo cafetalera</t>
  </si>
  <si>
    <t>007500</t>
  </si>
  <si>
    <t>Rastrillo metalico 16 Dientes</t>
  </si>
  <si>
    <t>000599</t>
  </si>
  <si>
    <t>Carretillo jardinero con batea de metal para trabajo pesado.</t>
  </si>
  <si>
    <t>003600</t>
  </si>
  <si>
    <t>Silla para montar equinos</t>
  </si>
  <si>
    <t>Regadera manual, plástica , para uso en riego. Capacidad vólumen 8 a 12 litros. Con agarradera, con cuello disponiendo de terminal con multiples agujeros.</t>
  </si>
  <si>
    <t>415</t>
  </si>
  <si>
    <t>000270</t>
  </si>
  <si>
    <t>Lima redonda en acero con puño (3/16 de pulgada para cadena de motosierra)</t>
  </si>
  <si>
    <t>Cadena motosierra 9,52 mm (3/8 pulgada) , de 84 eslabones</t>
  </si>
  <si>
    <t>27111919</t>
  </si>
  <si>
    <t>92047568</t>
  </si>
  <si>
    <t>Lima acero en 254 mm</t>
  </si>
  <si>
    <t>27112004</t>
  </si>
  <si>
    <t>92044724</t>
  </si>
  <si>
    <t>Palin 16 ", en Y</t>
  </si>
  <si>
    <t>Jeringa Descartable 10 Cc</t>
  </si>
  <si>
    <t>003650</t>
  </si>
  <si>
    <t>Aguja Hipodérmica</t>
  </si>
  <si>
    <t>Guante para cirujía (par)</t>
  </si>
  <si>
    <t>131001</t>
  </si>
  <si>
    <t>Guante para palpación de bovinos</t>
  </si>
  <si>
    <t>Capa 2 piezas (pantalon y Yacket), de nylon ahulado. Fooro en pantalón y elástico en la cintura</t>
  </si>
  <si>
    <t>Traje de seguridad desechable para uso en fumigación agrícola. Con gorro, Protección tipo 5 y 6, protección contra quimicos, textura confortable.Talla a escoger (Tipo kimono)</t>
  </si>
  <si>
    <t>46181611</t>
  </si>
  <si>
    <t>92030207</t>
  </si>
  <si>
    <t>Bota de hule (Par)</t>
  </si>
  <si>
    <t>003620</t>
  </si>
  <si>
    <t>cincha para equino, para amarrar la silla, fabricado en cuero</t>
  </si>
  <si>
    <t>Coyunda para uso equino</t>
  </si>
  <si>
    <t>Grupera para equino</t>
  </si>
  <si>
    <t>Mantilla textil para montura equina</t>
  </si>
  <si>
    <t>12161902</t>
  </si>
  <si>
    <t>90041334</t>
  </si>
  <si>
    <t>Detergente industrial</t>
  </si>
  <si>
    <t>Cloro liquido en 3,78 l</t>
  </si>
  <si>
    <t>Guante de cuero y lona (par)</t>
  </si>
  <si>
    <t>001040</t>
  </si>
  <si>
    <t>Mascara tipo media cara con respiarador contra gases y vapores, con cartucho de dos filtros. ( Para aplicación agroquímicos)</t>
  </si>
  <si>
    <t>Gafa (Monogafa) transparente de ventilación indirecta, de policarbonato, (uso en aplicación agroquímicos, sujeción a través de tira elástica)</t>
  </si>
  <si>
    <t>Guante de hule (Par)</t>
  </si>
  <si>
    <t>Pegamento de contacto pvc, 0,96 L</t>
  </si>
  <si>
    <t xml:space="preserve"> Bomba  de fumigación, tanque plástico de 18 litros. , lanza de 50 cm, correas ajustables. (bomba manual de Uso agrícola)</t>
  </si>
  <si>
    <t>SUB PROGRAMA 3,2 PEODUCCIÓN INDUSTRIAL</t>
  </si>
  <si>
    <t>PROGRAMA</t>
  </si>
  <si>
    <t>Subpartida</t>
  </si>
  <si>
    <t>Subclase</t>
  </si>
  <si>
    <t>Consecutivo</t>
  </si>
  <si>
    <t>Código de Clasificador</t>
  </si>
  <si>
    <t>Nombre de identificador</t>
  </si>
  <si>
    <t>Tipo de bien o Servicio</t>
  </si>
  <si>
    <t>Cantidad
Lìmite</t>
  </si>
  <si>
    <t>Precio Unitario (₡)</t>
  </si>
  <si>
    <t>Monto total (₡)</t>
  </si>
  <si>
    <t xml:space="preserve">Fuente </t>
  </si>
  <si>
    <t>1</t>
  </si>
  <si>
    <t>Servicios</t>
  </si>
  <si>
    <t>000</t>
  </si>
  <si>
    <t>000000</t>
  </si>
  <si>
    <t>Transporte de bienes</t>
  </si>
  <si>
    <t>110701</t>
  </si>
  <si>
    <t>78101701</t>
  </si>
  <si>
    <t>Transporte de ferry</t>
  </si>
  <si>
    <t>Servicios de ingenierìa</t>
  </si>
  <si>
    <t>10403</t>
  </si>
  <si>
    <t>ANÁLISIS DE CORROSIÓN EN CÁMARA DE NIEBLA SALINA. Para determinar el grado de deterioro sufrido por la estructura metálica, cuando es sometida a condiciones corrosivas, siguiendo las recomendaciones de la norma ASTM B117.</t>
  </si>
  <si>
    <t>MEDICIÓN DE ESPESOR DE PINTURA ELECTROSTÁTICA PARA EL CUMPLIMIENTO DE LA NORMA ASTM B499.Medición de espesor de pintura</t>
  </si>
  <si>
    <t>INSPECCIÓN DE LA SOLDADURA, DE ACUERDO A LA NORMA AWS D1. 1, TABLA 6.1</t>
  </si>
  <si>
    <t xml:space="preserve">PRUEBA DE ADHERENCIA DE LA PINTURA SOBRE LA SUPERFICIE METALICA, NORMA ASTM D3359. </t>
  </si>
  <si>
    <t>Servicios generales</t>
  </si>
  <si>
    <t>10406</t>
  </si>
  <si>
    <t>Reparación y rebobinado de motor</t>
  </si>
  <si>
    <t>Servicio de reparación y rebobinado de motor</t>
  </si>
  <si>
    <t>Servicio de pintura electrostática mesas de comedor</t>
  </si>
  <si>
    <t>Servicio de pintura electrostática Juegos de pupitres</t>
  </si>
  <si>
    <t>Servicio de pintura electrostática Juego de preescolar</t>
  </si>
  <si>
    <t>130301</t>
  </si>
  <si>
    <t>73181023</t>
  </si>
  <si>
    <t>Afilado de sierras cinta, sierras de disco y pega de sierra cinta</t>
  </si>
  <si>
    <t>090301</t>
  </si>
  <si>
    <t>72101516</t>
  </si>
  <si>
    <t>Servicio de carga y revisión de extintores de incendios</t>
  </si>
  <si>
    <t>Global</t>
  </si>
  <si>
    <t>10502</t>
  </si>
  <si>
    <t>Gastos de viaje y transporte</t>
  </si>
  <si>
    <t>Viáticos dentro del país Servicios de suministro de alimentos</t>
  </si>
  <si>
    <t>10804</t>
  </si>
  <si>
    <t>Mantenimiento y Rep.Maq.y Equipo de producción</t>
  </si>
  <si>
    <t xml:space="preserve">Mantenimiento y reparación de equipo </t>
  </si>
  <si>
    <t>Servicio de reparación y renovación de componentes de máquinas</t>
  </si>
  <si>
    <t>Mantenimiento y reparación de dobladoras de tubo</t>
  </si>
  <si>
    <t xml:space="preserve">Mantenimiento y Rep.Maq., Equipo de Ebanistería </t>
  </si>
  <si>
    <t>Equipo de ebanistería y carpintería</t>
  </si>
  <si>
    <t>Mantenimiento de sierras</t>
  </si>
  <si>
    <t>10805</t>
  </si>
  <si>
    <t>Mantenimiento y Rep.Maq.y Equipo Transporte</t>
  </si>
  <si>
    <t xml:space="preserve">Reparación y suministros de repuestos para vehículo </t>
  </si>
  <si>
    <t>Reparación y Mantenimiento de vehículo</t>
  </si>
  <si>
    <t>Reparación de llantas</t>
  </si>
  <si>
    <t>10807</t>
  </si>
  <si>
    <t>Mantenimiento y reparación de equipo y mobiliario de oficina</t>
  </si>
  <si>
    <t>Mantenimiento y Rep. de equipo y mobiliario de oficina</t>
  </si>
  <si>
    <t>10899</t>
  </si>
  <si>
    <t xml:space="preserve">Mantenimiento y Rep. Maq. Y Equipo </t>
  </si>
  <si>
    <t>20101</t>
  </si>
  <si>
    <t>15121902</t>
  </si>
  <si>
    <t xml:space="preserve">Grasa para lubricar, todo tipoGRASA LUBRICANTE (PARAFINICA RESISTENTE AL AGUA) </t>
  </si>
  <si>
    <t>Kilogramos</t>
  </si>
  <si>
    <t>15121503</t>
  </si>
  <si>
    <t>Aceite lubricante ACEITE LUBRICANTE SINTETICO, ISO VG 68, (SHC-626), A GRANEL (L), PARA ENGRANAJES Y RODAMIENTOS</t>
  </si>
  <si>
    <t>Litros</t>
  </si>
  <si>
    <t>Diesel</t>
  </si>
  <si>
    <t>ACETILENO PARA SOLDAR Y CORTAR METALES DE 3538 °C, 25777 Kcal/m3</t>
  </si>
  <si>
    <t>Canfin  QUEROSENO (CANFIN) PRESENTACION A GRANEL (L)</t>
  </si>
  <si>
    <t>002540</t>
  </si>
  <si>
    <t>ACEITE PARA COMPRESOR ACEITE SINTETICO, # 26551, VISCIOSIDAD ISO 46, PRESENTACION CUBETA 20 L</t>
  </si>
  <si>
    <t xml:space="preserve">Tintas, pinturas y diluyentes </t>
  </si>
  <si>
    <t>Tintas, pinturas y diliyentes- Removedor</t>
  </si>
  <si>
    <t>REMOVEDOR DE PINTURA</t>
  </si>
  <si>
    <t>1er Trimestre</t>
  </si>
  <si>
    <t>195</t>
  </si>
  <si>
    <t>Tintas, pinturas y diliyentes- Selladores</t>
  </si>
  <si>
    <t>SELLADOR PARA MADERA</t>
  </si>
  <si>
    <t>Tintas, pinturas y diliyentes- Barniz</t>
  </si>
  <si>
    <t>BARNIZ TRANSPARENTE</t>
  </si>
  <si>
    <t>Tintas, pinturas y diliyentes- aguarrás</t>
  </si>
  <si>
    <t>Aguarrás</t>
  </si>
  <si>
    <t>Tintas, pinturas y diliyentes- thinner</t>
  </si>
  <si>
    <t>THINNER CORRIENTE</t>
  </si>
  <si>
    <t>Tintas, pinturas y diliyentes- Pintura</t>
  </si>
  <si>
    <t>081005</t>
  </si>
  <si>
    <t>PINTURA EN AGUA</t>
  </si>
  <si>
    <t xml:space="preserve">Otros productos quimicos </t>
  </si>
  <si>
    <t>Otros productos quimicos - Otros</t>
  </si>
  <si>
    <t>000025</t>
  </si>
  <si>
    <t>12141904</t>
  </si>
  <si>
    <t>Carga de oxígeno para soldar</t>
  </si>
  <si>
    <t>CARGA DE CILINDRO DE OXIGENO</t>
  </si>
  <si>
    <t>GAS CO2 PARA SOLDAR</t>
  </si>
  <si>
    <t xml:space="preserve">Materiales y productos metalicos </t>
  </si>
  <si>
    <t>Productos metálicos para construcción - Fitting</t>
  </si>
  <si>
    <t>FITTING PARA MANGUERA</t>
  </si>
  <si>
    <t>Productos metálicos para construcción - Angulares</t>
  </si>
  <si>
    <t>ANGULAR DE ACERO</t>
  </si>
  <si>
    <t>ANGULAR DE HIERRO</t>
  </si>
  <si>
    <t>Productos metálicos para construcción - Arandelas metálicas</t>
  </si>
  <si>
    <t>ARANDELAS</t>
  </si>
  <si>
    <t>Productos metálicos para construcción - Clavos</t>
  </si>
  <si>
    <t>CLAVO DE HIERRO CON CABEZA 25,4 mm</t>
  </si>
  <si>
    <t>000506</t>
  </si>
  <si>
    <t>CLAVO DE HIERRO CON CABEZA 19,00 mm</t>
  </si>
  <si>
    <t>Productos metálicos para construcción - Platinas</t>
  </si>
  <si>
    <t>000752</t>
  </si>
  <si>
    <t>PLATINA HN de 25,4 mm x 3,mm</t>
  </si>
  <si>
    <t>001020</t>
  </si>
  <si>
    <t>PLATINA LISA</t>
  </si>
  <si>
    <t>Productos metálicos para construcción - Remaches</t>
  </si>
  <si>
    <t>REMACHE METALICO 1/8" x 3/8" tipo pop</t>
  </si>
  <si>
    <t>Remache de 3/16" x 1/2"  Ala ancha de 9/16" (Remachar asientos)</t>
  </si>
  <si>
    <t>Productos metálicos para construcción - Tubos metálicos</t>
  </si>
  <si>
    <t>000340</t>
  </si>
  <si>
    <t>TUBO INDUSTRIAL REDONDO DE 1,905 CMS X 1.50 MM</t>
  </si>
  <si>
    <t>000345</t>
  </si>
  <si>
    <t>TUBO INDUSTRIAL REDONDO DE 2.5 CMS X 1.50 MM</t>
  </si>
  <si>
    <t>001007</t>
  </si>
  <si>
    <t>TUBO INDUSTRIAL REDONDO DE 2.2 CMS X 1.50 MM</t>
  </si>
  <si>
    <t>001008</t>
  </si>
  <si>
    <t>TUBO INDUSTRIAL CUADRADO DE 2.2 CMS X 1.50 MM</t>
  </si>
  <si>
    <t>001700</t>
  </si>
  <si>
    <t>TUBO INDUSTRIAL RECTANGULAR 25x50x1,50 mm x 6 metros</t>
  </si>
  <si>
    <t>TUBO INDUSTRIAL CUADRADO DE 5,08 CMS X 1.50 MM</t>
  </si>
  <si>
    <t>Tubos cuadrado de 75 mm x 1.50 mm X 6 mt</t>
  </si>
  <si>
    <t>Productos metálicos para construcción - Gazas metálicas</t>
  </si>
  <si>
    <t>GAZAS (METAL)  Soporte de metal</t>
  </si>
  <si>
    <t>000105</t>
  </si>
  <si>
    <t>GAZAS METAL PARA MANGUERA  Soporte de metal</t>
  </si>
  <si>
    <t>Productos metálicos para construcción - Candados</t>
  </si>
  <si>
    <t xml:space="preserve"> CANDADO DE SEGURIDAD CON PIN DE 8MM DIAMETRO</t>
  </si>
  <si>
    <t>170</t>
  </si>
  <si>
    <t>Productos metálicos para construcción - Grapas</t>
  </si>
  <si>
    <t>GRAPAS GALVANIZADA   GRAPAS GALVANIZADAS N°12</t>
  </si>
  <si>
    <t>Productos metálicos para construcción - Tornillos</t>
  </si>
  <si>
    <t>001699</t>
  </si>
  <si>
    <t>TORNILLO PARA  MADERA</t>
  </si>
  <si>
    <t>Tornillo para metal 25.4 mm x N° 8, tipo K/LATH punta de broca cabeza Phillips PH2 Galvanizado</t>
  </si>
  <si>
    <t>Tornillo para metal 19 mm ( 3/4")x N° 8, tipo K/LATH punta de broca cabeza Phillips PH2 Galvanizado</t>
  </si>
  <si>
    <t>TORNILLO PARA CARROCERÍA</t>
  </si>
  <si>
    <t>Tornillo metálico para madera No 10 de 19 mm de largo, cabeza plana para desatornillador phillips</t>
  </si>
  <si>
    <t>Productos metálicos para construcción - Soldadura</t>
  </si>
  <si>
    <t>000280</t>
  </si>
  <si>
    <t>SOLDADURA DE ACERO PARA MIG DE 15 KILOS</t>
  </si>
  <si>
    <t>002220</t>
  </si>
  <si>
    <t>PASTA PARA SOLDAR</t>
  </si>
  <si>
    <t>000850</t>
  </si>
  <si>
    <t>SOLDADURA E-6013 en 2,38 mm (3/32")</t>
  </si>
  <si>
    <t>Productos metálicos para construcción - Tuercas</t>
  </si>
  <si>
    <t>TUERCAS Tuercas hexagonales</t>
  </si>
  <si>
    <t>Productos metálicos para construcción - Otros</t>
  </si>
  <si>
    <t>Canal de hiero de 31,75 mm No 16 (1,5 mm)</t>
  </si>
  <si>
    <t>Lámina metálica hierro negro # 16 de 1,22  mt x 2,44 mt x 1,58 mm</t>
  </si>
  <si>
    <t>Madera y sus derivados (2,05,01,03,03)</t>
  </si>
  <si>
    <t>Madera y sus derivados  - Madera contrachapada</t>
  </si>
  <si>
    <t>MADERA CONTRACHAPADA DE 1.22 X 2.44 MTS. X 5.5 MM</t>
  </si>
  <si>
    <t>Láminas</t>
  </si>
  <si>
    <t>MADERA CONTRACHAPADA DE 1.22 X 2.44 MTS. X 9 MM</t>
  </si>
  <si>
    <t>MADERA CONTRACHAPADA DE 1.22 X 2.44 MTS. X 12 MM</t>
  </si>
  <si>
    <t xml:space="preserve">Tablero laminado de redondo de 1,00 mtrs x 25 mm </t>
  </si>
  <si>
    <t>Tablero laminado de alta presión de 60 cm x 120 cm x 12 mm</t>
  </si>
  <si>
    <t>Materiales y productos eléctricos</t>
  </si>
  <si>
    <t>Materiales y productos electricos, telefonicos y de computo - Apagadores</t>
  </si>
  <si>
    <t>APAGADOR</t>
  </si>
  <si>
    <t>APAGADOR CORRIENTE DOBLE</t>
  </si>
  <si>
    <t>APAGADOR DE PLACA</t>
  </si>
  <si>
    <t>Materiales y productos electricos, telefonicos y de computo - Arrancadores</t>
  </si>
  <si>
    <t>ARRANCADORES MAGNETICOS</t>
  </si>
  <si>
    <t>Materiales y productos electricos, telefonicos y de computo - Interruptores</t>
  </si>
  <si>
    <t>INTERRUPTORES</t>
  </si>
  <si>
    <t>SWITCHES</t>
  </si>
  <si>
    <t>Materiales y productos electricos, telefonicos y de computo - Cables</t>
  </si>
  <si>
    <t>CABLE PORTAELECTRODO -WELDING- NO. 2</t>
  </si>
  <si>
    <t>Metros</t>
  </si>
  <si>
    <t>004040</t>
  </si>
  <si>
    <t>CABLE TSJ DE 3 LINEAS</t>
  </si>
  <si>
    <t>165</t>
  </si>
  <si>
    <t>Materiales y productos electricos, telefonicos y de computo  - Enchufes</t>
  </si>
  <si>
    <t>ENCHUFE DE HULE POLARIZADO</t>
  </si>
  <si>
    <t>Materiales y productos electricos, telefonicos y de computo  - Extensiones</t>
  </si>
  <si>
    <t>EXTENSIONES ELECTRICAS</t>
  </si>
  <si>
    <t>190</t>
  </si>
  <si>
    <t>Materiales y productos electricos, telefonicos y de computo  - Socket y plafón</t>
  </si>
  <si>
    <t>PLAFON</t>
  </si>
  <si>
    <t>270</t>
  </si>
  <si>
    <t>Materiales y productos electricos, telefonicos y de computo  - Breaker</t>
  </si>
  <si>
    <t>BREAKER</t>
  </si>
  <si>
    <t>BREAKER 15 AMP</t>
  </si>
  <si>
    <t>000042</t>
  </si>
  <si>
    <t>BREAKER 20 AMP</t>
  </si>
  <si>
    <t>BREAKER DE 30 AMP</t>
  </si>
  <si>
    <t>BREAKER DE 40 AMP</t>
  </si>
  <si>
    <t>BREAKER DE 50 AMP</t>
  </si>
  <si>
    <t>295</t>
  </si>
  <si>
    <t>Materiales y productos electricos, telefonicos y de computo  - Contactores</t>
  </si>
  <si>
    <t>CONTACTORES</t>
  </si>
  <si>
    <t>Materiales y productos electricos, telefonicos y de computo - Tomacorrientes</t>
  </si>
  <si>
    <t>TOMACORRIENTE POLARIZADO</t>
  </si>
  <si>
    <t>TOMACORRIENTE TRIFASICO</t>
  </si>
  <si>
    <t>Materiales y productos electricos, telefonicos y de computo -Porta electrodos</t>
  </si>
  <si>
    <t>PORTA ELECTRODOS 500 AMP.</t>
  </si>
  <si>
    <t>PORTA ELECTRODOS 350 AMP.</t>
  </si>
  <si>
    <t>Materiales y productos electricos, telefonicos y de computo -Botoneras</t>
  </si>
  <si>
    <t>BOTONERAS</t>
  </si>
  <si>
    <t>Materiales y productos electricos, telefonicos y de computo -Otros</t>
  </si>
  <si>
    <t xml:space="preserve">TAPE ELECTRICO 33 / 3M CORRIENTE </t>
  </si>
  <si>
    <t>CARRUCHA DE TEFLÓN</t>
  </si>
  <si>
    <t>011101</t>
  </si>
  <si>
    <t>PRENSA PARA TIERRA (MÁQUINA DE SOLDAR)</t>
  </si>
  <si>
    <t>2.03.05</t>
  </si>
  <si>
    <t>00000</t>
  </si>
  <si>
    <t>Materiales y productos de vidrio 2.05.01.03.02</t>
  </si>
  <si>
    <t>Otros materiales específicos-Vidrio</t>
  </si>
  <si>
    <t>000480</t>
  </si>
  <si>
    <t>Vidrio transparante rectangular para màscara de soldar</t>
  </si>
  <si>
    <t>000560</t>
  </si>
  <si>
    <t>Vidrio oscuro rectangular para màscara de soldar</t>
  </si>
  <si>
    <t>2.03.06</t>
  </si>
  <si>
    <t>Materiales y productos de Plástico</t>
  </si>
  <si>
    <t>Otros materiales específicos-Plástico</t>
  </si>
  <si>
    <t>Tubo PVC 12 mm TUBO PVC DE 12,7 mm (1/2 Pulg) DE DIÁMETRO PARA AGUA POTABLE, SCH-40</t>
  </si>
  <si>
    <t>000006</t>
  </si>
  <si>
    <t>Plástico para paletizar</t>
  </si>
  <si>
    <t>2.03.99</t>
  </si>
  <si>
    <t>Otros Materiales y productos de uso en la Construcción (2,05,01,03,99)</t>
  </si>
  <si>
    <t>Materiales papel y productos de papel - Lija</t>
  </si>
  <si>
    <t>Lija para madera No 220 para agua</t>
  </si>
  <si>
    <t>000320</t>
  </si>
  <si>
    <t>Lija para madera No 80 en 36 " ancho respaldo en tela</t>
  </si>
  <si>
    <t xml:space="preserve">Herramientas e instrumentos </t>
  </si>
  <si>
    <t>Herramientas e instrumentos - Aceitera</t>
  </si>
  <si>
    <t>008600</t>
  </si>
  <si>
    <t>ACEITERA</t>
  </si>
  <si>
    <t xml:space="preserve">ENGRASADORA MANUAL  BOMBA DOSIFICADORA MANUAL DE LUBRICANTE, CAPACIDAD 22 L (5 gal), PARA TRACCIÓN DE CABLES </t>
  </si>
  <si>
    <t>Herramientas e instrumentos - Brocas</t>
  </si>
  <si>
    <t>BROCA DE 6,35 MM</t>
  </si>
  <si>
    <t>BROCA de 3.969 mm (5/32") alta velocidad</t>
  </si>
  <si>
    <t>000003</t>
  </si>
  <si>
    <t>Brocas para metal de 5,556 mm (7/32") Alta velocidad (tusteno)</t>
  </si>
  <si>
    <t>000420</t>
  </si>
  <si>
    <t>BROCA (JUEGO) PARA METAL DE 1.58 mm A 12.7 mm (1/16 - 1/2) (15 PZAS)</t>
  </si>
  <si>
    <t>Herramientas e instrumentos - Brochas</t>
  </si>
  <si>
    <t xml:space="preserve">BROCHAS, TODO TIPO  JUEGO DE BROCHAS PARA PINTAR DE 25,4 mm A 101,6 mm DE ANCHO 
</t>
  </si>
  <si>
    <t>BROCHAS DE  7,62 cm</t>
  </si>
  <si>
    <t>Herramientas e instrumentos - Cinceles en acero</t>
  </si>
  <si>
    <t>CINCEL DE ACERO DE 19,05 MM</t>
  </si>
  <si>
    <t>Herramientas e instrumentos - Discos y sierras</t>
  </si>
  <si>
    <t>Discos abrasivo para cortar de 4 1/2" x 7/8" x 1/4"</t>
  </si>
  <si>
    <t>Discos abrasivo para esmerilar de 4 1/2" x 7/8" x 1/4"</t>
  </si>
  <si>
    <t>Discos para cortar tubo de 14" x 1" x 7/64"</t>
  </si>
  <si>
    <t>DISCO PARA ESMERILAR DE 177,8 MM</t>
  </si>
  <si>
    <t>Herramientas e instrumentos - Mazos</t>
  </si>
  <si>
    <t>MAZO DE BOLA DE 0.92 KGS</t>
  </si>
  <si>
    <t>Herramientas e instrumentos - PIEDRA ABRASIVA</t>
  </si>
  <si>
    <t>PIEDRA DE CARBURO DE SILICIO, DOBLE CARA, BASE GRUESA PARA AFILAR, BASE FINA PARA ASENTAR, DE 175 mm de largo, 50 mm ANCHO, 25 mm GRUESO</t>
  </si>
  <si>
    <t>Herramientas e instrumentos - Platinas</t>
  </si>
  <si>
    <t>PLATINA PLATINA (PLETINA) DE ACERO AL CARBONO, DIMENSIONES 3,17 mm GROSOR X 25,40 mm ANCHO X 6 m LARGO, ASTM A-36</t>
  </si>
  <si>
    <t>Herramientas e instrumentos - Martillos</t>
  </si>
  <si>
    <t>MARTILLO PARA CARPINTERIA</t>
  </si>
  <si>
    <t xml:space="preserve">  MARTILLO PARA CARPINTERO DE UÑA PEQUEÑA MARTILLO DE UÑA, CON MANGO</t>
  </si>
  <si>
    <t>Herramientas e instrumentos - Alicates</t>
  </si>
  <si>
    <t>ALICATE DE ACERO PUNTA RECTA DE 228,6 mm (9 Pulg) DE LARGO PARA SEGUROS EXTERNOS</t>
  </si>
  <si>
    <t>000339</t>
  </si>
  <si>
    <t>ALICATE DE PUNTA PLANA DE 20.32CM DE LARGO</t>
  </si>
  <si>
    <t>000580</t>
  </si>
  <si>
    <t>ALICATE PRESION (PERRO) DE 254 MM</t>
  </si>
  <si>
    <t>000940</t>
  </si>
  <si>
    <t>ALICATE PLANO   ALICATE UNIVERSAL 7" (U)</t>
  </si>
  <si>
    <t>070</t>
  </si>
  <si>
    <t>Herramientas e instrumentos - Cepillos</t>
  </si>
  <si>
    <t>000019</t>
  </si>
  <si>
    <t>CEPILLOS DE ACERO</t>
  </si>
  <si>
    <t>Herramientas e instrumentos - Juegos de cubos</t>
  </si>
  <si>
    <t>JUEGO DE CUBOS DE 64 PIEZAS CROMADAS DE ESPIGAS DE 9.52MM Y 12.7MM DE DIAMETRO</t>
  </si>
  <si>
    <t>Herramientas e instrumentos - Cuchillas</t>
  </si>
  <si>
    <t>CUCHILLAS</t>
  </si>
  <si>
    <t>CUCHILLA DE CARBONO PARA TORNO</t>
  </si>
  <si>
    <t>CUCHILLA CALZADA</t>
  </si>
  <si>
    <t>Herramientas e instrumentos - Destornillador/desarmado</t>
  </si>
  <si>
    <t>000199</t>
  </si>
  <si>
    <t xml:space="preserve">  SET DE DESTORNILLADORES</t>
  </si>
  <si>
    <t>000520</t>
  </si>
  <si>
    <t>DESTORNILLADOR PHILLIPS DE 101,60 mm (4 Pulg), PUÑO PLASTICO</t>
  </si>
  <si>
    <t>DESTORNILLADOR PLANO DE 101.60 mm (4 Pulg)</t>
  </si>
  <si>
    <t>Herramientas e instrumentos - Limas y limatones</t>
  </si>
  <si>
    <t>LIMA SEMIREDONDA (MEDIA CAÑA) DE 203,2 mm (8 Pulg), LARGO, GRANO ORDINARIO</t>
  </si>
  <si>
    <t>000530</t>
  </si>
  <si>
    <t>27111933</t>
  </si>
  <si>
    <t>LIMA TRIANGULAR 20CM DE LARGO CON EMPUÑADURA REDONDA DE MADERA</t>
  </si>
  <si>
    <t>105</t>
  </si>
  <si>
    <t>Herramientas e instrumentos - Instrumentos de medición</t>
  </si>
  <si>
    <t>002200</t>
  </si>
  <si>
    <t>PIE DE REY CALIBRADOR VIERNIER DE 150 mm EN ACERO INOXIDABLE MEDICIONES EN mm Y PULDAGAS GRADUACION DESDE 0,05 mm Y 28,65 mm</t>
  </si>
  <si>
    <t>003605</t>
  </si>
  <si>
    <t>VOLTÍMETRO DIGITAL</t>
  </si>
  <si>
    <t>003610</t>
  </si>
  <si>
    <t>TESTER ANALOGICO DE GANCHO</t>
  </si>
  <si>
    <t>Herramientas e instrumentos - Sierras</t>
  </si>
  <si>
    <t>SIERRA CIRCULAR PARA MADERA</t>
  </si>
  <si>
    <t>SIERRA CINTA DE ACERO DE ALTA CALIDAD, ANCHO DE 19,05 mm (3/4 Pulg) PARA MADERA</t>
  </si>
  <si>
    <t>Herramientas e instrumentos - Boquillas</t>
  </si>
  <si>
    <t>BOQUILLA PARA ACETILENO</t>
  </si>
  <si>
    <t>000605</t>
  </si>
  <si>
    <t>BOQUILLA PARA SOLDAR</t>
  </si>
  <si>
    <t>Herramientas e instrumentos - Cautines</t>
  </si>
  <si>
    <t>CAUTIN PARA SOLDAR DE 40 W, 110 V</t>
  </si>
  <si>
    <t>Herramientas e instrumentos - Pistola para soldar</t>
  </si>
  <si>
    <t>PISTOLA PARA SOLDAR 140 WATTS</t>
  </si>
  <si>
    <t>Herramientas e instrumentos - Cintas métricas</t>
  </si>
  <si>
    <t>CINTA METRICA DE METAL (CM. Y PULG.) DE 5 MTS</t>
  </si>
  <si>
    <t>Herramientas e instrumentos - Formón</t>
  </si>
  <si>
    <t>JUEGO DE 4 FORMONES DE 6MM, 12MM, 19MM, 25MM DE ANCHO X 24.1CM DE LARGO</t>
  </si>
  <si>
    <t>Herramientas e instrumentos - Serruchos</t>
  </si>
  <si>
    <t>SERRUCHO DE 609,60 MM (24")</t>
  </si>
  <si>
    <t>Herramientas e instrumentos - Cuchillos</t>
  </si>
  <si>
    <t>CUCHILLO CON PUÑO CONFORTABLE, LARGO 406,40 mm (16 Pulg), PUÑO NARANJA PARA CHAPIAS</t>
  </si>
  <si>
    <t>CUCHILLO CORRIENTE DE ACERO INOXIDABLE TIPO COCINERO DE 30.48CM DE LARGO</t>
  </si>
  <si>
    <t>Herramientas e instrumentos - Equipo de Seguridad</t>
  </si>
  <si>
    <t>MASCARAS O MASCARILLAS  (RESPIRADOR) P/POLVOS Y PARTICULAS NO ACEITOSAS</t>
  </si>
  <si>
    <t>MASCARA ELECTRONICA PARA SOLDADURA ELECTRICA CAMPO ÓPTICO DE 104 mm X 54 mm TEMPERATURA DE OPERACION DESDE -5ºC HASTA + 55ºC PESO MAXIMO DE 493 g</t>
  </si>
  <si>
    <t>PROTECTOR AUDITIVO</t>
  </si>
  <si>
    <t>006039</t>
  </si>
  <si>
    <t>POLAINAS DE CUERO</t>
  </si>
  <si>
    <t>008260</t>
  </si>
  <si>
    <t>CARETA PARA ESMERILAR</t>
  </si>
  <si>
    <t>Herramientas e instrumentos - Espátula</t>
  </si>
  <si>
    <t>ESPATULA DE ACERO C/HOJA DE 4 PULGADAS DE ANCHO</t>
  </si>
  <si>
    <t>ESPÁTULA PLASTICA DE 60 ml, FABRICADA EN POLIPROPILENO TRANSLÚCIDO. ANCHO DE LA ESPÁTULA: 4 cm. LONGITUD TOTAL: 20,5 cm. PRESENTACIÓN: PAQUETE DE 12 UNIDADES</t>
  </si>
  <si>
    <t>Herramientas e instrumentos - Marcos para seguetas</t>
  </si>
  <si>
    <t>MARCO DE SEGUETA PROFESIONAL, ALTA TENSION, MANGO CERRADO, LARGO 305 mm (12 Pulg)</t>
  </si>
  <si>
    <t>Herramientas e instrumentos - Llaves</t>
  </si>
  <si>
    <t>LLAVE (FRANCESA) DE ACERO ,CROMADA, LARGO 254 mm (10 Pulg)</t>
  </si>
  <si>
    <t>000219</t>
  </si>
  <si>
    <t>LLAVE INGLESA EN ACERO CROMADO, DE 30,48 cm (12 Pulg), COLOR ROJO, MANDÍBULA DE ACERO FORJADO, PARA TUBERÍA</t>
  </si>
  <si>
    <t>JUEGO (KIT) DE HERRAMIENTAS, 1 JUEGO LLAVES COROFIJAS, 1 ALICATE UNIVERSAL, 1 ALICATE CORTADOR, 1 LLAVE FRANCESA, DESATORNILLADORES PHILLIPS Y PLANOS, ALTA CALIDAD, ESTUCHE PLASTICO RESISTENTE, 22 PIEZAS</t>
  </si>
  <si>
    <t>Herramientas e instrumentos - Otros</t>
  </si>
  <si>
    <t>29999</t>
  </si>
  <si>
    <t>Nivelador para mueble</t>
  </si>
  <si>
    <t>2.04.02</t>
  </si>
  <si>
    <t>Repuestos y accesorios</t>
  </si>
  <si>
    <t>20402</t>
  </si>
  <si>
    <t>Repuestos y accesorios - Repuestos para vehículos</t>
  </si>
  <si>
    <t>26101504</t>
  </si>
  <si>
    <t>REPUESTOS PARA VEHICULO</t>
  </si>
  <si>
    <t>BOMBILLOS 24  VOLTIOS  1 FILAMENTO</t>
  </si>
  <si>
    <t xml:space="preserve">BOMBILLOS 24 VOLTIOS 2 CONTACTOS </t>
  </si>
  <si>
    <t>BOMBILLOS 12  VOLTIOS  1 FILAMENTO</t>
  </si>
  <si>
    <t>001920</t>
  </si>
  <si>
    <t xml:space="preserve">BOMBILLOS 12 VOLTIOS 2 CONTACTOS </t>
  </si>
  <si>
    <t>003280</t>
  </si>
  <si>
    <t>MANGUERA PARA MAQUINARIA Y EQUIPO</t>
  </si>
  <si>
    <t>002015</t>
  </si>
  <si>
    <t>TAMBOR TRASERO PARA VEHICULO</t>
  </si>
  <si>
    <t>Repuestos y accesorios - Repuestos para maquinaria industrial</t>
  </si>
  <si>
    <t>25171507</t>
  </si>
  <si>
    <t>REPUESTOS PARA MAQUINARIA INDUSTRIAL</t>
  </si>
  <si>
    <t>RODAMIENTO</t>
  </si>
  <si>
    <t>Repuestos y accesorios - Valvulas</t>
  </si>
  <si>
    <t>VALVULA DE SEGURIDAD</t>
  </si>
  <si>
    <t>Repuestos y accesorios - Condensador</t>
  </si>
  <si>
    <t>32121503</t>
  </si>
  <si>
    <t>CONDENSADOR</t>
  </si>
  <si>
    <t>Repuestos y accesorios - Filtros</t>
  </si>
  <si>
    <t>40161505</t>
  </si>
  <si>
    <t>FILTRO PARA COMPRESOR DE AIRE</t>
  </si>
  <si>
    <t>Repuestos y accesorios - Retenedores</t>
  </si>
  <si>
    <t>40161526</t>
  </si>
  <si>
    <t>RETENEDOR PARA FILTROS</t>
  </si>
  <si>
    <t>RETENEDOR</t>
  </si>
  <si>
    <t>RETENEDOR DE ROLES</t>
  </si>
  <si>
    <t>Repuestos y accesorios - Bobinas</t>
  </si>
  <si>
    <t>30101905</t>
  </si>
  <si>
    <t>BOBINA</t>
  </si>
  <si>
    <t>Repuestos y accesorios - Fajas</t>
  </si>
  <si>
    <t>FAJA INDUSTRIAL</t>
  </si>
  <si>
    <t>Repuestos y accesorios - Capacitor</t>
  </si>
  <si>
    <t>CAPACITADOR TODO TIPO</t>
  </si>
  <si>
    <t>CAPACITADOR PARA MOTORES</t>
  </si>
  <si>
    <t>Repuestos y accesorios - Fusibles</t>
  </si>
  <si>
    <t>39121612</t>
  </si>
  <si>
    <t>FUSIBLE</t>
  </si>
  <si>
    <t>CARTUCHO FUSIBLE 250 V, DE 30 A 600 AMP.</t>
  </si>
  <si>
    <t>Repuestos y accesorios - Roles</t>
  </si>
  <si>
    <t>ROL</t>
  </si>
  <si>
    <t>Repuestos y accesorios - Empaques</t>
  </si>
  <si>
    <t>40151712</t>
  </si>
  <si>
    <t>EMPAQUE</t>
  </si>
  <si>
    <t>EMPAQUE DE HULE</t>
  </si>
  <si>
    <t>255</t>
  </si>
  <si>
    <t>Repuestos y accesorios - Repuestos para taladros</t>
  </si>
  <si>
    <t>REPUESTOS PARA TALADROS</t>
  </si>
  <si>
    <t>39122211</t>
  </si>
  <si>
    <t>GATILLO PARA TALADRO</t>
  </si>
  <si>
    <t>Repuestos y accesorios - hoha para segueta</t>
  </si>
  <si>
    <t>HOJA PARA SEGUETA</t>
  </si>
  <si>
    <t>Repuestos y accesorios - Resortes</t>
  </si>
  <si>
    <t>31161903</t>
  </si>
  <si>
    <t>RESORTE</t>
  </si>
  <si>
    <t>375</t>
  </si>
  <si>
    <t>Repuestos y accesorios - Arrancador</t>
  </si>
  <si>
    <t>39121522</t>
  </si>
  <si>
    <t>Repuestos y accesorios - Otros repuestos</t>
  </si>
  <si>
    <t>130602</t>
  </si>
  <si>
    <t>ROLDANAS Y GUIAS PARA DOBLADORA</t>
  </si>
  <si>
    <t>004440</t>
  </si>
  <si>
    <t>25171705</t>
  </si>
  <si>
    <t>REPUESTOS PARA CORTADORA DE TUBO</t>
  </si>
  <si>
    <t>REPUESTOS PARA  ESMERILETAS</t>
  </si>
  <si>
    <t>001140</t>
  </si>
  <si>
    <t>27131613</t>
  </si>
  <si>
    <t>ACOPLES PARA MANGUERA</t>
  </si>
  <si>
    <t>31181602</t>
  </si>
  <si>
    <t>REPUESTOS ORING</t>
  </si>
  <si>
    <t>004435</t>
  </si>
  <si>
    <t>31211913</t>
  </si>
  <si>
    <t>REPUESTOS PARA PISTOLA DE PINTAR</t>
  </si>
  <si>
    <t>40151802</t>
  </si>
  <si>
    <t>REPUESTOS PARA COMPRESOR (BIELAS)</t>
  </si>
  <si>
    <t>40141731</t>
  </si>
  <si>
    <t>BOQUILLA DE ENGRASE</t>
  </si>
  <si>
    <t>39122315</t>
  </si>
  <si>
    <t>RELAY</t>
  </si>
  <si>
    <t>000750</t>
  </si>
  <si>
    <t>MICROSWICTH</t>
  </si>
  <si>
    <t>000800</t>
  </si>
  <si>
    <t>23271809</t>
  </si>
  <si>
    <t>PUNTA SOLDAR PARA CAUTIN</t>
  </si>
  <si>
    <t>000905</t>
  </si>
  <si>
    <t>ELEMENTO TERMICO</t>
  </si>
  <si>
    <t>ARANDELA PLANA</t>
  </si>
  <si>
    <t>004070</t>
  </si>
  <si>
    <t>PUNTA PHILLIPS PARA TALADRO</t>
  </si>
  <si>
    <t>004410</t>
  </si>
  <si>
    <t>25172009</t>
  </si>
  <si>
    <t>BUSHING</t>
  </si>
  <si>
    <t>REPUESTOS PARA HERRAMIENTAS Y/O EQUIPO PARA TALLERES</t>
  </si>
  <si>
    <t>REPUESTOS PARA HERRAMIENTAS ELECTRICAS Y MANUALES</t>
  </si>
  <si>
    <t xml:space="preserve">PUNTA DE CONTACTO MAQ. SOLDAR MIG MILLER 250 XL </t>
  </si>
  <si>
    <t xml:space="preserve">TOBERA PARA MAQ. SOLDAR MIG MILLER 250 XL </t>
  </si>
  <si>
    <t xml:space="preserve">ADAPTADOR PARA MAQ. SOLDAR MIG MILLER 250 XL </t>
  </si>
  <si>
    <t>CARBONES PARA ESMERILADORA (ESCOBILLAS)</t>
  </si>
  <si>
    <t>CARBONES PARA TALADROS ELECTRICOS (ESCOBILLAS)</t>
  </si>
  <si>
    <t>CARBONES PARA LIJADORA MANUAL (ESCOBILLAS)</t>
  </si>
  <si>
    <t>FILTROS DE CARBONO PARA MÁSCARA DE PINTAR</t>
  </si>
  <si>
    <t>PRE-FILTROS DE CARBONO PARA MÁSCARA DE PINTAR</t>
  </si>
  <si>
    <t>2.99.01</t>
  </si>
  <si>
    <t>UTILES Y MATERIALES DE OFICINA Y CÓMPUTO</t>
  </si>
  <si>
    <t>Utiles y materiales de oficina y cómputo-LÁPIZ</t>
  </si>
  <si>
    <t>LAPIZ DE CARPINTERIA</t>
  </si>
  <si>
    <t>Utiles y materiales de oficina y cómputo-TIZA</t>
  </si>
  <si>
    <t>TIZA PARA MARCAR METAL</t>
  </si>
  <si>
    <t>2.99.03</t>
  </si>
  <si>
    <t>PRODUCTOS DE PAPEL, CARTÓN E IMPRESOS</t>
  </si>
  <si>
    <t>Productos de papel, cartón e impresos-Blocks</t>
  </si>
  <si>
    <t>Block de formulario de entregas de ventas</t>
  </si>
  <si>
    <t>Block de formulario de facturas</t>
  </si>
  <si>
    <t>2.99.04</t>
  </si>
  <si>
    <t>TEXTILES Y VESTUARIO</t>
  </si>
  <si>
    <t>Textiles y vestuario - Zapatos/botas/botines</t>
  </si>
  <si>
    <t>BOTAS DE HULE   BOTA DE CAUCHO (HULE) BLINDADA # 40</t>
  </si>
  <si>
    <t>Pares</t>
  </si>
  <si>
    <t>Textiles y vestuario - Otros</t>
  </si>
  <si>
    <t>DELANTAL DE CUERO PARA SOLDAR</t>
  </si>
  <si>
    <t>001701</t>
  </si>
  <si>
    <t>MANGAS DE CUERO PARA SOLDAR</t>
  </si>
  <si>
    <t>2.99.06</t>
  </si>
  <si>
    <t>Utiles y materiales de resguardo y seguridad</t>
  </si>
  <si>
    <t>Utiles y materiales de resguardo y seguridad - Equipo de seguridad diverso</t>
  </si>
  <si>
    <t>002001</t>
  </si>
  <si>
    <t>ANTEOJOS PARA SOLDAR</t>
  </si>
  <si>
    <t>016500</t>
  </si>
  <si>
    <t>ANTEOJOS DE SEGURIDAD</t>
  </si>
  <si>
    <t>GUANTES PARA SOLDAR</t>
  </si>
  <si>
    <t>POLAINAS DE CUERO Protectores de piernas</t>
  </si>
  <si>
    <t>Utiles y materiales de resguardo y seguridad-Mangas</t>
  </si>
  <si>
    <t>MANGAS DE CUEROS PARA SOLDADORES Mangas de protección</t>
  </si>
  <si>
    <t>Utiles y materiales de resguardo y seguridad-Guantes</t>
  </si>
  <si>
    <t>GUANTES DE CUERO</t>
  </si>
  <si>
    <t>Utiles y materiales de resguardo y seguridad - Cinturón</t>
  </si>
  <si>
    <t>008305</t>
  </si>
  <si>
    <t>CINTURÓN LUMBAR</t>
  </si>
  <si>
    <t xml:space="preserve">Utiles y materiales de resguardo y seguridad - Máscaras </t>
  </si>
  <si>
    <t>MÁSCARA PROTECTORA DE GASES</t>
  </si>
  <si>
    <t>MÁSCARA DESECHABLE Máscaras o accesorios</t>
  </si>
  <si>
    <t>Utiles y materiales de resguardo y seguridad - Gafas</t>
  </si>
  <si>
    <t>GAFAS CLARAS PARA ESMERILAR (CARETA)</t>
  </si>
  <si>
    <t>GAFAS CLARAS PARA ESMERILADORES   Gafas de protección</t>
  </si>
  <si>
    <t>GAFAS PARA SOLDAR PARA EQUIPO DE OXIACETILENO Gafas protectoras</t>
  </si>
  <si>
    <t>Textiles y vestuario - Trajes</t>
  </si>
  <si>
    <t>000201</t>
  </si>
  <si>
    <t>TRAJES QUIMICOS PARA TRABAJAR CON DIFERENTES TIPOS DE SUSTANCIAS    Trajes de trabajo protectores</t>
  </si>
  <si>
    <t>Otros utiles, materiales y suministros (2,05,01,99,99)</t>
  </si>
  <si>
    <t>Otros utiles, materiales y suministros-Guantes</t>
  </si>
  <si>
    <t>GUANTES DE NITRILLO Guantes resistentes a químicos</t>
  </si>
  <si>
    <t>Otros utiles, materiales y suministros-Pegamento</t>
  </si>
  <si>
    <t>000110</t>
  </si>
  <si>
    <t>PEGAMENTO DE CONTACTO 5000</t>
  </si>
  <si>
    <t>PEGAMENTO COLA BLANCA 850.</t>
  </si>
  <si>
    <t>Otros útiles, materiales y suministros - otros</t>
  </si>
  <si>
    <t>110601</t>
  </si>
  <si>
    <t>ASIENTO DE POLIETILENO 475 x 472 mm (TIPO CONCHA)</t>
  </si>
  <si>
    <t>110602</t>
  </si>
  <si>
    <t>RESPALDO DE POLIETILENO 433 x 285 mm</t>
  </si>
  <si>
    <t>ASIENTO DE POLIETILENO 456 x 443 mm</t>
  </si>
  <si>
    <t>RESPALDO DE POLIETILENO 396 x 265 mm</t>
  </si>
  <si>
    <t>ASIENTO DE POLIETILENO 415 x 403 mm</t>
  </si>
  <si>
    <t>ASIENTO DE POLIETILENO PREESCOLAR (TIPO CONCHA)</t>
  </si>
  <si>
    <t>Otros materiales específicos-Tapones PVC y otros</t>
  </si>
  <si>
    <t>000150</t>
  </si>
  <si>
    <t>Tapón plástico interno para tubo rectangular de 1" x 2"</t>
  </si>
  <si>
    <t>Tapón Plást.Inter. de 22 MM Cuadrado</t>
  </si>
  <si>
    <t>0000150</t>
  </si>
  <si>
    <t>Tapón Plást.Inter. de 22 MM Redondo</t>
  </si>
  <si>
    <t>Tapón Plást.Inter. de 25 MM Redondo</t>
  </si>
  <si>
    <t>Tapón Plást.exter. Hule 50x50 MM cuadrado</t>
  </si>
  <si>
    <t>005105</t>
  </si>
  <si>
    <t>Placa metálica para patrimonear, numerada</t>
  </si>
  <si>
    <t>MAQUINARIA Y EQUIPOS</t>
  </si>
  <si>
    <t>50101</t>
  </si>
  <si>
    <t>MAQUINARIA Y EQUIPO PARA PRODUCCIÓN</t>
  </si>
  <si>
    <t>Maq.y equipo para la producción - Eléctrico</t>
  </si>
  <si>
    <t>000501</t>
  </si>
  <si>
    <t>LIJADORA ELÉCTRICA MANUAL</t>
  </si>
  <si>
    <t>COMPRESOR DE AIRE</t>
  </si>
  <si>
    <t>ESMERILADORA ANGULAR 115 MM</t>
  </si>
  <si>
    <t>000851</t>
  </si>
  <si>
    <t>TALADRO ELECTRICO MANUAL, TIPO PISTOLA, CON REVERSA Y CON VELOCIDADES Taladro de mano o empuje</t>
  </si>
  <si>
    <t>001200</t>
  </si>
  <si>
    <t>MOTOR ELÉCTRICO Motor monofásico AC</t>
  </si>
  <si>
    <t>Maq.y equipo para la producción -Equipo para soldar</t>
  </si>
  <si>
    <t>MAQUINA DE SOLDAR MIG Soldadora por gas inerte de metal (MIG)</t>
  </si>
  <si>
    <t>Maq.y equipo para la producción -Equipo para pintar</t>
  </si>
  <si>
    <t>PISTOLA PARA PINTAR, ALTA PRESION</t>
  </si>
  <si>
    <t>Maq.y equipo para la producción -Equipo hidraulico</t>
  </si>
  <si>
    <t>CARRETILLA HIDRAULICA PARA USO PESADO Carretilla para tarimas o paletas</t>
  </si>
  <si>
    <t>Maq.y equipo para la producción-Otros</t>
  </si>
  <si>
    <t>MAQUINA TRONZADORA O CORTADORA DE METAL Sierra para metales</t>
  </si>
  <si>
    <t>001005</t>
  </si>
  <si>
    <t>DOBLADORA DE TUBO</t>
  </si>
  <si>
    <t>001105</t>
  </si>
  <si>
    <t>MANOMETRO Reguladores de gas</t>
  </si>
  <si>
    <t>MAQUINARIA Y EQUIPO DIVERSO</t>
  </si>
  <si>
    <t>Maquinaria y equipo diverso-Extintores</t>
  </si>
  <si>
    <t>EXTINTOR DE AGUA</t>
  </si>
  <si>
    <t>EXTINTOR POLVO QUIMICO</t>
  </si>
  <si>
    <t>PLAN ANUAL DE COMPRAS 2020</t>
  </si>
  <si>
    <t>PATRONATO DE CONSTRUCCIONES ()</t>
  </si>
  <si>
    <t>SUB PROGRAMA 3.1 PRODUCCIÓN AGROPECUARIA</t>
  </si>
  <si>
    <t>Subp</t>
  </si>
  <si>
    <t>Subc</t>
  </si>
  <si>
    <t>Consec</t>
  </si>
  <si>
    <t>Código  de Clasificación</t>
  </si>
  <si>
    <t>Tipo de bien o servicio</t>
  </si>
  <si>
    <r>
      <t>Precio Unitario (</t>
    </r>
    <r>
      <rPr>
        <sz val="9"/>
        <rFont val="Calibri"/>
        <family val="2"/>
      </rPr>
      <t>₡)</t>
    </r>
  </si>
  <si>
    <t>000330</t>
  </si>
  <si>
    <t>77101504</t>
  </si>
  <si>
    <t>90034573</t>
  </si>
  <si>
    <t xml:space="preserve">Servicios de ingeniería </t>
  </si>
  <si>
    <t>78111899</t>
  </si>
  <si>
    <t>92075644</t>
  </si>
  <si>
    <t>Transporte dentro del país</t>
  </si>
  <si>
    <t>90101604</t>
  </si>
  <si>
    <t>92031347</t>
  </si>
  <si>
    <t>Viáticos dentro del país</t>
  </si>
  <si>
    <t>78180107</t>
  </si>
  <si>
    <t>92004032</t>
  </si>
  <si>
    <t>Mant. y reparación de equipo de transporte</t>
  </si>
  <si>
    <t>Combustibles y lubricantes</t>
  </si>
  <si>
    <t>Materiales y productos eléctricos, telefónicos y de cómputo</t>
  </si>
  <si>
    <t>Herramientas e instrumentos</t>
  </si>
  <si>
    <t>000535</t>
  </si>
  <si>
    <t>14111507</t>
  </si>
  <si>
    <t>92001803</t>
  </si>
  <si>
    <t>Productos de papel, cartón e impresos</t>
  </si>
  <si>
    <t>46181504</t>
  </si>
  <si>
    <t>90028248</t>
  </si>
  <si>
    <t>Textiles y vestuario</t>
  </si>
  <si>
    <t>92007324</t>
  </si>
  <si>
    <t>Útiles y materiales de resguardo y seguridad</t>
  </si>
  <si>
    <t>Maquinaria y equipo diverso</t>
  </si>
  <si>
    <t>Reajuste de precios</t>
  </si>
  <si>
    <t>Construcción y Mejoramiento Sistema Eléctrico de San Rafael (Luis Paulino)</t>
  </si>
  <si>
    <t>I Semestre 2020</t>
  </si>
  <si>
    <t>Construcción de Aulas CAI Vilma Curling</t>
  </si>
  <si>
    <t>I y II Semestre 2019</t>
  </si>
  <si>
    <t>Reconstrucción del sistema electromecánico Futuro Adulto Mayor</t>
  </si>
  <si>
    <t>Reconstrucción de acometida eléctricas en 4 centros</t>
  </si>
  <si>
    <t>Rehabilitación del salón multiusos y construcción de áreas para la recreación y deporte</t>
  </si>
  <si>
    <t>Programa regionalizacion de la mujer; construccion  3 complejos en  a) Pococi, b) Puntarenas y c) Perez Zeledón.</t>
  </si>
  <si>
    <t>4 Modulos de mediana contención en Luis Paulino Mora ( modulos de 64 espacios solo habitaciones)</t>
  </si>
  <si>
    <t>Construcción de espacios  alojamiento en  Complejo la Reforma _Terrazas</t>
  </si>
  <si>
    <t>Construcción de espacios para el alojamiento penitenciario de mediana contención en el Centro de Atención Institucional Finca la Paz</t>
  </si>
  <si>
    <t>II Semestre 2020</t>
  </si>
  <si>
    <t>Construcción de espacios para el alojamiento penitenciario población de alto riesgo en el Centro de Atención Institucional Jorge Arturo Montero Castro</t>
  </si>
  <si>
    <t>Construcción ámbito minimas_CAI Jorge Arturo Montero Castro</t>
  </si>
  <si>
    <t>Modulos de alojamiento_CAI Liberia</t>
  </si>
  <si>
    <t>Modulos de alojamiento_CAI MARCUS GARVEY_Limón</t>
  </si>
  <si>
    <t>Reconstrucción de acometidas eléctricas en CAI Marcus Garvey</t>
  </si>
  <si>
    <t>Reconstrucción de acometidas eléctricas en Centro de Atención Juvenil Zurquí</t>
  </si>
  <si>
    <t>Reconstrucción de acometidas eléctricas en CAI Jorge Arturo Montero - Minimas</t>
  </si>
  <si>
    <t>Reconstrucción de acometidas eléctricas_PEREZ ZELEDON</t>
  </si>
  <si>
    <t>Reconstrucción de acometidas eléctricas_CARTAGO</t>
  </si>
  <si>
    <t>Reconstrucción de acometidas eléctricas_REFORMA</t>
  </si>
  <si>
    <t>Construcción  de sistema de tratamiento de aguas residuales_CAI GERARDO RODRIGUEZ_Alajuela</t>
  </si>
  <si>
    <t>Construcción  de sistema de tratamiento de aguas residuales_CAI JORGE DEBRAVO_Cartago</t>
  </si>
  <si>
    <t>Construcción  de sistema de tratamiento de aguas residuales_CAI CARLOS LUIS FALLAS_Pococí</t>
  </si>
  <si>
    <t>Construcción  de sistema de tratamiento de aguas residuales_REFORMA</t>
  </si>
  <si>
    <t>Construcción  de sistema de tratamiento de aguas residuales_LIMON</t>
  </si>
  <si>
    <t>Construcción  de sistema de tratamiento de aguas residuales_SAN CARLOS</t>
  </si>
  <si>
    <t>Edificio de la Policia Penitenciaria</t>
  </si>
  <si>
    <t>Reconstrucción de acometidas eléctricas en CAI 26 de Julio</t>
  </si>
  <si>
    <t>Remodelación de la cocina_CAI 26 DE JULIO_Puntarenas</t>
  </si>
  <si>
    <t>Programa regionalización de la mujer; construcción  de complejo CAI 26 de julio, Puntarenas</t>
  </si>
  <si>
    <t>Construcción Puesto de Ingreso_ CAI Jorge Arturo Montero, Alajuela Puesto Rotonda</t>
  </si>
  <si>
    <t>Administracion y Apoyo</t>
  </si>
  <si>
    <t>Código UNSPSC</t>
  </si>
  <si>
    <t>Descripcion</t>
  </si>
  <si>
    <t xml:space="preserve"> Administración y Apoyo</t>
  </si>
  <si>
    <t>Licencia de Software (Mantenimiento, y reparacion de equipo de computo y sistemas de informacion)</t>
  </si>
  <si>
    <t>Mantenimiento, y reparacion de equipo de computo y sistemas de informacion</t>
  </si>
  <si>
    <t>Servicios Generales</t>
  </si>
  <si>
    <t>Materiales y productos electricos, telefonicos y computo</t>
  </si>
  <si>
    <t>Sub-partida</t>
  </si>
  <si>
    <t>Sub-cuenta</t>
  </si>
  <si>
    <t>Mercancía ó Servicio a Adquirir</t>
  </si>
  <si>
    <t>Costo Unitario</t>
  </si>
  <si>
    <t>Valor estimado total (¢)</t>
  </si>
  <si>
    <t>Transferencias varias</t>
  </si>
  <si>
    <t>CREMA O UNGÜENTO HIDROFILICOS</t>
  </si>
  <si>
    <t>150901</t>
  </si>
  <si>
    <t>TOALLITAS</t>
  </si>
  <si>
    <t>000075</t>
  </si>
  <si>
    <t>TALCOS</t>
  </si>
  <si>
    <t>000290</t>
  </si>
  <si>
    <t>JABON LIQUIDO</t>
  </si>
  <si>
    <t>PERFUMES,COLONIAS O FRAGANCIAS</t>
  </si>
  <si>
    <t>CORTINAS</t>
  </si>
  <si>
    <t>ANTISEPTICOS A BASE DE ALCOHOL A BASE  ACETONA O ALCHOL</t>
  </si>
  <si>
    <t>PRODUCTOS PARA LAVAR PLATOS</t>
  </si>
  <si>
    <t>PAÑOS DE COCINA</t>
  </si>
  <si>
    <t>PASTILLA DESODORANTE</t>
  </si>
  <si>
    <t>050010</t>
  </si>
  <si>
    <t>DESODORANTE AMBIENTAL</t>
  </si>
  <si>
    <t>000190</t>
  </si>
  <si>
    <t>PRODUCTOS DE LAVANDERIA</t>
  </si>
  <si>
    <t>COMPUESTO DESENGRASANTES</t>
  </si>
  <si>
    <t>REFRIGERADORES DOMESTICOS</t>
  </si>
  <si>
    <t>001880</t>
  </si>
  <si>
    <t>LAVADORA SEMI AUTOAMTICA  DOMESTICA</t>
  </si>
  <si>
    <t xml:space="preserve">48101516
</t>
  </si>
  <si>
    <t xml:space="preserve">92002405
</t>
  </si>
  <si>
    <t>HORNO MICROONDAS DE USO COMERCIAL</t>
  </si>
  <si>
    <t>92015643</t>
  </si>
  <si>
    <t>MONITORES O PANTALLAS DE VISUALIZACION EN CRISTAL LIQUIDO(LCD)</t>
  </si>
  <si>
    <t>VENTILADORES</t>
  </si>
  <si>
    <t>55101509</t>
  </si>
  <si>
    <t>92038767</t>
  </si>
  <si>
    <t>LIBROS DE TEXTOS EDUCATIVOS</t>
  </si>
  <si>
    <t>40</t>
  </si>
  <si>
    <t>60141115</t>
  </si>
  <si>
    <t>92086353</t>
  </si>
  <si>
    <t>KITS DE JUEGOS</t>
  </si>
  <si>
    <t>52101505</t>
  </si>
  <si>
    <t>92142123</t>
  </si>
  <si>
    <t xml:space="preserve">ROMPECABEZAS  </t>
  </si>
  <si>
    <t>250</t>
  </si>
  <si>
    <t>60121222</t>
  </si>
  <si>
    <t>92051261</t>
  </si>
  <si>
    <t>PINTURA DE ACUARELA DE TUBO</t>
  </si>
  <si>
    <t>24</t>
  </si>
  <si>
    <t>000095</t>
  </si>
  <si>
    <t>60121226</t>
  </si>
  <si>
    <t>92050545</t>
  </si>
  <si>
    <t>PINCELES DE ACUARELA</t>
  </si>
  <si>
    <t>60121109</t>
  </si>
  <si>
    <t>92125766</t>
  </si>
  <si>
    <t>BLOCS DE PAPEL DE ACUARELAS</t>
  </si>
  <si>
    <t>60121130</t>
  </si>
  <si>
    <t>92072658</t>
  </si>
  <si>
    <t>CUADERNO PARA BOCETOS BLOCK</t>
  </si>
  <si>
    <t>000503</t>
  </si>
  <si>
    <t>44121707</t>
  </si>
  <si>
    <t>90014319</t>
  </si>
  <si>
    <t>LAPIZ DE COLOR CAJA DE 36 UNID TRIANGULAR</t>
  </si>
  <si>
    <t>435</t>
  </si>
  <si>
    <t>55111514</t>
  </si>
  <si>
    <t>92132710</t>
  </si>
  <si>
    <t>DISCO  DVD</t>
  </si>
  <si>
    <t>92132715</t>
  </si>
  <si>
    <t>92132717</t>
  </si>
  <si>
    <t>92132718</t>
  </si>
  <si>
    <t>92132720</t>
  </si>
  <si>
    <t>92132722</t>
  </si>
  <si>
    <t>92132723</t>
  </si>
  <si>
    <t>82151604</t>
  </si>
  <si>
    <t>92062838</t>
  </si>
  <si>
    <t>SERVICIO DE PAYASOS</t>
  </si>
  <si>
    <t>140701</t>
  </si>
  <si>
    <t>90159995</t>
  </si>
  <si>
    <t>92077065</t>
  </si>
  <si>
    <t>SERVICIO DE ALQUILER DE JUEGOS INFANTILES E INFLABLES.</t>
  </si>
  <si>
    <t>90101801</t>
  </si>
  <si>
    <t>92132082</t>
  </si>
  <si>
    <t>COMIDAS PARA LLEVAR PREPARADAS PROFESIONALMENTE</t>
  </si>
  <si>
    <t>50192703</t>
  </si>
  <si>
    <t>92129279</t>
  </si>
  <si>
    <t>RACIÓN ALIMENTICIA TIPO PLATO FUERTE</t>
  </si>
  <si>
    <t>LLAVES DE TUBO</t>
  </si>
  <si>
    <t>000039</t>
  </si>
  <si>
    <t>TUBO PVC PARA USO COMERCIAL</t>
  </si>
  <si>
    <t>LAMPARA S ALOGENAS</t>
  </si>
  <si>
    <t>LAMPARAS DE DIODOS EMISORES DE LUZ LED</t>
  </si>
  <si>
    <t>GUANTES PROTECTORES</t>
  </si>
  <si>
    <t>MANGUERA PARA AGUA</t>
  </si>
  <si>
    <t>PALA(PALIN)</t>
  </si>
  <si>
    <t>PALA</t>
  </si>
  <si>
    <t>000097</t>
  </si>
  <si>
    <t>RASTRILLO</t>
  </si>
  <si>
    <t>ESCOBA DE JARDIN</t>
  </si>
  <si>
    <t xml:space="preserve">TIEJRAS DE PODAR RAMAS </t>
  </si>
  <si>
    <t>BOTAS DE PROTECCIÓN</t>
  </si>
  <si>
    <t>000600</t>
  </si>
  <si>
    <t>CARRETILLAS DE MANO</t>
  </si>
  <si>
    <t>ALICATES DE PERFORACIÓN</t>
  </si>
  <si>
    <t>TENAZAS</t>
  </si>
  <si>
    <t>MESA DE EXAMEN OBSTETRICO O GINECOLOGICO</t>
  </si>
  <si>
    <t>92097879</t>
  </si>
  <si>
    <t>MONITORES MEDICOS DE ULTRASONIDO O DOPPLER  Y ECOCARDIOGRAFIA</t>
  </si>
  <si>
    <t>90003805</t>
  </si>
  <si>
    <t xml:space="preserve">SILLA RUEDAS </t>
  </si>
  <si>
    <t>425</t>
  </si>
  <si>
    <t>COLLARES CERVICAL DE EXTRACCION DE LOS S ERVICIOS MEDICOS DE URGENCIA</t>
  </si>
  <si>
    <t xml:space="preserve">TERMOMETROS MEDICOS ELECTRONICOS </t>
  </si>
  <si>
    <t>92096348</t>
  </si>
  <si>
    <t xml:space="preserve">BALANZA ELECTRONICA DE CARGA SUPERIOR </t>
  </si>
  <si>
    <t xml:space="preserve">TOLDO </t>
  </si>
  <si>
    <t>PARAGUAS</t>
  </si>
  <si>
    <t>0-5000</t>
  </si>
  <si>
    <t>Neveras (hieleras) portátiles</t>
  </si>
  <si>
    <t>063</t>
  </si>
  <si>
    <t xml:space="preserve">RELOJ </t>
  </si>
  <si>
    <t>004320</t>
  </si>
  <si>
    <t>CARRITO PARA SEVIR ALIMENTOS</t>
  </si>
  <si>
    <t>Asientos booster</t>
  </si>
  <si>
    <t>CARRITOS,COCHECITOS DE NIÑOS O SILLAS DE PASEO</t>
  </si>
  <si>
    <t>PICHEL DOMESTICO</t>
  </si>
  <si>
    <t>porcioneras ración para  alimentos</t>
  </si>
  <si>
    <t>20102-195-700</t>
  </si>
  <si>
    <t>frascos crema de bebé</t>
  </si>
  <si>
    <t>20104-220-000003</t>
  </si>
  <si>
    <t>60121211</t>
  </si>
  <si>
    <t>pintura acrilica similar a Cantilan para uso en papel y cartulina  (cinco unidades de cada color. Blanca,negra,amarilla,verde,roja,azul, naranja</t>
  </si>
  <si>
    <t>20106-010-000300</t>
  </si>
  <si>
    <t>camilla</t>
  </si>
  <si>
    <t>20203-001-000005</t>
  </si>
  <si>
    <t>vitamaiz presentación  de un kiogramo cada una, en empaques  individuales, caja  de cartón debidamente  etiquetado.</t>
  </si>
  <si>
    <t>20203-010-000020</t>
  </si>
  <si>
    <t>bistec</t>
  </si>
  <si>
    <t>chorizo</t>
  </si>
  <si>
    <t>costilla</t>
  </si>
  <si>
    <t>20203-010-000400</t>
  </si>
  <si>
    <t>chuleta de cerdo</t>
  </si>
  <si>
    <t>20203-010-000800</t>
  </si>
  <si>
    <t>50121539</t>
  </si>
  <si>
    <t>filet  de pescado</t>
  </si>
  <si>
    <t>20203-015-000035</t>
  </si>
  <si>
    <t>50181905</t>
  </si>
  <si>
    <t>Galletas sorbetos Wafers  dsitribuidas  en 50 unidades con relleno de vainilla y 50 unidades con relleno  de naranja con um peso  de  de 300 gramos  con una variación aceptable de mas o de menos 10 gramos  en presentación de paquetes de 12 bolsitas cada paquete. Lease correctamente 100 paquetes de 12 bolsitas  con cuatro galletas cada uno.</t>
  </si>
  <si>
    <t>20203-030-000001</t>
  </si>
  <si>
    <t>leche  en polvo kilo</t>
  </si>
  <si>
    <t>50131701</t>
  </si>
  <si>
    <t xml:space="preserve">Leche líquida  semidescremada en presentación de litro en empaque tetrabrick, igual o similar a la Leche Dos Pinos. </t>
  </si>
  <si>
    <t>20203-090-000501</t>
  </si>
  <si>
    <t>cereal en presentación de 560   gramos , hojuelas  de maiz, calidad similar  a Kellogs</t>
  </si>
  <si>
    <t>20203-900-000800</t>
  </si>
  <si>
    <t>50202899</t>
  </si>
  <si>
    <t>flan en kilos</t>
  </si>
  <si>
    <t>gelatina en kilos</t>
  </si>
  <si>
    <t>Néctar en  sabores variados  en envase tetrabrick, en presentacion de 250 mililitros con variación aceptable de mas o de menos  10 mililitros. Lease correctamente empaque de nueve unidades cada uno.</t>
  </si>
  <si>
    <t>20203-900-001600</t>
  </si>
  <si>
    <t>Yogur  en sabores varios  a escoger  en presentación de litro,  no requiere larga duración,  envase tetrabrick, igual o similar  a la marca Dos Pinos,</t>
  </si>
  <si>
    <t>20301-035-000010</t>
  </si>
  <si>
    <t>cachera de fregadero</t>
  </si>
  <si>
    <t>20301-900-000015</t>
  </si>
  <si>
    <t>CACHERA DE FREGADERO</t>
  </si>
  <si>
    <t>20304-370-000040</t>
  </si>
  <si>
    <t xml:space="preserve">duchas </t>
  </si>
  <si>
    <t>20306-070-000001</t>
  </si>
  <si>
    <t>60010218</t>
  </si>
  <si>
    <t>92030220</t>
  </si>
  <si>
    <t>guante para jardinería</t>
  </si>
  <si>
    <t>20399-185-000039</t>
  </si>
  <si>
    <t>Llave de Chorro en metal de 12 mm</t>
  </si>
  <si>
    <t>llave para ducha</t>
  </si>
  <si>
    <t>20401-020-000020</t>
  </si>
  <si>
    <t>discos para metal 4 pulgadas</t>
  </si>
  <si>
    <t>20401-050-000420</t>
  </si>
  <si>
    <t>ALICATE CORRIENTE, DE 22.86 CMS.</t>
  </si>
  <si>
    <t>ALICATE DE PUNTA FINA CON CORTADORA, DE 20.32 CMS.</t>
  </si>
  <si>
    <t>20401-050-001000</t>
  </si>
  <si>
    <t>TENAZA  DE 25,4 CM</t>
  </si>
  <si>
    <t>20401-135-000200</t>
  </si>
  <si>
    <t>tijera podadora</t>
  </si>
  <si>
    <t>20401-900-000600</t>
  </si>
  <si>
    <t>carretillo</t>
  </si>
  <si>
    <t>20401-900-007500</t>
  </si>
  <si>
    <t>rastrillo plástico</t>
  </si>
  <si>
    <t>20401-900-011700</t>
  </si>
  <si>
    <t>transadora para madera</t>
  </si>
  <si>
    <t>transadora para metal</t>
  </si>
  <si>
    <t>20401-900-013300</t>
  </si>
  <si>
    <t>Maquinilla de Afeitar, doble hoja desechable para hombre</t>
  </si>
  <si>
    <t>rapadoras</t>
  </si>
  <si>
    <t>29901-020-000001</t>
  </si>
  <si>
    <t>44121804</t>
  </si>
  <si>
    <t xml:space="preserve">borrador suave de lápiz </t>
  </si>
  <si>
    <t>29901-085-000001</t>
  </si>
  <si>
    <t>CHISPA,LAPIZ MANGO PLASTICO</t>
  </si>
  <si>
    <t>Lapiz de madera Número 2 (lapiz grafito)</t>
  </si>
  <si>
    <t>29901-085-000503</t>
  </si>
  <si>
    <t>lapices de colores en cajas de 12 unidades</t>
  </si>
  <si>
    <t>29901-900-000115</t>
  </si>
  <si>
    <t>Pincel N° 10 grande</t>
  </si>
  <si>
    <t>29901-900-000135</t>
  </si>
  <si>
    <t>Pincel N° 12 grande</t>
  </si>
  <si>
    <t>Pincel N° 2 redondo</t>
  </si>
  <si>
    <t>29901-900-000145</t>
  </si>
  <si>
    <t>Pincel N° 6 plano</t>
  </si>
  <si>
    <t>29901-900-000155</t>
  </si>
  <si>
    <t>Pincel N° 6 redondo</t>
  </si>
  <si>
    <t>29901-900-000165</t>
  </si>
  <si>
    <t>Pincel N° 8 plano</t>
  </si>
  <si>
    <t>29903-045-000535</t>
  </si>
  <si>
    <t>14111519</t>
  </si>
  <si>
    <t>cartulina satinada color y medidas a escoger,multiproposito, acabado satinado, tamaño 63,75cmx76,25cm, gramaje 67 libras ( azul, verde, rojo, blanco, celeste, amarillo)</t>
  </si>
  <si>
    <t>29903-060-250080</t>
  </si>
  <si>
    <t>sobres manila N° 13tipo oficio 25,5x33cm color amarillo tradicional, sin impresión, para hojas tamaño oficio, paquete 50 unidades</t>
  </si>
  <si>
    <t>29903-260-000002</t>
  </si>
  <si>
    <t>papel periodico en hojas tamaño carta en paquetes  de 50 unidades</t>
  </si>
  <si>
    <t>29903-900-001099</t>
  </si>
  <si>
    <t xml:space="preserve"> papel de construcción medidas 22,8cmx30,5cm surtido de colores brillantes, presentacion en paquetes de 50 unidades </t>
  </si>
  <si>
    <t>paquetes de toalllas húmedas</t>
  </si>
  <si>
    <t>29904-010-000005</t>
  </si>
  <si>
    <t>capa de vinil</t>
  </si>
  <si>
    <t>juego de sábanas matrimoniales</t>
  </si>
  <si>
    <t>29904-015-000020</t>
  </si>
  <si>
    <t>bolso para bebé</t>
  </si>
  <si>
    <t>colchón de cuna</t>
  </si>
  <si>
    <t>sábanas para cuna</t>
  </si>
  <si>
    <t>29904-015-000120</t>
  </si>
  <si>
    <t>alfombra de hule antideslizante  para baño</t>
  </si>
  <si>
    <t>mat  de yoga</t>
  </si>
  <si>
    <t>29904-065-000240</t>
  </si>
  <si>
    <t>traje típico hombre</t>
  </si>
  <si>
    <t>traje típico mujer</t>
  </si>
  <si>
    <t>29904-075-000300</t>
  </si>
  <si>
    <t>zapato cerrado cuerina</t>
  </si>
  <si>
    <t>29904-075-000400</t>
  </si>
  <si>
    <t>calzado deportivo</t>
  </si>
  <si>
    <t>29904-090-000001</t>
  </si>
  <si>
    <t>cojín lactancia</t>
  </si>
  <si>
    <t>29904-900-000005</t>
  </si>
  <si>
    <t>55121715</t>
  </si>
  <si>
    <t>bandera de Costa Rica tela tipo oficial resistente a lluvia y sol 2 mts de largo * 1 mt de ancho</t>
  </si>
  <si>
    <t>29905-045-000240</t>
  </si>
  <si>
    <t>jabón  de bebé</t>
  </si>
  <si>
    <t>29905-045-130701</t>
  </si>
  <si>
    <t>botellas de champú</t>
  </si>
  <si>
    <t>29905-110-000001</t>
  </si>
  <si>
    <t>LIMPIONES MEDIDAS 40X40 CMS APROXIMADAMENTE</t>
  </si>
  <si>
    <t>29905-900-150901</t>
  </si>
  <si>
    <t>TOALLITAS HUMEDAS PARA EL CUIDADO DEL BEBÉ</t>
  </si>
  <si>
    <t>29906-120-000120</t>
  </si>
  <si>
    <t xml:space="preserve">figuras de pvc fontanería </t>
  </si>
  <si>
    <t>29999-020-000002</t>
  </si>
  <si>
    <t>juegos de mesas educativos para jovenes jenga,  ajedrez, damas chihas , dominó,   scrabber, tablero, gran banco,</t>
  </si>
  <si>
    <t>29999-090-001550</t>
  </si>
  <si>
    <t>ula ula</t>
  </si>
  <si>
    <t>29999-205-000099</t>
  </si>
  <si>
    <t>49161603</t>
  </si>
  <si>
    <t>balones de baskketball</t>
  </si>
  <si>
    <t>29999-205-000500</t>
  </si>
  <si>
    <t>balones voleybol</t>
  </si>
  <si>
    <t>29999-900-000075</t>
  </si>
  <si>
    <t>TALCOS PARA BEBÉ MARCA PAÑALITO 200 GRAMOS</t>
  </si>
  <si>
    <t>29999-900-000600</t>
  </si>
  <si>
    <t>CEPILLO DE DIENTES PARA ADULTO</t>
  </si>
  <si>
    <t>CEPILLOS DE DIENTES P/ NIÑOS</t>
  </si>
  <si>
    <t>29999-900-003700</t>
  </si>
  <si>
    <t>net voleybol</t>
  </si>
  <si>
    <t>29999-900-090301</t>
  </si>
  <si>
    <t>53131606</t>
  </si>
  <si>
    <t>Desodorante (uso personal),  presentación  en gel  de 85 gramos  hombre, aroma a escoger. Envase  transparente</t>
  </si>
  <si>
    <t>Desodorante (uso personal),  presentación en gel de 85 gramos para mujer, aroma a escoger. Envase transparente</t>
  </si>
  <si>
    <t xml:space="preserve">refrigeradora uso vacunas </t>
  </si>
  <si>
    <t>50101-005-000200</t>
  </si>
  <si>
    <t>máquina de sodar</t>
  </si>
  <si>
    <t>50101-005-000260</t>
  </si>
  <si>
    <t>máquina de sodar de gasolina</t>
  </si>
  <si>
    <t>50101-010-000400</t>
  </si>
  <si>
    <t>esmeriladora</t>
  </si>
  <si>
    <t>50101-015-001600</t>
  </si>
  <si>
    <t>cadena para motosierra 20 pulgadas</t>
  </si>
  <si>
    <t>50101-050-000002</t>
  </si>
  <si>
    <t>tapa orejas para trabajo</t>
  </si>
  <si>
    <t>50101-050-000003</t>
  </si>
  <si>
    <t>Lámpra de emergencia</t>
  </si>
  <si>
    <t>50101-900-000024</t>
  </si>
  <si>
    <t>motosierra 20 pulgadas</t>
  </si>
  <si>
    <t>50101-900-000030</t>
  </si>
  <si>
    <t>hidrolavadoras</t>
  </si>
  <si>
    <t>refrigeradora puerta vertical</t>
  </si>
  <si>
    <t>50101-900-008200</t>
  </si>
  <si>
    <t>procesador de alimentos industrial</t>
  </si>
  <si>
    <t>50102-900-131101</t>
  </si>
  <si>
    <t>coche</t>
  </si>
  <si>
    <t>50103-900-000455</t>
  </si>
  <si>
    <t xml:space="preserve">amplificador </t>
  </si>
  <si>
    <t>50103-900-001700</t>
  </si>
  <si>
    <t>microfono</t>
  </si>
  <si>
    <t>50103-900-001750</t>
  </si>
  <si>
    <t>parlante</t>
  </si>
  <si>
    <t>50103-900-002005</t>
  </si>
  <si>
    <t>Consola de audio</t>
  </si>
  <si>
    <t>50104-060-000001</t>
  </si>
  <si>
    <t>escritorio  para  computadora</t>
  </si>
  <si>
    <t>50104-060-000050</t>
  </si>
  <si>
    <t xml:space="preserve">juego de sala para 6 personas </t>
  </si>
  <si>
    <t>50104-060-000501</t>
  </si>
  <si>
    <t>computadora</t>
  </si>
  <si>
    <t>50106-010-002820</t>
  </si>
  <si>
    <t>mesa pequeña odontología</t>
  </si>
  <si>
    <t>50106-060-000050</t>
  </si>
  <si>
    <t>carrito de medicamentos</t>
  </si>
  <si>
    <t>50106-900-000400</t>
  </si>
  <si>
    <t>Silla de ruedas</t>
  </si>
  <si>
    <t>50107-015-000200</t>
  </si>
  <si>
    <t>mesas ping pong raquetas y bolas</t>
  </si>
  <si>
    <t>50107-020-003110</t>
  </si>
  <si>
    <t xml:space="preserve">mesas tipo pick nick </t>
  </si>
  <si>
    <t>50107-025-000001</t>
  </si>
  <si>
    <t>Trombón</t>
  </si>
  <si>
    <t xml:space="preserve">Timbaleta </t>
  </si>
  <si>
    <t xml:space="preserve">campana para timbaleta </t>
  </si>
  <si>
    <t>Marimba</t>
  </si>
  <si>
    <t xml:space="preserve">Lira Nacional </t>
  </si>
  <si>
    <t xml:space="preserve">bolillos </t>
  </si>
  <si>
    <t>50107-025-000200</t>
  </si>
  <si>
    <t>organeta</t>
  </si>
  <si>
    <t>50107-025-000400</t>
  </si>
  <si>
    <t xml:space="preserve">guitarra   </t>
  </si>
  <si>
    <t>50107-01025-180601</t>
  </si>
  <si>
    <t>50107-01025-180602</t>
  </si>
  <si>
    <t>50107-025-000800</t>
  </si>
  <si>
    <t>BATERIA INSTRUMENTO MUSICAL</t>
  </si>
  <si>
    <t>50107-025-001000</t>
  </si>
  <si>
    <t>saxofón</t>
  </si>
  <si>
    <t>50107-900-000010</t>
  </si>
  <si>
    <t>PEDESTAL PARA INSTRUMENTOS MUSICALES</t>
  </si>
  <si>
    <t>50107-900-000098</t>
  </si>
  <si>
    <t>metrónomo</t>
  </si>
  <si>
    <t>50107-900-000099</t>
  </si>
  <si>
    <t>atriles</t>
  </si>
  <si>
    <t>50107-090-000700</t>
  </si>
  <si>
    <t>mesas de futbolin</t>
  </si>
  <si>
    <t>50107-900-000015</t>
  </si>
  <si>
    <t>caminadora</t>
  </si>
  <si>
    <t>máquina eléptica</t>
  </si>
  <si>
    <t>multigimnasiio</t>
  </si>
  <si>
    <t>50199-005-000050</t>
  </si>
  <si>
    <t>bicicleta estacionaria</t>
  </si>
  <si>
    <t>50199-020-131101</t>
  </si>
  <si>
    <t>sillas para carros</t>
  </si>
  <si>
    <t>50199-050-000010</t>
  </si>
  <si>
    <t>mesa  en madera</t>
  </si>
  <si>
    <t>50199-060-000504</t>
  </si>
  <si>
    <t>beberito</t>
  </si>
  <si>
    <t>50199-095-001630</t>
  </si>
  <si>
    <t>cunas  en madera</t>
  </si>
  <si>
    <t>50199-095-001680</t>
  </si>
  <si>
    <t>encierros</t>
  </si>
  <si>
    <t>portabebés</t>
  </si>
  <si>
    <t>50199-900-000200</t>
  </si>
  <si>
    <t>cocina  eléctrica</t>
  </si>
  <si>
    <t>50199-900-000280</t>
  </si>
  <si>
    <t xml:space="preserve">chapulin cortador de zacate </t>
  </si>
  <si>
    <t>50199-900-000375</t>
  </si>
  <si>
    <t>secadora de pelo</t>
  </si>
  <si>
    <t>50199-900-000402</t>
  </si>
  <si>
    <t>refesqueras</t>
  </si>
  <si>
    <t>50199-900-001880</t>
  </si>
  <si>
    <t>lavadora automática</t>
  </si>
  <si>
    <t>50199-900-006850</t>
  </si>
  <si>
    <t>sacaleche eléctrico</t>
  </si>
  <si>
    <t>50199-900-100020</t>
  </si>
  <si>
    <t>secadora  electrica</t>
  </si>
  <si>
    <t>50199-900-130701</t>
  </si>
  <si>
    <t>batidora industrial</t>
  </si>
  <si>
    <t>50199-900-170201</t>
  </si>
  <si>
    <t>sillas para bebé para comer</t>
  </si>
  <si>
    <t>50199-900-180503</t>
  </si>
  <si>
    <t xml:space="preserve">móbiles para cuna </t>
  </si>
  <si>
    <t>50199-900-180504</t>
  </si>
  <si>
    <t>tina baño bebé</t>
  </si>
  <si>
    <t>10702</t>
  </si>
  <si>
    <t>I y II Semestre 1950</t>
  </si>
  <si>
    <t>I y II Semestre 1951</t>
  </si>
  <si>
    <t>I y II Semestre 1952</t>
  </si>
  <si>
    <t>I y II Semestre 1953</t>
  </si>
  <si>
    <t>I y II Semestre 1954</t>
  </si>
  <si>
    <t>I y II Semestre 1955</t>
  </si>
  <si>
    <t>I y II Semestre 1956</t>
  </si>
  <si>
    <t>I y II Semestre 1957</t>
  </si>
  <si>
    <t>I y II Semestre 1958</t>
  </si>
  <si>
    <t>I y II Semestre 1959</t>
  </si>
  <si>
    <t>I y II Semestre 1960</t>
  </si>
  <si>
    <t>I y II Semestre 1961</t>
  </si>
  <si>
    <t>I y II Semestre 1962</t>
  </si>
  <si>
    <t>I y II Semestre 1963</t>
  </si>
  <si>
    <t>I y II Semestre 1964</t>
  </si>
  <si>
    <t>I y II Semestre 1965</t>
  </si>
  <si>
    <t>I y II Semestre 1966</t>
  </si>
  <si>
    <t>I y II Semestre 1967</t>
  </si>
  <si>
    <t>I y II Semestre 1968</t>
  </si>
  <si>
    <t>I y II Semestre 1969</t>
  </si>
  <si>
    <t>I y II Semestre 1970</t>
  </si>
  <si>
    <t>I y II Semestre 1971</t>
  </si>
  <si>
    <t>I y II Semestre 1972</t>
  </si>
  <si>
    <t>I y II Semestre 1973</t>
  </si>
  <si>
    <t>I y II Semestre 1974</t>
  </si>
  <si>
    <t>I y II Semestre 1975</t>
  </si>
  <si>
    <t>I y II Semestre 1976</t>
  </si>
  <si>
    <t>I y II Semestre 1977</t>
  </si>
  <si>
    <t>I y II Semestre 1978</t>
  </si>
  <si>
    <t>I y II Semestre 1979</t>
  </si>
  <si>
    <t>I y II Semestre 1980</t>
  </si>
  <si>
    <t>I y II Semestre 1981</t>
  </si>
  <si>
    <t>I y II Semestre 1982</t>
  </si>
  <si>
    <t>I y II Semestre 1983</t>
  </si>
  <si>
    <t>I y II Semestre 1984</t>
  </si>
  <si>
    <t>I y II Semestre 1985</t>
  </si>
  <si>
    <t>I y II Semestre 1986</t>
  </si>
  <si>
    <t>I y II Semestre 1987</t>
  </si>
  <si>
    <t>I y II Semestre 1988</t>
  </si>
  <si>
    <t>I y II Semestre 1989</t>
  </si>
  <si>
    <t>I y II Semestre 1990</t>
  </si>
  <si>
    <t>I y II Semestre 1991</t>
  </si>
  <si>
    <t>I y II Semestre 1992</t>
  </si>
  <si>
    <t>I y II Semestre 1993</t>
  </si>
  <si>
    <t>I y II Semestre 1994</t>
  </si>
  <si>
    <t>I y II Semestre 1995</t>
  </si>
  <si>
    <t>I y II Semestre 1996</t>
  </si>
  <si>
    <t>I y II Semestre 1997</t>
  </si>
  <si>
    <t>I y II Semestre 1998</t>
  </si>
  <si>
    <t>I y II Semestre 1999</t>
  </si>
  <si>
    <t>I y II Semestre 2000</t>
  </si>
  <si>
    <t>I y II Semestre 2001</t>
  </si>
  <si>
    <t>I y II Semestre 2002</t>
  </si>
  <si>
    <t>I y II Semestre 2003</t>
  </si>
  <si>
    <t>I y II Semestre 2004</t>
  </si>
  <si>
    <t>I y II Semestre 2005</t>
  </si>
  <si>
    <t>I y II Semestre 2006</t>
  </si>
  <si>
    <t>I y II Semestre 2007</t>
  </si>
  <si>
    <t>I y II Semestre 2008</t>
  </si>
  <si>
    <t>I y II Semestre 2009</t>
  </si>
  <si>
    <t>I y II Semestre 2010</t>
  </si>
  <si>
    <t>I y II Semestre 2011</t>
  </si>
  <si>
    <t>I y II Semestre 2012</t>
  </si>
  <si>
    <t>I y II Semestre 2013</t>
  </si>
  <si>
    <t>I y II Semestre 2014</t>
  </si>
  <si>
    <t>I y II Semestre 2015</t>
  </si>
  <si>
    <t>I y II Semestre 2016</t>
  </si>
  <si>
    <t>I y II Semestre 2017</t>
  </si>
  <si>
    <t>I y II Semestre 2018</t>
  </si>
  <si>
    <t>TRANSFERENCIAS VARIAS</t>
  </si>
  <si>
    <t>50101-005-000520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</si>
</sst>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164" formatCode="_(* #,##0.00_);_(* \(#,##0.00\);_(* &quot;-&quot;??_);_(@_)"/>
    <numFmt numFmtId="165" formatCode="&quot;₡&quot;#,##0.00;[Red]&quot;₡&quot;#,##0.00"/>
    <numFmt numFmtId="167" formatCode="_-[$₡-140A]* #,##0.00_-;\-[$₡-140A]* #,##0.00_-;_-[$₡-140A]* &quot;-&quot;??_-;_-@_-"/>
    <numFmt numFmtId="169" formatCode="_-* #,##0\ _p_t_a_-;\-* #,##0\ _p_t_a_-;_-* &quot;-&quot;??\ _p_t_a_-;_-@_-"/>
    <numFmt numFmtId="170" formatCode="#,##0.0"/>
    <numFmt numFmtId="171" formatCode="#,##0.000"/>
    <numFmt numFmtId="172" formatCode="&quot;₡&quot;#,##0.00"/>
    <numFmt numFmtId="174" formatCode="&quot;₡&quot;#,##0.00_);[Red]\(&quot;₡&quot;#,##0.00\)"/>
    <numFmt numFmtId="175" formatCode="&quot;₡&quot;#,##0.00_);\(&quot;₡&quot;#,##0.00\)"/>
    <numFmt numFmtId="176" formatCode="[$₡-140A]#,##0.00"/>
  </numFmts>
  <fonts count="33" x14ac:knownFonts="1">
    <font>
      <sz val="11"/>
      <color theme="1"/>
      <name val="Calibri"/>
      <family val="2"/>
      <scheme val="minor"/>
    </font>
    <font>
      <sz val="10"/>
      <color theme="1"/>
      <name val="Tahoma"/>
      <family val="2"/>
    </font>
    <font>
      <b/>
      <sz val="10"/>
      <color theme="1"/>
      <name val="Tahoma"/>
      <family val="2"/>
    </font>
    <font>
      <sz val="11"/>
      <color theme="1"/>
      <name val="Calibri"/>
      <family val="2"/>
      <scheme val="minor"/>
    </font>
    <font>
      <sz val="10"/>
      <name val="Times New Roman"/>
      <family val="1"/>
    </font>
    <font>
      <sz val="10"/>
      <name val="Tahoma"/>
      <family val="2"/>
    </font>
    <font>
      <sz val="10"/>
      <color rgb="FF000000"/>
      <name val="Tahoma"/>
      <family val="2"/>
    </font>
    <font>
      <u/>
      <sz val="10"/>
      <color theme="1"/>
      <name val="Tahoma"/>
      <family val="2"/>
    </font>
    <font>
      <u/>
      <sz val="11"/>
      <color theme="10"/>
      <name val="Calibri"/>
      <family val="2"/>
      <scheme val="minor"/>
    </font>
    <font>
      <sz val="10"/>
      <name val="Arial"/>
      <family val="2"/>
    </font>
    <font>
      <sz val="10"/>
      <color indexed="8"/>
      <name val="Tahoma"/>
      <family val="2"/>
    </font>
    <font>
      <b/>
      <sz val="9"/>
      <color indexed="81"/>
      <name val="Tahoma"/>
      <family val="2"/>
    </font>
    <font>
      <sz val="9"/>
      <color indexed="81"/>
      <name val="Tahoma"/>
      <family val="2"/>
    </font>
    <font>
      <b/>
      <sz val="12"/>
      <name val="Times New Roman"/>
      <family val="1"/>
    </font>
    <font>
      <sz val="7"/>
      <name val="Times New Roman"/>
      <family val="1"/>
    </font>
    <font>
      <sz val="9"/>
      <color theme="1"/>
      <name val="Arial"/>
      <family val="2"/>
    </font>
    <font>
      <sz val="9"/>
      <name val="Arial"/>
      <family val="2"/>
    </font>
    <font>
      <sz val="9"/>
      <name val="Calibri"/>
      <family val="2"/>
      <scheme val="minor"/>
    </font>
    <font>
      <sz val="9"/>
      <name val="Calibri"/>
      <family val="2"/>
    </font>
    <font>
      <sz val="12"/>
      <name val="Tahoma"/>
      <family val="2"/>
    </font>
    <font>
      <b/>
      <sz val="10"/>
      <name val="Tahoma"/>
      <family val="2"/>
    </font>
    <font>
      <sz val="9"/>
      <name val="Tahoma"/>
      <family val="2"/>
    </font>
    <font>
      <sz val="9"/>
      <color indexed="8"/>
      <name val="Tahoma"/>
      <family val="2"/>
    </font>
    <font>
      <sz val="10"/>
      <color theme="1"/>
      <name val="Arial"/>
      <family val="2"/>
    </font>
    <font>
      <b/>
      <sz val="11"/>
      <name val="Arial"/>
      <family val="2"/>
    </font>
    <font>
      <sz val="10"/>
      <name val="Calibri"/>
      <family val="2"/>
    </font>
    <font>
      <sz val="9"/>
      <color rgb="FF000000"/>
      <name val="Arial"/>
      <family val="2"/>
    </font>
    <font>
      <sz val="10"/>
      <color indexed="8"/>
      <name val="Calibri"/>
      <family val="2"/>
    </font>
    <font>
      <b/>
      <sz val="10"/>
      <color rgb="FF000000"/>
      <name val="Arial"/>
      <family val="2"/>
    </font>
    <font>
      <b/>
      <sz val="10"/>
      <name val="Arial"/>
      <family val="2"/>
    </font>
    <font>
      <b/>
      <sz val="10"/>
      <name val="Calibri"/>
      <family val="2"/>
    </font>
    <font>
      <b/>
      <sz val="10"/>
      <color theme="1"/>
      <name val="Arial"/>
      <family val="2"/>
    </font>
    <font>
      <sz val="10"/>
      <color theme="1"/>
      <name val="Calibri"/>
      <family val="2"/>
      <scheme val="minor"/>
    </font>
  </fonts>
  <fills count="9">
    <fill>
      <patternFill patternType="none"/>
    </fill>
    <fill>
      <patternFill patternType="gray125"/>
    </fill>
    <fill>
      <patternFill patternType="solid">
        <fgColor rgb="FFFABF8F"/>
        <bgColor indexed="64"/>
      </patternFill>
    </fill>
    <fill>
      <patternFill patternType="solid">
        <fgColor rgb="FFD8E4BC"/>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indexed="9"/>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8">
    <xf numFmtId="0" fontId="0" fillId="0" borderId="0"/>
    <xf numFmtId="164" fontId="3" fillId="0" borderId="0" applyFont="0" applyFill="0" applyBorder="0" applyAlignment="0" applyProtection="0"/>
    <xf numFmtId="0" fontId="4" fillId="0" borderId="0"/>
    <xf numFmtId="44" fontId="3" fillId="0" borderId="0" applyFont="0" applyFill="0" applyBorder="0" applyAlignment="0" applyProtection="0"/>
    <xf numFmtId="0" fontId="8" fillId="0" borderId="0" applyNumberFormat="0" applyFill="0" applyBorder="0" applyAlignment="0" applyProtection="0"/>
    <xf numFmtId="0" fontId="3" fillId="0" borderId="0"/>
    <xf numFmtId="0" fontId="9" fillId="0" borderId="0"/>
    <xf numFmtId="0" fontId="3" fillId="0" borderId="0"/>
  </cellStyleXfs>
  <cellXfs count="292">
    <xf numFmtId="0" fontId="0" fillId="0" borderId="0" xfId="0"/>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4" borderId="7" xfId="0" applyFont="1" applyFill="1" applyBorder="1" applyAlignment="1">
      <alignment horizontal="center" vertical="center"/>
    </xf>
    <xf numFmtId="0" fontId="1" fillId="4" borderId="7" xfId="0" applyFont="1" applyFill="1" applyBorder="1" applyAlignment="1">
      <alignment horizontal="center" vertical="center" wrapText="1"/>
    </xf>
    <xf numFmtId="0" fontId="5" fillId="0" borderId="7" xfId="0" applyFont="1" applyFill="1" applyBorder="1" applyAlignment="1">
      <alignment horizontal="left" vertical="center"/>
    </xf>
    <xf numFmtId="49" fontId="5" fillId="0" borderId="7" xfId="0" applyNumberFormat="1" applyFont="1" applyFill="1" applyBorder="1" applyAlignment="1">
      <alignment horizontal="left" vertical="center"/>
    </xf>
    <xf numFmtId="0" fontId="1" fillId="0" borderId="0" xfId="0" applyFont="1"/>
    <xf numFmtId="0" fontId="5" fillId="5" borderId="7" xfId="2" applyFont="1" applyFill="1" applyBorder="1" applyAlignment="1">
      <alignment horizontal="center" vertical="center" wrapText="1"/>
    </xf>
    <xf numFmtId="0" fontId="1" fillId="0" borderId="7" xfId="0" applyFont="1" applyBorder="1" applyAlignment="1">
      <alignment horizontal="center" vertical="center"/>
    </xf>
    <xf numFmtId="0" fontId="2" fillId="0" borderId="0" xfId="0" applyFont="1"/>
    <xf numFmtId="0" fontId="2" fillId="2" borderId="4" xfId="0" applyFont="1" applyFill="1" applyBorder="1" applyAlignment="1">
      <alignment vertical="center" wrapText="1"/>
    </xf>
    <xf numFmtId="0" fontId="2" fillId="2" borderId="6" xfId="0" applyFont="1" applyFill="1" applyBorder="1" applyAlignment="1">
      <alignment horizontal="center" vertical="center"/>
    </xf>
    <xf numFmtId="0" fontId="2" fillId="2" borderId="6" xfId="0" applyFont="1" applyFill="1" applyBorder="1" applyAlignment="1">
      <alignment vertical="center" wrapText="1"/>
    </xf>
    <xf numFmtId="0" fontId="2" fillId="2" borderId="6" xfId="0" applyFont="1" applyFill="1" applyBorder="1" applyAlignment="1">
      <alignment vertical="center"/>
    </xf>
    <xf numFmtId="0" fontId="2" fillId="2" borderId="6" xfId="0" applyFont="1" applyFill="1" applyBorder="1" applyAlignment="1">
      <alignment horizontal="right" vertical="center"/>
    </xf>
    <xf numFmtId="0" fontId="2" fillId="2" borderId="6" xfId="0" applyFont="1" applyFill="1" applyBorder="1" applyAlignment="1">
      <alignment horizontal="center" vertical="center" wrapText="1"/>
    </xf>
    <xf numFmtId="49" fontId="1" fillId="0" borderId="7" xfId="2" applyNumberFormat="1" applyFont="1" applyFill="1" applyBorder="1" applyAlignment="1">
      <alignment horizontal="center" vertical="center"/>
    </xf>
    <xf numFmtId="49" fontId="1" fillId="5" borderId="7" xfId="2" applyNumberFormat="1" applyFont="1" applyFill="1" applyBorder="1" applyAlignment="1">
      <alignment horizontal="center" vertical="center"/>
    </xf>
    <xf numFmtId="49" fontId="5" fillId="0" borderId="10" xfId="1" applyNumberFormat="1" applyFont="1" applyFill="1" applyBorder="1" applyAlignment="1">
      <alignment horizontal="center" vertical="center" wrapText="1"/>
    </xf>
    <xf numFmtId="165" fontId="6" fillId="0" borderId="7" xfId="0" applyNumberFormat="1" applyFont="1" applyBorder="1" applyAlignment="1">
      <alignment vertical="center"/>
    </xf>
    <xf numFmtId="49" fontId="1" fillId="0" borderId="7" xfId="2" applyNumberFormat="1" applyFont="1" applyFill="1" applyBorder="1" applyAlignment="1">
      <alignment horizontal="center" vertical="center" wrapText="1"/>
    </xf>
    <xf numFmtId="49" fontId="5" fillId="0" borderId="7" xfId="1" applyNumberFormat="1" applyFont="1" applyFill="1" applyBorder="1" applyAlignment="1">
      <alignment horizontal="center" vertical="center" wrapText="1"/>
    </xf>
    <xf numFmtId="165" fontId="6" fillId="0" borderId="7" xfId="0" applyNumberFormat="1" applyFont="1" applyBorder="1" applyAlignment="1">
      <alignment horizontal="righ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49" fontId="6" fillId="0" borderId="7" xfId="0" applyNumberFormat="1" applyFont="1" applyFill="1" applyBorder="1" applyAlignment="1">
      <alignment horizontal="left" vertical="center" wrapText="1"/>
    </xf>
    <xf numFmtId="0" fontId="6" fillId="0" borderId="7" xfId="0" applyFont="1" applyFill="1" applyBorder="1" applyAlignment="1">
      <alignment vertical="center" wrapText="1"/>
    </xf>
    <xf numFmtId="49" fontId="6" fillId="0" borderId="7" xfId="0" applyNumberFormat="1" applyFont="1" applyBorder="1" applyAlignment="1">
      <alignment horizontal="right" vertical="center" wrapText="1"/>
    </xf>
    <xf numFmtId="49" fontId="6" fillId="0" borderId="7" xfId="0" applyNumberFormat="1" applyFont="1" applyBorder="1" applyAlignment="1">
      <alignment horizontal="center" vertical="center" wrapText="1"/>
    </xf>
    <xf numFmtId="0" fontId="6"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167" fontId="6" fillId="0" borderId="7" xfId="3" applyNumberFormat="1" applyFont="1" applyBorder="1" applyAlignment="1">
      <alignment horizontal="right" vertical="center" wrapText="1"/>
    </xf>
    <xf numFmtId="167" fontId="5" fillId="0" borderId="7" xfId="3" applyNumberFormat="1"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7" xfId="2" applyFont="1" applyFill="1" applyBorder="1" applyAlignment="1">
      <alignment horizontal="center" vertical="center" wrapText="1"/>
    </xf>
    <xf numFmtId="0" fontId="1" fillId="0" borderId="11" xfId="0" applyFont="1" applyFill="1" applyBorder="1" applyAlignment="1">
      <alignment horizontal="center" vertical="center"/>
    </xf>
    <xf numFmtId="0" fontId="6" fillId="0" borderId="7" xfId="0" applyFont="1" applyFill="1" applyBorder="1" applyAlignment="1">
      <alignment horizontal="left" vertical="center" wrapText="1"/>
    </xf>
    <xf numFmtId="0" fontId="5" fillId="0" borderId="7" xfId="0" applyFont="1" applyFill="1" applyBorder="1" applyAlignment="1">
      <alignment horizontal="center" vertical="center"/>
    </xf>
    <xf numFmtId="49" fontId="6" fillId="0" borderId="7" xfId="0" applyNumberFormat="1" applyFont="1" applyFill="1" applyBorder="1" applyAlignment="1">
      <alignment horizontal="right" vertical="center" wrapText="1"/>
    </xf>
    <xf numFmtId="49" fontId="6" fillId="0" borderId="7" xfId="0" applyNumberFormat="1" applyFont="1" applyFill="1" applyBorder="1" applyAlignment="1">
      <alignment horizontal="center" vertical="center" wrapText="1"/>
    </xf>
    <xf numFmtId="0" fontId="6" fillId="0" borderId="7" xfId="0" applyFont="1" applyBorder="1" applyAlignment="1">
      <alignment horizontal="center" vertical="center"/>
    </xf>
    <xf numFmtId="0" fontId="5" fillId="0" borderId="0" xfId="0" applyFont="1" applyFill="1" applyAlignment="1">
      <alignment vertical="center" wrapText="1"/>
    </xf>
    <xf numFmtId="0" fontId="6" fillId="0" borderId="7" xfId="0" applyFont="1" applyBorder="1" applyAlignment="1">
      <alignment vertical="center" wrapText="1"/>
    </xf>
    <xf numFmtId="0" fontId="10" fillId="0" borderId="7" xfId="0" applyFont="1" applyFill="1" applyBorder="1" applyAlignment="1">
      <alignment horizontal="left" vertical="center" wrapText="1"/>
    </xf>
    <xf numFmtId="0" fontId="10" fillId="0" borderId="7" xfId="0" applyFont="1" applyFill="1" applyBorder="1" applyAlignment="1">
      <alignment horizontal="center" vertical="center"/>
    </xf>
    <xf numFmtId="0" fontId="5" fillId="0" borderId="7" xfId="0" applyFont="1" applyFill="1" applyBorder="1" applyAlignment="1">
      <alignment vertical="center" wrapText="1"/>
    </xf>
    <xf numFmtId="0" fontId="1" fillId="0" borderId="7" xfId="0" applyFont="1" applyFill="1" applyBorder="1" applyAlignment="1">
      <alignment horizontal="right" vertical="center"/>
    </xf>
    <xf numFmtId="0" fontId="1" fillId="0" borderId="10" xfId="0" applyFont="1" applyFill="1" applyBorder="1" applyAlignment="1">
      <alignment vertical="center" wrapText="1"/>
    </xf>
    <xf numFmtId="0" fontId="6" fillId="0" borderId="7" xfId="0" applyFont="1" applyFill="1" applyBorder="1" applyAlignment="1">
      <alignment horizontal="center" vertical="center"/>
    </xf>
    <xf numFmtId="0" fontId="1" fillId="0" borderId="7" xfId="0" applyFont="1" applyFill="1" applyBorder="1" applyAlignment="1">
      <alignment vertical="center" wrapText="1"/>
    </xf>
    <xf numFmtId="0" fontId="6" fillId="0" borderId="7" xfId="0" applyFont="1" applyBorder="1" applyAlignment="1">
      <alignment horizontal="right" vertical="center" wrapText="1"/>
    </xf>
    <xf numFmtId="0" fontId="10" fillId="0" borderId="11" xfId="0" applyFont="1" applyFill="1" applyBorder="1" applyAlignment="1">
      <alignment horizontal="left" vertical="center" wrapText="1"/>
    </xf>
    <xf numFmtId="0" fontId="5" fillId="0" borderId="7" xfId="0" applyFont="1" applyBorder="1" applyAlignment="1">
      <alignment horizontal="center" vertical="center"/>
    </xf>
    <xf numFmtId="0" fontId="1" fillId="0" borderId="0" xfId="0" applyFont="1" applyFill="1" applyAlignment="1">
      <alignment vertical="center" wrapText="1"/>
    </xf>
    <xf numFmtId="0" fontId="5" fillId="0" borderId="0" xfId="0" applyFont="1" applyAlignment="1">
      <alignment horizontal="left" vertical="top" wrapText="1"/>
    </xf>
    <xf numFmtId="167" fontId="6" fillId="0" borderId="7" xfId="3" applyNumberFormat="1" applyFont="1" applyFill="1" applyBorder="1" applyAlignment="1">
      <alignment horizontal="right" vertical="center" wrapText="1"/>
    </xf>
    <xf numFmtId="0" fontId="5" fillId="0" borderId="10" xfId="0" applyFont="1" applyFill="1" applyBorder="1" applyAlignment="1">
      <alignment horizontal="right" vertical="center"/>
    </xf>
    <xf numFmtId="167" fontId="5" fillId="5" borderId="7" xfId="3" applyNumberFormat="1" applyFont="1" applyFill="1" applyBorder="1" applyAlignment="1">
      <alignment horizontal="right" vertical="center"/>
    </xf>
    <xf numFmtId="0" fontId="10" fillId="0" borderId="7" xfId="0" applyFont="1" applyBorder="1" applyAlignment="1">
      <alignment horizontal="center" vertical="center"/>
    </xf>
    <xf numFmtId="0" fontId="5" fillId="0" borderId="7" xfId="0" applyFont="1" applyBorder="1" applyAlignment="1">
      <alignment horizontal="center" vertical="center" wrapText="1"/>
    </xf>
    <xf numFmtId="0" fontId="1" fillId="0" borderId="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7" xfId="2" applyFont="1" applyFill="1" applyBorder="1" applyAlignment="1">
      <alignment horizontal="left" vertical="center" wrapText="1"/>
    </xf>
    <xf numFmtId="0" fontId="10" fillId="0" borderId="7" xfId="0" applyFont="1" applyFill="1" applyBorder="1" applyAlignment="1">
      <alignment horizontal="justify" vertical="center"/>
    </xf>
    <xf numFmtId="0" fontId="6" fillId="0" borderId="11" xfId="0" applyFont="1" applyFill="1" applyBorder="1" applyAlignment="1">
      <alignment horizontal="left" vertical="center" wrapText="1"/>
    </xf>
    <xf numFmtId="0" fontId="10" fillId="0" borderId="7" xfId="0" applyFont="1" applyFill="1" applyBorder="1" applyAlignment="1">
      <alignment vertical="center" wrapText="1"/>
    </xf>
    <xf numFmtId="0" fontId="5" fillId="0" borderId="7" xfId="0" applyFont="1" applyFill="1" applyBorder="1" applyAlignment="1">
      <alignment horizontal="right" vertical="center"/>
    </xf>
    <xf numFmtId="0" fontId="5" fillId="0" borderId="7" xfId="0" applyFont="1" applyFill="1" applyBorder="1" applyAlignment="1">
      <alignment vertical="center"/>
    </xf>
    <xf numFmtId="3" fontId="5" fillId="0" borderId="7" xfId="0" applyNumberFormat="1" applyFont="1" applyFill="1" applyBorder="1" applyAlignment="1">
      <alignment vertical="center"/>
    </xf>
    <xf numFmtId="49" fontId="6" fillId="0" borderId="12" xfId="0" applyNumberFormat="1" applyFont="1" applyBorder="1" applyAlignment="1">
      <alignment horizontal="center" vertical="center" wrapText="1"/>
    </xf>
    <xf numFmtId="167" fontId="6" fillId="0" borderId="7" xfId="3" applyNumberFormat="1" applyFont="1" applyBorder="1" applyAlignment="1">
      <alignment horizontal="right" vertical="center"/>
    </xf>
    <xf numFmtId="0" fontId="6" fillId="0" borderId="7" xfId="0" applyFont="1" applyFill="1" applyBorder="1" applyAlignment="1">
      <alignment vertical="center"/>
    </xf>
    <xf numFmtId="49" fontId="6" fillId="0" borderId="11" xfId="0" applyNumberFormat="1" applyFont="1" applyBorder="1" applyAlignment="1">
      <alignment horizontal="center" vertical="center" wrapText="1"/>
    </xf>
    <xf numFmtId="3" fontId="5" fillId="0" borderId="7" xfId="1" applyNumberFormat="1" applyFont="1" applyFill="1" applyBorder="1" applyAlignment="1">
      <alignment horizontal="right" vertical="center"/>
    </xf>
    <xf numFmtId="167" fontId="6" fillId="0" borderId="7" xfId="3" applyNumberFormat="1" applyFont="1" applyFill="1" applyBorder="1" applyAlignment="1">
      <alignment horizontal="right" vertical="center"/>
    </xf>
    <xf numFmtId="0" fontId="6" fillId="0" borderId="7" xfId="0" applyFont="1" applyBorder="1" applyAlignment="1">
      <alignment vertical="center"/>
    </xf>
    <xf numFmtId="0" fontId="6" fillId="0" borderId="7" xfId="5" applyFont="1" applyBorder="1" applyAlignment="1">
      <alignment vertical="center"/>
    </xf>
    <xf numFmtId="49" fontId="6" fillId="0" borderId="7" xfId="5" applyNumberFormat="1" applyFont="1" applyBorder="1" applyAlignment="1">
      <alignment horizontal="right" vertical="center" wrapText="1"/>
    </xf>
    <xf numFmtId="49" fontId="6" fillId="0" borderId="7" xfId="5" applyNumberFormat="1" applyFont="1" applyFill="1" applyBorder="1" applyAlignment="1">
      <alignment horizontal="right" vertical="center" wrapText="1"/>
    </xf>
    <xf numFmtId="0" fontId="1" fillId="0" borderId="12" xfId="0" applyFont="1" applyFill="1" applyBorder="1" applyAlignment="1">
      <alignment horizontal="center" vertical="center"/>
    </xf>
    <xf numFmtId="0" fontId="5" fillId="0" borderId="7" xfId="0" applyFont="1" applyFill="1" applyBorder="1" applyAlignment="1">
      <alignment horizontal="right" vertical="center" wrapText="1"/>
    </xf>
    <xf numFmtId="0" fontId="1" fillId="0" borderId="7" xfId="0" applyFont="1" applyFill="1" applyBorder="1" applyAlignment="1">
      <alignment horizontal="center" vertical="center" wrapText="1"/>
    </xf>
    <xf numFmtId="0" fontId="5" fillId="0" borderId="12" xfId="0" applyFont="1" applyBorder="1" applyAlignment="1">
      <alignment horizontal="center" vertical="center"/>
    </xf>
    <xf numFmtId="1" fontId="5" fillId="0" borderId="7" xfId="0" applyNumberFormat="1" applyFont="1" applyBorder="1" applyAlignment="1">
      <alignment horizontal="center" vertical="center"/>
    </xf>
    <xf numFmtId="0" fontId="5" fillId="0" borderId="11" xfId="0" applyFont="1" applyFill="1" applyBorder="1" applyAlignment="1">
      <alignment horizontal="right" vertical="center"/>
    </xf>
    <xf numFmtId="0" fontId="5" fillId="0" borderId="12" xfId="0" applyFont="1" applyFill="1" applyBorder="1" applyAlignment="1">
      <alignment horizontal="center" vertical="center"/>
    </xf>
    <xf numFmtId="0" fontId="5" fillId="0" borderId="0" xfId="0" applyFont="1" applyFill="1"/>
    <xf numFmtId="0" fontId="5" fillId="0" borderId="0" xfId="0" applyFont="1"/>
    <xf numFmtId="167" fontId="5" fillId="0" borderId="0" xfId="3" applyNumberFormat="1" applyFont="1"/>
    <xf numFmtId="167" fontId="5" fillId="0" borderId="0" xfId="3" applyNumberFormat="1" applyFont="1" applyAlignment="1">
      <alignment horizontal="right"/>
    </xf>
    <xf numFmtId="0" fontId="5" fillId="0" borderId="0" xfId="0" applyFont="1" applyFill="1" applyAlignment="1">
      <alignment horizontal="left"/>
    </xf>
    <xf numFmtId="169" fontId="5" fillId="0" borderId="7" xfId="0" applyNumberFormat="1" applyFont="1" applyFill="1" applyBorder="1"/>
    <xf numFmtId="49" fontId="5" fillId="0" borderId="0" xfId="0" applyNumberFormat="1" applyFont="1" applyAlignment="1">
      <alignment horizontal="center"/>
    </xf>
    <xf numFmtId="164" fontId="5" fillId="0" borderId="13" xfId="1" applyFont="1" applyBorder="1" applyAlignment="1">
      <alignment horizontal="center"/>
    </xf>
    <xf numFmtId="49" fontId="5" fillId="0" borderId="7" xfId="0" applyNumberFormat="1" applyFont="1" applyFill="1" applyBorder="1" applyAlignment="1">
      <alignment horizontal="center" vertical="center" wrapText="1"/>
    </xf>
    <xf numFmtId="167" fontId="5" fillId="0" borderId="7" xfId="3" applyNumberFormat="1" applyFont="1" applyFill="1" applyBorder="1" applyAlignment="1">
      <alignment horizontal="center" vertical="center" wrapText="1"/>
    </xf>
    <xf numFmtId="0" fontId="5" fillId="0" borderId="7" xfId="6" applyFont="1" applyFill="1" applyBorder="1" applyAlignment="1">
      <alignment horizontal="center"/>
    </xf>
    <xf numFmtId="49" fontId="5" fillId="0" borderId="7" xfId="6" applyNumberFormat="1" applyFont="1" applyFill="1" applyBorder="1" applyAlignment="1">
      <alignment horizontal="center"/>
    </xf>
    <xf numFmtId="0" fontId="5" fillId="0" borderId="14" xfId="0" applyFont="1" applyFill="1" applyBorder="1"/>
    <xf numFmtId="0" fontId="5" fillId="0" borderId="7" xfId="0" applyFont="1" applyFill="1" applyBorder="1"/>
    <xf numFmtId="0" fontId="5" fillId="0" borderId="7" xfId="0" applyFont="1" applyFill="1" applyBorder="1" applyAlignment="1">
      <alignment horizontal="center"/>
    </xf>
    <xf numFmtId="4" fontId="5" fillId="0" borderId="7" xfId="0" applyNumberFormat="1" applyFont="1" applyFill="1" applyBorder="1" applyAlignment="1">
      <alignment horizontal="center"/>
    </xf>
    <xf numFmtId="167" fontId="5" fillId="0" borderId="7" xfId="3" applyNumberFormat="1" applyFont="1" applyFill="1" applyBorder="1" applyAlignment="1">
      <alignment horizontal="center"/>
    </xf>
    <xf numFmtId="0" fontId="5" fillId="0" borderId="10" xfId="0" applyFont="1" applyFill="1" applyBorder="1"/>
    <xf numFmtId="49" fontId="5" fillId="0" borderId="7" xfId="6" applyNumberFormat="1" applyFont="1" applyFill="1" applyBorder="1" applyAlignment="1">
      <alignment horizontal="center" vertical="center"/>
    </xf>
    <xf numFmtId="4" fontId="5" fillId="0" borderId="7" xfId="0" applyNumberFormat="1" applyFont="1" applyFill="1" applyBorder="1" applyAlignment="1">
      <alignment horizontal="center" vertical="center"/>
    </xf>
    <xf numFmtId="167" fontId="5" fillId="0" borderId="7" xfId="3" applyNumberFormat="1" applyFont="1" applyFill="1" applyBorder="1" applyAlignment="1">
      <alignment horizontal="center" vertical="center"/>
    </xf>
    <xf numFmtId="0" fontId="5" fillId="0" borderId="10" xfId="0" applyFont="1" applyFill="1" applyBorder="1" applyAlignment="1">
      <alignment horizontal="center" vertical="center" wrapText="1"/>
    </xf>
    <xf numFmtId="167" fontId="5" fillId="0" borderId="7" xfId="3" applyNumberFormat="1" applyFont="1" applyFill="1" applyBorder="1"/>
    <xf numFmtId="0" fontId="5" fillId="0" borderId="14" xfId="0" applyFont="1" applyFill="1" applyBorder="1" applyAlignment="1">
      <alignment horizontal="center" vertical="center"/>
    </xf>
    <xf numFmtId="0" fontId="5" fillId="0" borderId="0" xfId="0" applyFont="1" applyFill="1" applyAlignment="1">
      <alignment vertical="center"/>
    </xf>
    <xf numFmtId="0" fontId="1" fillId="0" borderId="14" xfId="2" applyFont="1" applyFill="1" applyBorder="1" applyAlignment="1">
      <alignment horizontal="center" vertical="center"/>
    </xf>
    <xf numFmtId="0" fontId="1" fillId="0" borderId="7" xfId="2" applyFont="1" applyFill="1" applyBorder="1" applyAlignment="1">
      <alignment horizontal="center" vertical="center"/>
    </xf>
    <xf numFmtId="3" fontId="5" fillId="0" borderId="7" xfId="0" applyNumberFormat="1" applyFont="1" applyFill="1" applyBorder="1" applyAlignment="1">
      <alignment horizontal="center" vertical="center"/>
    </xf>
    <xf numFmtId="3" fontId="5" fillId="0" borderId="7" xfId="0" applyNumberFormat="1" applyFont="1" applyFill="1" applyBorder="1" applyAlignment="1">
      <alignment horizontal="center"/>
    </xf>
    <xf numFmtId="0" fontId="5" fillId="0" borderId="15" xfId="2" applyFont="1" applyFill="1" applyBorder="1" applyAlignment="1">
      <alignment horizontal="center" vertical="center"/>
    </xf>
    <xf numFmtId="0" fontId="5" fillId="0" borderId="0" xfId="0" applyFont="1" applyFill="1" applyAlignment="1">
      <alignment horizontal="center" vertical="center"/>
    </xf>
    <xf numFmtId="0" fontId="5" fillId="0" borderId="16" xfId="0" applyFont="1" applyFill="1" applyBorder="1" applyAlignment="1">
      <alignment horizontal="center" vertical="center" wrapText="1"/>
    </xf>
    <xf numFmtId="0" fontId="5" fillId="0" borderId="10" xfId="0" applyFont="1" applyFill="1" applyBorder="1" applyAlignment="1">
      <alignment horizontal="center"/>
    </xf>
    <xf numFmtId="49" fontId="5" fillId="0" borderId="14" xfId="6" applyNumberFormat="1" applyFont="1" applyFill="1" applyBorder="1" applyAlignment="1">
      <alignment horizontal="center"/>
    </xf>
    <xf numFmtId="0" fontId="5" fillId="0" borderId="14" xfId="0" applyFont="1" applyFill="1" applyBorder="1" applyAlignment="1">
      <alignment horizontal="center"/>
    </xf>
    <xf numFmtId="49" fontId="5" fillId="0" borderId="14" xfId="6" applyNumberFormat="1" applyFont="1" applyFill="1" applyBorder="1" applyAlignment="1">
      <alignment horizontal="center" vertical="center"/>
    </xf>
    <xf numFmtId="4" fontId="5" fillId="0" borderId="10" xfId="0" applyNumberFormat="1" applyFont="1" applyFill="1" applyBorder="1" applyAlignment="1">
      <alignment horizontal="center" vertical="center"/>
    </xf>
    <xf numFmtId="49" fontId="5" fillId="0" borderId="7" xfId="6" applyNumberFormat="1" applyFont="1" applyFill="1" applyBorder="1"/>
    <xf numFmtId="170" fontId="5" fillId="0" borderId="7" xfId="0" applyNumberFormat="1" applyFont="1" applyFill="1" applyBorder="1" applyAlignment="1">
      <alignment horizontal="center"/>
    </xf>
    <xf numFmtId="0" fontId="5" fillId="0" borderId="0" xfId="4" applyFont="1" applyFill="1" applyAlignment="1" applyProtection="1">
      <alignment horizontal="center"/>
    </xf>
    <xf numFmtId="49" fontId="5" fillId="0" borderId="7" xfId="6" applyNumberFormat="1" applyFont="1" applyFill="1" applyBorder="1" applyAlignment="1">
      <alignment horizontal="justify"/>
    </xf>
    <xf numFmtId="0" fontId="5" fillId="0" borderId="0" xfId="0" applyFont="1" applyFill="1" applyAlignment="1">
      <alignment horizontal="center"/>
    </xf>
    <xf numFmtId="167" fontId="10" fillId="0" borderId="7" xfId="3" applyNumberFormat="1" applyFont="1" applyFill="1" applyBorder="1" applyAlignment="1" applyProtection="1">
      <alignment horizontal="center"/>
    </xf>
    <xf numFmtId="171" fontId="5" fillId="0" borderId="7" xfId="0" applyNumberFormat="1" applyFont="1" applyFill="1" applyBorder="1" applyAlignment="1">
      <alignment horizontal="center"/>
    </xf>
    <xf numFmtId="0" fontId="1" fillId="0" borderId="7" xfId="2" applyFont="1" applyFill="1" applyBorder="1" applyAlignment="1">
      <alignment horizontal="left" vertical="center"/>
    </xf>
    <xf numFmtId="0" fontId="6" fillId="0" borderId="14" xfId="0" applyFont="1" applyFill="1" applyBorder="1" applyAlignment="1">
      <alignment horizontal="center" vertical="center"/>
    </xf>
    <xf numFmtId="0" fontId="6" fillId="0" borderId="0" xfId="0" applyFont="1" applyFill="1" applyAlignment="1">
      <alignment horizontal="center" vertical="center"/>
    </xf>
    <xf numFmtId="0" fontId="1" fillId="0" borderId="14" xfId="0" applyFont="1" applyFill="1" applyBorder="1" applyAlignment="1">
      <alignment horizontal="center" vertical="center" wrapText="1"/>
    </xf>
    <xf numFmtId="0" fontId="10" fillId="0" borderId="7" xfId="0" applyFont="1" applyFill="1" applyBorder="1" applyAlignment="1" applyProtection="1"/>
    <xf numFmtId="0" fontId="6" fillId="0" borderId="14" xfId="0" applyFont="1" applyFill="1" applyBorder="1" applyAlignment="1">
      <alignment horizontal="center"/>
    </xf>
    <xf numFmtId="49" fontId="5" fillId="0" borderId="7" xfId="0" applyNumberFormat="1" applyFont="1" applyFill="1" applyBorder="1" applyAlignment="1">
      <alignment horizontal="center"/>
    </xf>
    <xf numFmtId="0" fontId="6" fillId="0" borderId="0" xfId="0" applyFont="1" applyFill="1" applyAlignment="1">
      <alignment horizontal="center"/>
    </xf>
    <xf numFmtId="0" fontId="5" fillId="0" borderId="7" xfId="6" applyFont="1" applyFill="1" applyBorder="1" applyAlignment="1">
      <alignment horizontal="center" vertical="center"/>
    </xf>
    <xf numFmtId="49" fontId="5" fillId="0" borderId="7" xfId="0" applyNumberFormat="1" applyFont="1" applyFill="1" applyBorder="1" applyAlignment="1">
      <alignment horizontal="center" vertical="center"/>
    </xf>
    <xf numFmtId="0" fontId="10" fillId="0" borderId="7" xfId="0" applyFont="1" applyFill="1" applyBorder="1" applyAlignment="1" applyProtection="1">
      <alignment horizontal="left" vertical="top" wrapText="1"/>
    </xf>
    <xf numFmtId="49" fontId="5" fillId="0" borderId="12" xfId="6" applyNumberFormat="1" applyFont="1" applyFill="1" applyBorder="1"/>
    <xf numFmtId="0" fontId="1" fillId="0" borderId="15" xfId="0" applyFont="1" applyFill="1" applyBorder="1" applyAlignment="1">
      <alignment horizontal="center"/>
    </xf>
    <xf numFmtId="0" fontId="1" fillId="0" borderId="0" xfId="0" applyFont="1" applyFill="1" applyAlignment="1">
      <alignment horizontal="center"/>
    </xf>
    <xf numFmtId="172" fontId="5" fillId="0" borderId="7" xfId="0" applyNumberFormat="1" applyFont="1" applyFill="1" applyBorder="1" applyAlignment="1">
      <alignment horizontal="center"/>
    </xf>
    <xf numFmtId="49" fontId="5" fillId="0" borderId="7" xfId="6" applyNumberFormat="1" applyFont="1" applyFill="1" applyBorder="1" applyAlignment="1"/>
    <xf numFmtId="0" fontId="5" fillId="0" borderId="0" xfId="0" applyFont="1" applyFill="1" applyAlignment="1"/>
    <xf numFmtId="49" fontId="5" fillId="0" borderId="7" xfId="6" applyNumberFormat="1" applyFont="1" applyFill="1" applyBorder="1" applyAlignment="1">
      <alignment vertical="center"/>
    </xf>
    <xf numFmtId="49" fontId="5" fillId="0" borderId="11" xfId="6" applyNumberFormat="1" applyFont="1" applyFill="1" applyBorder="1" applyAlignment="1">
      <alignment vertical="center"/>
    </xf>
    <xf numFmtId="0" fontId="5" fillId="0" borderId="17" xfId="0" applyFont="1" applyFill="1" applyBorder="1" applyAlignment="1">
      <alignment horizontal="center"/>
    </xf>
    <xf numFmtId="0" fontId="6" fillId="0" borderId="18" xfId="0" applyFont="1" applyFill="1" applyBorder="1" applyAlignment="1">
      <alignment horizontal="center" vertical="center"/>
    </xf>
    <xf numFmtId="49" fontId="5" fillId="0" borderId="7" xfId="0" applyNumberFormat="1" applyFont="1" applyFill="1" applyBorder="1" applyAlignment="1">
      <alignment vertical="center"/>
    </xf>
    <xf numFmtId="49" fontId="5" fillId="0" borderId="7" xfId="0" applyNumberFormat="1" applyFont="1" applyFill="1" applyBorder="1"/>
    <xf numFmtId="49" fontId="5" fillId="0" borderId="14" xfId="0" applyNumberFormat="1" applyFont="1" applyFill="1" applyBorder="1" applyAlignment="1">
      <alignment horizontal="center"/>
    </xf>
    <xf numFmtId="49" fontId="5" fillId="0" borderId="17" xfId="0" applyNumberFormat="1" applyFont="1" applyFill="1" applyBorder="1" applyAlignment="1">
      <alignment horizontal="center"/>
    </xf>
    <xf numFmtId="49" fontId="5" fillId="0" borderId="7" xfId="0" applyNumberFormat="1" applyFont="1" applyFill="1" applyBorder="1" applyAlignment="1">
      <alignment horizontal="justify"/>
    </xf>
    <xf numFmtId="3" fontId="10" fillId="0" borderId="7" xfId="0" applyNumberFormat="1" applyFont="1" applyFill="1" applyBorder="1" applyAlignment="1" applyProtection="1">
      <alignment horizontal="center"/>
    </xf>
    <xf numFmtId="167" fontId="10" fillId="0" borderId="11" xfId="3" applyNumberFormat="1" applyFont="1" applyFill="1" applyBorder="1" applyAlignment="1" applyProtection="1">
      <alignment horizontal="right"/>
    </xf>
    <xf numFmtId="0" fontId="6" fillId="0" borderId="14" xfId="0" applyFont="1" applyFill="1" applyBorder="1" applyAlignment="1">
      <alignment horizontal="center" vertical="center" wrapText="1"/>
    </xf>
    <xf numFmtId="3" fontId="1" fillId="0" borderId="7" xfId="0" applyNumberFormat="1" applyFont="1" applyFill="1" applyBorder="1" applyAlignment="1">
      <alignment horizontal="center"/>
    </xf>
    <xf numFmtId="167" fontId="1" fillId="0" borderId="11" xfId="3" applyNumberFormat="1" applyFont="1" applyFill="1" applyBorder="1"/>
    <xf numFmtId="0" fontId="13" fillId="0" borderId="0" xfId="0" applyFont="1" applyAlignment="1">
      <alignment horizontal="center"/>
    </xf>
    <xf numFmtId="0" fontId="14" fillId="0" borderId="0" xfId="0" applyFont="1"/>
    <xf numFmtId="49" fontId="15" fillId="0" borderId="13" xfId="0" applyNumberFormat="1" applyFont="1" applyFill="1" applyBorder="1" applyAlignment="1">
      <alignment horizontal="center" wrapText="1"/>
    </xf>
    <xf numFmtId="0" fontId="15" fillId="0" borderId="0" xfId="0" applyFont="1" applyFill="1" applyBorder="1" applyAlignment="1">
      <alignment horizontal="center" wrapText="1"/>
    </xf>
    <xf numFmtId="169" fontId="16" fillId="0" borderId="0" xfId="1" applyNumberFormat="1" applyFont="1" applyFill="1" applyBorder="1" applyAlignment="1">
      <alignment horizontal="right"/>
    </xf>
    <xf numFmtId="167" fontId="16" fillId="0" borderId="0" xfId="3" applyNumberFormat="1" applyFont="1" applyFill="1" applyBorder="1" applyAlignment="1">
      <alignment horizontal="center"/>
    </xf>
    <xf numFmtId="167" fontId="16" fillId="0" borderId="0" xfId="3" applyNumberFormat="1" applyFont="1" applyFill="1" applyBorder="1" applyAlignment="1">
      <alignment horizontal="right"/>
    </xf>
    <xf numFmtId="0" fontId="0" fillId="0" borderId="0" xfId="0" applyBorder="1"/>
    <xf numFmtId="49" fontId="17" fillId="6" borderId="7" xfId="0" applyNumberFormat="1" applyFont="1" applyFill="1" applyBorder="1" applyAlignment="1">
      <alignment horizontal="center" vertical="center" wrapText="1"/>
    </xf>
    <xf numFmtId="49" fontId="17" fillId="6" borderId="7" xfId="0" applyNumberFormat="1" applyFont="1" applyFill="1" applyBorder="1" applyAlignment="1">
      <alignment vertical="center" wrapText="1"/>
    </xf>
    <xf numFmtId="167" fontId="17" fillId="6" borderId="7" xfId="3" applyNumberFormat="1" applyFont="1" applyFill="1" applyBorder="1" applyAlignment="1">
      <alignment horizontal="center" vertical="center" wrapText="1"/>
    </xf>
    <xf numFmtId="0" fontId="16" fillId="0" borderId="0" xfId="0" applyFont="1"/>
    <xf numFmtId="0" fontId="0" fillId="0" borderId="0" xfId="0" applyFill="1"/>
    <xf numFmtId="49" fontId="0" fillId="0" borderId="0" xfId="0" applyNumberFormat="1" applyAlignment="1">
      <alignment horizontal="right"/>
    </xf>
    <xf numFmtId="167" fontId="0" fillId="0" borderId="0" xfId="3" applyNumberFormat="1" applyFont="1"/>
    <xf numFmtId="167" fontId="0" fillId="0" borderId="0" xfId="3" applyNumberFormat="1" applyFont="1" applyAlignment="1">
      <alignment horizontal="right"/>
    </xf>
    <xf numFmtId="0" fontId="19" fillId="0" borderId="0" xfId="2" applyFont="1" applyAlignment="1">
      <alignment horizontal="center"/>
    </xf>
    <xf numFmtId="0" fontId="5" fillId="0" borderId="7" xfId="2" applyFont="1" applyFill="1" applyBorder="1" applyAlignment="1">
      <alignment horizontal="center"/>
    </xf>
    <xf numFmtId="0" fontId="5" fillId="0" borderId="7" xfId="2" applyFont="1" applyFill="1" applyBorder="1" applyAlignment="1">
      <alignment wrapText="1"/>
    </xf>
    <xf numFmtId="0" fontId="5" fillId="0" borderId="7" xfId="2" applyFont="1" applyFill="1" applyBorder="1" applyAlignment="1">
      <alignment horizontal="center" vertical="center"/>
    </xf>
    <xf numFmtId="0" fontId="5" fillId="0" borderId="7" xfId="2" applyFont="1" applyFill="1" applyBorder="1" applyAlignment="1">
      <alignment horizontal="center" vertical="center"/>
    </xf>
    <xf numFmtId="44" fontId="5" fillId="0" borderId="7" xfId="3" applyFont="1" applyFill="1" applyBorder="1"/>
    <xf numFmtId="44" fontId="5" fillId="0" borderId="7" xfId="3" applyFont="1" applyFill="1" applyBorder="1" applyAlignment="1">
      <alignment horizontal="right"/>
    </xf>
    <xf numFmtId="0" fontId="5" fillId="0" borderId="7" xfId="2" applyFont="1" applyFill="1" applyBorder="1" applyAlignment="1">
      <alignment horizontal="center" wrapText="1"/>
    </xf>
    <xf numFmtId="0" fontId="20" fillId="7" borderId="7" xfId="2" applyFont="1" applyFill="1" applyBorder="1" applyAlignment="1">
      <alignment horizontal="center" vertical="center" wrapText="1"/>
    </xf>
    <xf numFmtId="0" fontId="5" fillId="5" borderId="7" xfId="0" applyFont="1" applyFill="1" applyBorder="1" applyAlignment="1">
      <alignment horizontal="left" vertical="center" wrapText="1"/>
    </xf>
    <xf numFmtId="0" fontId="5" fillId="5" borderId="7" xfId="0" applyFont="1" applyFill="1" applyBorder="1" applyAlignment="1">
      <alignment horizontal="left" vertical="center"/>
    </xf>
    <xf numFmtId="49" fontId="5" fillId="5" borderId="7" xfId="0" applyNumberFormat="1" applyFont="1" applyFill="1" applyBorder="1" applyAlignment="1">
      <alignment horizontal="left" vertical="center"/>
    </xf>
    <xf numFmtId="174" fontId="5" fillId="5" borderId="7" xfId="0" applyNumberFormat="1" applyFont="1" applyFill="1" applyBorder="1" applyAlignment="1">
      <alignment horizontal="right" vertical="center"/>
    </xf>
    <xf numFmtId="0" fontId="21" fillId="5" borderId="7" xfId="2" applyFont="1" applyFill="1" applyBorder="1" applyAlignment="1">
      <alignment horizontal="center" vertical="center" wrapText="1"/>
    </xf>
    <xf numFmtId="0" fontId="5" fillId="5" borderId="7" xfId="0" applyFont="1" applyFill="1" applyBorder="1" applyAlignment="1">
      <alignment wrapText="1"/>
    </xf>
    <xf numFmtId="0" fontId="5" fillId="5" borderId="7" xfId="0" applyFont="1" applyFill="1" applyBorder="1" applyAlignment="1">
      <alignment horizontal="center" vertical="center"/>
    </xf>
    <xf numFmtId="49" fontId="5" fillId="5" borderId="7" xfId="0" applyNumberFormat="1" applyFont="1" applyFill="1" applyBorder="1" applyAlignment="1">
      <alignment horizontal="center" vertical="center"/>
    </xf>
    <xf numFmtId="0" fontId="5" fillId="5" borderId="7" xfId="0" applyFont="1" applyFill="1" applyBorder="1" applyAlignment="1">
      <alignment horizontal="center" vertical="center" wrapText="1"/>
    </xf>
    <xf numFmtId="175" fontId="5" fillId="5" borderId="7" xfId="3" applyNumberFormat="1" applyFont="1" applyFill="1" applyBorder="1" applyAlignment="1">
      <alignment horizontal="right" vertical="center"/>
    </xf>
    <xf numFmtId="0" fontId="5" fillId="5" borderId="7" xfId="0" applyFont="1" applyFill="1" applyBorder="1" applyAlignment="1">
      <alignment vertical="center" wrapText="1"/>
    </xf>
    <xf numFmtId="0" fontId="22" fillId="5" borderId="7" xfId="4" applyFont="1" applyFill="1" applyBorder="1" applyAlignment="1" applyProtection="1">
      <alignment horizontal="center" vertical="center"/>
    </xf>
    <xf numFmtId="49" fontId="21" fillId="5" borderId="7" xfId="0" applyNumberFormat="1" applyFont="1" applyFill="1" applyBorder="1" applyAlignment="1">
      <alignment horizontal="center" vertical="center"/>
    </xf>
    <xf numFmtId="0" fontId="21" fillId="5" borderId="7" xfId="0" applyFont="1" applyFill="1" applyBorder="1" applyAlignment="1">
      <alignment horizontal="center" vertical="center"/>
    </xf>
    <xf numFmtId="0" fontId="23" fillId="5" borderId="7" xfId="0" applyFont="1" applyFill="1" applyBorder="1" applyAlignment="1">
      <alignment horizontal="left" vertical="center" wrapText="1"/>
    </xf>
    <xf numFmtId="0" fontId="20" fillId="5" borderId="7" xfId="2" applyFont="1" applyFill="1" applyBorder="1" applyAlignment="1">
      <alignment horizontal="center"/>
    </xf>
    <xf numFmtId="0" fontId="20" fillId="7" borderId="11" xfId="2" applyFont="1" applyFill="1" applyBorder="1" applyAlignment="1">
      <alignment horizontal="center" vertical="center"/>
    </xf>
    <xf numFmtId="49" fontId="20" fillId="7" borderId="11" xfId="2" applyNumberFormat="1" applyFont="1" applyFill="1" applyBorder="1" applyAlignment="1">
      <alignment horizontal="center" vertical="center"/>
    </xf>
    <xf numFmtId="49" fontId="20" fillId="7" borderId="11" xfId="2" applyNumberFormat="1" applyFont="1" applyFill="1" applyBorder="1" applyAlignment="1">
      <alignment horizontal="center" vertical="center" wrapText="1"/>
    </xf>
    <xf numFmtId="0" fontId="20" fillId="7" borderId="11" xfId="2" applyFont="1" applyFill="1" applyBorder="1" applyAlignment="1">
      <alignment horizontal="center" vertical="center" wrapText="1"/>
    </xf>
    <xf numFmtId="44" fontId="20" fillId="7" borderId="11" xfId="3" applyFont="1" applyFill="1" applyBorder="1" applyAlignment="1">
      <alignment horizontal="center" vertical="center"/>
    </xf>
    <xf numFmtId="49" fontId="5" fillId="5" borderId="7" xfId="0" applyNumberFormat="1" applyFont="1" applyFill="1" applyBorder="1" applyAlignment="1">
      <alignment horizontal="center" vertical="center" wrapText="1"/>
    </xf>
    <xf numFmtId="1" fontId="5" fillId="5" borderId="7" xfId="0" applyNumberFormat="1" applyFont="1" applyFill="1" applyBorder="1" applyAlignment="1">
      <alignment horizontal="center" vertical="center" wrapText="1"/>
    </xf>
    <xf numFmtId="44" fontId="5" fillId="5" borderId="7" xfId="3" applyFont="1" applyFill="1" applyBorder="1" applyAlignment="1">
      <alignment horizontal="center" vertical="center"/>
    </xf>
    <xf numFmtId="0" fontId="5" fillId="5" borderId="7" xfId="7" applyFont="1" applyFill="1" applyBorder="1" applyAlignment="1">
      <alignment horizontal="center" vertical="center" wrapText="1"/>
    </xf>
    <xf numFmtId="0" fontId="5" fillId="0" borderId="7" xfId="7" applyFont="1" applyFill="1" applyBorder="1" applyAlignment="1">
      <alignment horizontal="center" vertical="center" wrapText="1"/>
    </xf>
    <xf numFmtId="0" fontId="5" fillId="5" borderId="7" xfId="0" applyFont="1" applyFill="1" applyBorder="1" applyAlignment="1">
      <alignment vertical="center"/>
    </xf>
    <xf numFmtId="44" fontId="5" fillId="5" borderId="7" xfId="3" applyFont="1" applyFill="1" applyBorder="1" applyAlignment="1">
      <alignment vertical="center"/>
    </xf>
    <xf numFmtId="0" fontId="24" fillId="0" borderId="7" xfId="0" applyFont="1" applyFill="1" applyBorder="1" applyAlignment="1">
      <alignment vertical="center" wrapText="1"/>
    </xf>
    <xf numFmtId="0" fontId="20" fillId="5" borderId="7" xfId="0" applyFont="1" applyFill="1" applyBorder="1" applyAlignment="1">
      <alignment vertical="top"/>
    </xf>
    <xf numFmtId="0" fontId="24" fillId="5" borderId="7" xfId="0" applyFont="1" applyFill="1" applyBorder="1" applyAlignment="1">
      <alignment vertical="center" wrapText="1"/>
    </xf>
    <xf numFmtId="172" fontId="24" fillId="5" borderId="7" xfId="0" applyNumberFormat="1" applyFont="1" applyFill="1" applyBorder="1" applyAlignment="1">
      <alignment wrapText="1"/>
    </xf>
    <xf numFmtId="0" fontId="9" fillId="5" borderId="7" xfId="0" applyFont="1" applyFill="1" applyBorder="1"/>
    <xf numFmtId="0" fontId="9" fillId="5" borderId="7" xfId="0" applyNumberFormat="1" applyFont="1" applyFill="1" applyBorder="1"/>
    <xf numFmtId="1" fontId="5" fillId="5" borderId="7" xfId="0" applyNumberFormat="1" applyFont="1" applyFill="1" applyBorder="1" applyAlignment="1">
      <alignment horizontal="left" vertical="top" wrapText="1"/>
    </xf>
    <xf numFmtId="1" fontId="5" fillId="5" borderId="7" xfId="0" applyNumberFormat="1" applyFont="1" applyFill="1" applyBorder="1" applyAlignment="1">
      <alignment horizontal="center" vertical="center"/>
    </xf>
    <xf numFmtId="172" fontId="9" fillId="5" borderId="7" xfId="1" applyNumberFormat="1" applyFont="1" applyFill="1" applyBorder="1" applyAlignment="1">
      <alignment horizontal="center" vertical="center"/>
    </xf>
    <xf numFmtId="172" fontId="9" fillId="5" borderId="7" xfId="0" applyNumberFormat="1" applyFont="1" applyFill="1" applyBorder="1" applyAlignment="1">
      <alignment horizontal="center" vertical="center"/>
    </xf>
    <xf numFmtId="1" fontId="5" fillId="5" borderId="7" xfId="0" applyNumberFormat="1" applyFont="1" applyFill="1" applyBorder="1" applyAlignment="1">
      <alignment horizontal="left" vertical="top"/>
    </xf>
    <xf numFmtId="0" fontId="9" fillId="5" borderId="7" xfId="0" applyFont="1" applyFill="1" applyBorder="1" applyAlignment="1">
      <alignment horizontal="center" vertical="center" wrapText="1"/>
    </xf>
    <xf numFmtId="49" fontId="5" fillId="5" borderId="7" xfId="0" applyNumberFormat="1" applyFont="1" applyFill="1" applyBorder="1" applyAlignment="1">
      <alignment horizontal="left" vertical="top"/>
    </xf>
    <xf numFmtId="49" fontId="5" fillId="5" borderId="7" xfId="0" applyNumberFormat="1" applyFont="1" applyFill="1" applyBorder="1" applyAlignment="1">
      <alignment horizontal="left" vertical="top" wrapText="1"/>
    </xf>
    <xf numFmtId="1" fontId="25" fillId="5" borderId="7" xfId="4" applyNumberFormat="1" applyFont="1" applyFill="1" applyBorder="1" applyAlignment="1" applyProtection="1">
      <alignment horizontal="left" vertical="top" wrapText="1"/>
    </xf>
    <xf numFmtId="172" fontId="9" fillId="5" borderId="7" xfId="0" applyNumberFormat="1" applyFont="1" applyFill="1" applyBorder="1" applyAlignment="1">
      <alignment horizontal="center" vertical="center" wrapText="1"/>
    </xf>
    <xf numFmtId="172" fontId="5" fillId="5" borderId="7" xfId="0" applyNumberFormat="1" applyFont="1" applyFill="1" applyBorder="1" applyAlignment="1">
      <alignment horizontal="center" vertical="center" wrapText="1"/>
    </xf>
    <xf numFmtId="0" fontId="9" fillId="5" borderId="7" xfId="0" applyFont="1" applyFill="1" applyBorder="1" applyAlignment="1">
      <alignment horizontal="center" vertical="center"/>
    </xf>
    <xf numFmtId="1" fontId="5" fillId="5" borderId="7" xfId="0" applyNumberFormat="1" applyFont="1" applyFill="1" applyBorder="1" applyAlignment="1">
      <alignment horizontal="left" vertical="center"/>
    </xf>
    <xf numFmtId="0" fontId="26" fillId="0" borderId="7" xfId="0" applyFont="1" applyBorder="1"/>
    <xf numFmtId="0" fontId="26" fillId="0" borderId="7" xfId="0" applyFont="1" applyBorder="1" applyAlignment="1">
      <alignment wrapText="1"/>
    </xf>
    <xf numFmtId="0" fontId="5" fillId="0" borderId="7" xfId="0" applyFont="1" applyBorder="1"/>
    <xf numFmtId="49" fontId="10" fillId="8" borderId="7" xfId="0" applyNumberFormat="1" applyFont="1" applyFill="1" applyBorder="1" applyAlignment="1">
      <alignment horizontal="center" vertical="center"/>
    </xf>
    <xf numFmtId="37" fontId="5" fillId="0" borderId="7" xfId="1" applyNumberFormat="1" applyFont="1" applyFill="1" applyBorder="1" applyAlignment="1">
      <alignment horizontal="center" vertical="top"/>
    </xf>
    <xf numFmtId="0" fontId="5" fillId="0" borderId="7" xfId="0" applyFont="1" applyFill="1" applyBorder="1" applyAlignment="1">
      <alignment horizontal="center" vertical="top"/>
    </xf>
    <xf numFmtId="164" fontId="5" fillId="0" borderId="7" xfId="1" applyFont="1" applyFill="1" applyBorder="1" applyAlignment="1">
      <alignment vertical="top"/>
    </xf>
    <xf numFmtId="176" fontId="5" fillId="0" borderId="7" xfId="0" applyNumberFormat="1" applyFont="1" applyBorder="1" applyAlignment="1">
      <alignment horizontal="center" vertical="center"/>
    </xf>
    <xf numFmtId="1" fontId="5" fillId="8" borderId="7" xfId="0" applyNumberFormat="1" applyFont="1" applyFill="1" applyBorder="1" applyAlignment="1">
      <alignment horizontal="center" vertical="center"/>
    </xf>
    <xf numFmtId="37" fontId="5" fillId="8" borderId="7" xfId="1" applyNumberFormat="1" applyFont="1" applyFill="1" applyBorder="1" applyAlignment="1">
      <alignment horizontal="center" vertical="top"/>
    </xf>
    <xf numFmtId="164" fontId="5" fillId="8" borderId="7" xfId="1" applyFont="1" applyFill="1" applyBorder="1" applyAlignment="1">
      <alignment vertical="top"/>
    </xf>
    <xf numFmtId="0" fontId="10" fillId="0" borderId="7" xfId="0" applyFont="1" applyFill="1" applyBorder="1" applyAlignment="1">
      <alignment horizontal="center" vertical="top"/>
    </xf>
    <xf numFmtId="176" fontId="10" fillId="0" borderId="7" xfId="1" applyNumberFormat="1" applyFont="1" applyFill="1" applyBorder="1" applyAlignment="1">
      <alignment horizontal="right" vertical="top" wrapText="1"/>
    </xf>
    <xf numFmtId="0" fontId="5" fillId="8" borderId="7" xfId="0" applyFont="1" applyFill="1" applyBorder="1" applyAlignment="1">
      <alignment horizontal="center"/>
    </xf>
    <xf numFmtId="0" fontId="10" fillId="0" borderId="7" xfId="4" applyFont="1" applyFill="1" applyBorder="1" applyAlignment="1" applyProtection="1">
      <alignment horizontal="center" vertical="top"/>
    </xf>
    <xf numFmtId="49" fontId="9" fillId="8" borderId="7" xfId="0" applyNumberFormat="1" applyFont="1" applyFill="1" applyBorder="1" applyAlignment="1">
      <alignment horizontal="center" vertical="top"/>
    </xf>
    <xf numFmtId="0" fontId="10" fillId="8" borderId="7" xfId="4" applyFont="1" applyFill="1" applyBorder="1" applyAlignment="1" applyProtection="1">
      <alignment horizontal="center" vertical="top"/>
    </xf>
    <xf numFmtId="0" fontId="5" fillId="0" borderId="7" xfId="0" applyFont="1" applyBorder="1" applyAlignment="1">
      <alignment horizontal="center"/>
    </xf>
    <xf numFmtId="174" fontId="5" fillId="0" borderId="7" xfId="0" applyNumberFormat="1" applyFont="1" applyFill="1" applyBorder="1" applyAlignment="1">
      <alignment horizontal="center" vertical="center" wrapText="1"/>
    </xf>
    <xf numFmtId="0" fontId="5" fillId="8" borderId="7" xfId="0" applyFont="1" applyFill="1" applyBorder="1" applyAlignment="1">
      <alignment horizontal="center" vertical="center"/>
    </xf>
    <xf numFmtId="0" fontId="10" fillId="8" borderId="7" xfId="0" applyFont="1" applyFill="1" applyBorder="1" applyAlignment="1">
      <alignment horizontal="center" vertical="center" wrapText="1"/>
    </xf>
    <xf numFmtId="176" fontId="5" fillId="8" borderId="7" xfId="0" applyNumberFormat="1" applyFont="1" applyFill="1" applyBorder="1" applyAlignment="1">
      <alignment horizontal="center" vertical="center"/>
    </xf>
    <xf numFmtId="0" fontId="5" fillId="8" borderId="7" xfId="0" applyFont="1" applyFill="1" applyBorder="1" applyAlignment="1">
      <alignment horizontal="center" vertical="top"/>
    </xf>
    <xf numFmtId="0" fontId="28" fillId="0" borderId="7" xfId="0" applyFont="1" applyBorder="1" applyAlignment="1">
      <alignment horizontal="center" vertical="center"/>
    </xf>
    <xf numFmtId="37" fontId="5" fillId="0" borderId="7" xfId="1" applyNumberFormat="1" applyFont="1" applyFill="1" applyBorder="1" applyAlignment="1">
      <alignment horizontal="center" vertical="center"/>
    </xf>
    <xf numFmtId="2" fontId="27" fillId="0" borderId="7" xfId="0" applyNumberFormat="1" applyFont="1" applyBorder="1"/>
    <xf numFmtId="4" fontId="5" fillId="0" borderId="7" xfId="0" applyNumberFormat="1" applyFont="1" applyBorder="1"/>
    <xf numFmtId="2" fontId="5" fillId="0" borderId="7" xfId="0" applyNumberFormat="1" applyFont="1" applyBorder="1" applyAlignment="1">
      <alignment horizontal="center" vertical="center"/>
    </xf>
    <xf numFmtId="2" fontId="5" fillId="0" borderId="7" xfId="1" applyNumberFormat="1" applyFont="1" applyFill="1" applyBorder="1" applyAlignment="1">
      <alignment vertical="top"/>
    </xf>
    <xf numFmtId="2" fontId="5" fillId="0" borderId="7" xfId="0" applyNumberFormat="1" applyFont="1" applyBorder="1"/>
    <xf numFmtId="0" fontId="28" fillId="4" borderId="7" xfId="0" applyFont="1" applyFill="1" applyBorder="1" applyAlignment="1">
      <alignment horizontal="center" vertical="center" wrapText="1"/>
    </xf>
    <xf numFmtId="0" fontId="30" fillId="5" borderId="7" xfId="0" applyFont="1" applyFill="1" applyBorder="1" applyAlignment="1">
      <alignment horizontal="center" vertical="center"/>
    </xf>
    <xf numFmtId="37" fontId="5" fillId="5" borderId="7" xfId="1" applyNumberFormat="1" applyFont="1" applyFill="1" applyBorder="1" applyAlignment="1">
      <alignment horizontal="center" vertical="center"/>
    </xf>
    <xf numFmtId="0" fontId="30" fillId="0" borderId="7" xfId="0" applyFont="1" applyBorder="1" applyAlignment="1">
      <alignment horizontal="center" vertical="center"/>
    </xf>
    <xf numFmtId="0" fontId="10" fillId="5" borderId="7" xfId="0" applyFont="1" applyFill="1" applyBorder="1" applyAlignment="1">
      <alignment horizontal="center" vertical="center"/>
    </xf>
    <xf numFmtId="0" fontId="28" fillId="5" borderId="7" xfId="0" applyFont="1" applyFill="1" applyBorder="1" applyAlignment="1">
      <alignment horizontal="center" vertical="center"/>
    </xf>
    <xf numFmtId="0" fontId="28" fillId="0" borderId="7" xfId="0" applyFont="1" applyFill="1" applyBorder="1" applyAlignment="1">
      <alignment horizontal="center" vertical="center"/>
    </xf>
    <xf numFmtId="0" fontId="0" fillId="0" borderId="7" xfId="0" applyBorder="1"/>
    <xf numFmtId="49" fontId="10" fillId="0" borderId="7" xfId="1" applyNumberFormat="1" applyFont="1" applyFill="1" applyBorder="1" applyAlignment="1" applyProtection="1">
      <alignment horizontal="left" vertical="top" wrapText="1"/>
      <protection locked="0"/>
    </xf>
    <xf numFmtId="49" fontId="10" fillId="8" borderId="7" xfId="1" applyNumberFormat="1" applyFont="1" applyFill="1" applyBorder="1" applyAlignment="1" applyProtection="1">
      <alignment horizontal="left" vertical="top" wrapText="1"/>
      <protection locked="0"/>
    </xf>
    <xf numFmtId="0" fontId="27" fillId="0" borderId="7" xfId="0" applyFont="1" applyBorder="1" applyAlignment="1">
      <alignment horizontal="left"/>
    </xf>
    <xf numFmtId="0" fontId="5" fillId="0" borderId="7" xfId="0" applyFont="1" applyFill="1" applyBorder="1" applyAlignment="1">
      <alignment horizontal="left" vertical="top" wrapText="1"/>
    </xf>
    <xf numFmtId="0" fontId="5" fillId="8" borderId="7" xfId="0" applyFont="1" applyFill="1" applyBorder="1" applyAlignment="1">
      <alignment horizontal="left"/>
    </xf>
    <xf numFmtId="0" fontId="9" fillId="8" borderId="7" xfId="0" applyFont="1" applyFill="1" applyBorder="1" applyAlignment="1">
      <alignment horizontal="left" vertical="center"/>
    </xf>
    <xf numFmtId="49" fontId="9" fillId="8" borderId="7" xfId="0" applyNumberFormat="1" applyFont="1" applyFill="1" applyBorder="1" applyAlignment="1">
      <alignment horizontal="left"/>
    </xf>
    <xf numFmtId="1" fontId="10" fillId="8" borderId="7" xfId="0" applyNumberFormat="1" applyFont="1" applyFill="1" applyBorder="1" applyAlignment="1">
      <alignment horizontal="left" vertical="center"/>
    </xf>
    <xf numFmtId="49" fontId="10" fillId="8" borderId="7" xfId="1" applyNumberFormat="1" applyFont="1" applyFill="1" applyBorder="1" applyAlignment="1" applyProtection="1">
      <alignment vertical="top" wrapText="1"/>
      <protection locked="0"/>
    </xf>
    <xf numFmtId="49" fontId="10" fillId="0" borderId="7" xfId="1" applyNumberFormat="1" applyFont="1" applyFill="1" applyBorder="1" applyAlignment="1" applyProtection="1">
      <alignment vertical="center" wrapText="1"/>
      <protection locked="0"/>
    </xf>
    <xf numFmtId="0" fontId="5" fillId="0" borderId="7" xfId="0" applyFont="1" applyBorder="1" applyAlignment="1"/>
    <xf numFmtId="49" fontId="10" fillId="0" borderId="7" xfId="1" applyNumberFormat="1" applyFont="1" applyFill="1" applyBorder="1" applyAlignment="1" applyProtection="1">
      <alignment vertical="top" wrapText="1"/>
      <protection locked="0"/>
    </xf>
    <xf numFmtId="0" fontId="29" fillId="5" borderId="7" xfId="0" applyFont="1" applyFill="1" applyBorder="1" applyAlignment="1">
      <alignment horizontal="center" vertical="center"/>
    </xf>
    <xf numFmtId="0" fontId="28" fillId="5" borderId="7" xfId="0" applyFont="1" applyFill="1" applyBorder="1" applyAlignment="1">
      <alignment vertical="center"/>
    </xf>
    <xf numFmtId="0" fontId="31" fillId="0" borderId="7" xfId="0" applyFont="1" applyBorder="1" applyAlignment="1">
      <alignment horizontal="center" vertical="center"/>
    </xf>
    <xf numFmtId="49" fontId="32" fillId="0" borderId="7" xfId="0" applyNumberFormat="1" applyFont="1" applyBorder="1" applyAlignment="1"/>
  </cellXfs>
  <cellStyles count="8">
    <cellStyle name="Hipervínculo" xfId="4" builtinId="8"/>
    <cellStyle name="Millares" xfId="1" builtinId="3"/>
    <cellStyle name="Moneda" xfId="3" builtinId="4"/>
    <cellStyle name="Normal" xfId="0" builtinId="0"/>
    <cellStyle name="Normal 2" xfId="2" xr:uid="{00000000-0005-0000-0000-000002000000}"/>
    <cellStyle name="Normal 2 2" xfId="7" xr:uid="{E0E23086-A1D0-40A5-90EF-E8F8BE5863BE}"/>
    <cellStyle name="Normal 3" xfId="5" xr:uid="{83C5C5D6-5E9D-4F8D-B41B-C9A80B1EC60C}"/>
    <cellStyle name="Normal_Hoja1" xfId="6" xr:uid="{49C3C522-BF56-4AA2-A97B-79778D6E8F0C}"/>
  </cellStyles>
  <dxfs count="84">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9C0006"/>
      </font>
      <fill>
        <patternFill>
          <bgColor rgb="FFFFC7CE"/>
        </patternFill>
      </fill>
    </dxf>
    <dxf>
      <fill>
        <patternFill>
          <bgColor theme="5"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hacienda.go.cr/rp/ca/BusquedaMercancias.aspx?catalogo=COG&amp;codmerc=20399185000039" TargetMode="External"/><Relationship Id="rId2" Type="http://schemas.openxmlformats.org/officeDocument/2006/relationships/hyperlink" Target="https://www.hacienda.go.cr/rp/ca/BusquedaMercancias.aspx?catalogo=COG&amp;codmerc=29999900090302" TargetMode="External"/><Relationship Id="rId1" Type="http://schemas.openxmlformats.org/officeDocument/2006/relationships/hyperlink" Target="http://www.mer-link.co.cr:8081/cata/ct/IM_CTJ_CSQ101.js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s://www.sicop.go.cr/moduloTcata/cata/ct/IM_CTJ_GSQ101.jsp?prodId=9&amp;marca_nm=&amp;prodNm=parlante&amp;cateId=52161512&amp;model_nm=&amp;orderBy=&amp;cateNm=&amp;pageSize=10&amp;selectProdType=&amp;showgubun=&amp;selectUseYn=&amp;page_no=1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www.mer-link.co.cr:8081/cata/ct/IM_CTJ_CSQ101.jsp"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sicop.go.cr/moduloTcata/cata/ct/IM_CTJ_GSQ101.jsp?prodId=9&amp;marca_nm=&amp;prodNm=parlante&amp;cateId=52161512&amp;model_nm=&amp;orderBy=&amp;cateNm=&amp;pageSize=10&amp;selectProdType=&amp;showgubun=&amp;selectUseYn=&amp;page_no=10" TargetMode="External"/><Relationship Id="rId2" Type="http://schemas.openxmlformats.org/officeDocument/2006/relationships/hyperlink" Target="https://www.hacienda.go.cr/rp/ca/BusquedaMercancias.aspx?catalogo=COG&amp;codmerc=20399185000039" TargetMode="External"/><Relationship Id="rId1" Type="http://schemas.openxmlformats.org/officeDocument/2006/relationships/hyperlink" Target="https://www.hacienda.go.cr/rp/ca/BusquedaMercancias.aspx?catalogo=COG&amp;codmerc=2999990009030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FA82E-BA04-4E73-B245-090A2B8A4271}">
  <dimension ref="A1:M1386"/>
  <sheetViews>
    <sheetView tabSelected="1" topLeftCell="A1169" workbookViewId="0">
      <selection activeCell="I1177" sqref="I1177:M1386"/>
    </sheetView>
  </sheetViews>
  <sheetFormatPr baseColWidth="10" defaultRowHeight="15" x14ac:dyDescent="0.25"/>
  <cols>
    <col min="7" max="7" width="11.42578125" customWidth="1"/>
    <col min="10" max="11" width="21" customWidth="1"/>
  </cols>
  <sheetData>
    <row r="1" spans="1:13" x14ac:dyDescent="0.25">
      <c r="A1" s="206" t="s">
        <v>1512</v>
      </c>
      <c r="B1" s="206"/>
      <c r="C1" s="206"/>
      <c r="D1" s="206"/>
      <c r="E1" s="206"/>
      <c r="F1" s="206"/>
      <c r="G1" s="206"/>
      <c r="H1" s="206"/>
      <c r="I1" s="206"/>
      <c r="J1" s="206"/>
      <c r="K1" s="206"/>
      <c r="L1" s="206"/>
      <c r="M1" s="206"/>
    </row>
    <row r="2" spans="1:13" ht="38.25" x14ac:dyDescent="0.25">
      <c r="A2" s="207" t="s">
        <v>3</v>
      </c>
      <c r="B2" s="207" t="s">
        <v>4</v>
      </c>
      <c r="C2" s="208" t="s">
        <v>5</v>
      </c>
      <c r="D2" s="208" t="s">
        <v>6</v>
      </c>
      <c r="E2" s="208" t="s">
        <v>1513</v>
      </c>
      <c r="F2" s="209" t="s">
        <v>8</v>
      </c>
      <c r="G2" s="210" t="s">
        <v>9</v>
      </c>
      <c r="H2" s="207" t="s">
        <v>10</v>
      </c>
      <c r="I2" s="207" t="s">
        <v>11</v>
      </c>
      <c r="J2" s="211" t="s">
        <v>12</v>
      </c>
      <c r="K2" s="211" t="s">
        <v>13</v>
      </c>
      <c r="L2" s="210" t="s">
        <v>14</v>
      </c>
      <c r="M2" s="210" t="s">
        <v>15</v>
      </c>
    </row>
    <row r="3" spans="1:13" ht="102" x14ac:dyDescent="0.25">
      <c r="A3" s="212" t="s">
        <v>1515</v>
      </c>
      <c r="B3" s="213">
        <v>10808</v>
      </c>
      <c r="C3" s="213">
        <v>70</v>
      </c>
      <c r="D3" s="213" t="s">
        <v>346</v>
      </c>
      <c r="E3" s="213">
        <v>81112213</v>
      </c>
      <c r="F3" s="213">
        <v>92091684</v>
      </c>
      <c r="G3" s="199" t="s">
        <v>1517</v>
      </c>
      <c r="H3" s="212" t="s">
        <v>16</v>
      </c>
      <c r="I3" s="197">
        <v>1</v>
      </c>
      <c r="J3" s="214">
        <v>18000000</v>
      </c>
      <c r="K3" s="214">
        <f>+I3*J3</f>
        <v>18000000</v>
      </c>
      <c r="L3" s="215" t="s">
        <v>706</v>
      </c>
      <c r="M3" s="216" t="s">
        <v>707</v>
      </c>
    </row>
    <row r="4" spans="1:13" ht="38.25" x14ac:dyDescent="0.25">
      <c r="A4" s="212" t="s">
        <v>1515</v>
      </c>
      <c r="B4" s="213">
        <v>10406</v>
      </c>
      <c r="C4" s="213" t="s">
        <v>18</v>
      </c>
      <c r="D4" s="213">
        <v>0</v>
      </c>
      <c r="E4" s="213">
        <v>81101704</v>
      </c>
      <c r="F4" s="213">
        <v>92031904</v>
      </c>
      <c r="G4" s="217" t="s">
        <v>1518</v>
      </c>
      <c r="H4" s="197" t="s">
        <v>16</v>
      </c>
      <c r="I4" s="197">
        <v>1</v>
      </c>
      <c r="J4" s="218">
        <v>300000</v>
      </c>
      <c r="K4" s="218">
        <f>+I4*J4</f>
        <v>300000</v>
      </c>
      <c r="L4" s="215" t="s">
        <v>706</v>
      </c>
      <c r="M4" s="216" t="s">
        <v>707</v>
      </c>
    </row>
    <row r="5" spans="1:13" ht="63.75" x14ac:dyDescent="0.25">
      <c r="A5" s="212" t="s">
        <v>1515</v>
      </c>
      <c r="B5" s="213">
        <v>20304</v>
      </c>
      <c r="C5" s="213" t="s">
        <v>447</v>
      </c>
      <c r="D5" s="213">
        <v>1</v>
      </c>
      <c r="E5" s="213">
        <v>43201827</v>
      </c>
      <c r="F5" s="213">
        <v>92010881</v>
      </c>
      <c r="G5" s="201" t="s">
        <v>1519</v>
      </c>
      <c r="H5" s="197" t="s">
        <v>16</v>
      </c>
      <c r="I5" s="197">
        <v>1</v>
      </c>
      <c r="J5" s="218">
        <v>500000</v>
      </c>
      <c r="K5" s="218">
        <f>+I5*J5</f>
        <v>500000</v>
      </c>
      <c r="L5" s="215" t="s">
        <v>706</v>
      </c>
      <c r="M5" s="216" t="s">
        <v>707</v>
      </c>
    </row>
    <row r="6" spans="1:13" ht="140.25" x14ac:dyDescent="0.25">
      <c r="A6" s="5" t="s">
        <v>1</v>
      </c>
      <c r="B6" s="18">
        <v>50201</v>
      </c>
      <c r="C6" s="19" t="s">
        <v>17</v>
      </c>
      <c r="D6" s="19" t="s">
        <v>18</v>
      </c>
      <c r="E6" s="20" t="s">
        <v>19</v>
      </c>
      <c r="F6" s="20" t="s">
        <v>20</v>
      </c>
      <c r="G6" s="3" t="s">
        <v>708</v>
      </c>
      <c r="H6" s="4" t="s">
        <v>16</v>
      </c>
      <c r="I6" s="4">
        <v>1</v>
      </c>
      <c r="J6" s="21">
        <v>2000000000</v>
      </c>
      <c r="K6" s="21">
        <v>2000000000</v>
      </c>
      <c r="L6" s="9" t="s">
        <v>706</v>
      </c>
      <c r="M6" s="9" t="s">
        <v>707</v>
      </c>
    </row>
    <row r="7" spans="1:13" ht="140.25" x14ac:dyDescent="0.25">
      <c r="A7" s="3" t="s">
        <v>1</v>
      </c>
      <c r="B7" s="18" t="s">
        <v>21</v>
      </c>
      <c r="C7" s="19" t="s">
        <v>17</v>
      </c>
      <c r="D7" s="19" t="s">
        <v>18</v>
      </c>
      <c r="E7" s="20" t="s">
        <v>19</v>
      </c>
      <c r="F7" s="20" t="s">
        <v>20</v>
      </c>
      <c r="G7" s="3" t="s">
        <v>709</v>
      </c>
      <c r="H7" s="10" t="s">
        <v>16</v>
      </c>
      <c r="I7" s="10">
        <v>1</v>
      </c>
      <c r="J7" s="21">
        <v>573100000</v>
      </c>
      <c r="K7" s="21">
        <v>573100000</v>
      </c>
      <c r="L7" s="9" t="s">
        <v>706</v>
      </c>
      <c r="M7" s="9" t="s">
        <v>707</v>
      </c>
    </row>
    <row r="8" spans="1:13" ht="204" x14ac:dyDescent="0.25">
      <c r="A8" s="5" t="s">
        <v>1</v>
      </c>
      <c r="B8" s="22" t="s">
        <v>27</v>
      </c>
      <c r="C8" s="19" t="s">
        <v>17</v>
      </c>
      <c r="D8" s="19" t="s">
        <v>18</v>
      </c>
      <c r="E8" s="23" t="s">
        <v>26</v>
      </c>
      <c r="F8" s="23" t="s">
        <v>25</v>
      </c>
      <c r="G8" s="3" t="s">
        <v>710</v>
      </c>
      <c r="H8" s="10" t="s">
        <v>16</v>
      </c>
      <c r="I8" s="10">
        <v>1</v>
      </c>
      <c r="J8" s="21">
        <v>183750000</v>
      </c>
      <c r="K8" s="21">
        <f>J8</f>
        <v>183750000</v>
      </c>
      <c r="L8" s="9" t="s">
        <v>706</v>
      </c>
      <c r="M8" s="9" t="s">
        <v>707</v>
      </c>
    </row>
    <row r="9" spans="1:13" ht="318.75" x14ac:dyDescent="0.25">
      <c r="A9" s="5" t="s">
        <v>1</v>
      </c>
      <c r="B9" s="22" t="s">
        <v>30</v>
      </c>
      <c r="C9" s="19" t="s">
        <v>31</v>
      </c>
      <c r="D9" s="19" t="s">
        <v>32</v>
      </c>
      <c r="E9" s="23" t="s">
        <v>28</v>
      </c>
      <c r="F9" s="23" t="s">
        <v>29</v>
      </c>
      <c r="G9" s="3" t="s">
        <v>37</v>
      </c>
      <c r="H9" s="10" t="s">
        <v>22</v>
      </c>
      <c r="I9" s="10">
        <v>4</v>
      </c>
      <c r="J9" s="21">
        <v>8000</v>
      </c>
      <c r="K9" s="21">
        <f>I9*J9</f>
        <v>32000</v>
      </c>
      <c r="L9" s="9" t="s">
        <v>706</v>
      </c>
      <c r="M9" s="9" t="s">
        <v>707</v>
      </c>
    </row>
    <row r="10" spans="1:13" ht="293.25" x14ac:dyDescent="0.25">
      <c r="A10" s="5" t="s">
        <v>1</v>
      </c>
      <c r="B10" s="22" t="s">
        <v>30</v>
      </c>
      <c r="C10" s="19" t="s">
        <v>33</v>
      </c>
      <c r="D10" s="19" t="s">
        <v>34</v>
      </c>
      <c r="E10" s="23" t="s">
        <v>35</v>
      </c>
      <c r="F10" s="23" t="s">
        <v>36</v>
      </c>
      <c r="G10" s="3" t="s">
        <v>38</v>
      </c>
      <c r="H10" s="10" t="s">
        <v>22</v>
      </c>
      <c r="I10" s="10">
        <v>7</v>
      </c>
      <c r="J10" s="21">
        <v>19000</v>
      </c>
      <c r="K10" s="21">
        <f t="shared" ref="K10:K73" si="0">I10*J10</f>
        <v>133000</v>
      </c>
      <c r="L10" s="9" t="s">
        <v>706</v>
      </c>
      <c r="M10" s="9" t="s">
        <v>707</v>
      </c>
    </row>
    <row r="11" spans="1:13" ht="293.25" x14ac:dyDescent="0.25">
      <c r="A11" s="5" t="s">
        <v>1</v>
      </c>
      <c r="B11" s="22" t="s">
        <v>30</v>
      </c>
      <c r="C11" s="19" t="s">
        <v>33</v>
      </c>
      <c r="D11" s="19" t="s">
        <v>34</v>
      </c>
      <c r="E11" s="23" t="s">
        <v>35</v>
      </c>
      <c r="F11" s="23" t="s">
        <v>39</v>
      </c>
      <c r="G11" s="3" t="s">
        <v>40</v>
      </c>
      <c r="H11" s="10" t="s">
        <v>41</v>
      </c>
      <c r="I11" s="10">
        <v>58</v>
      </c>
      <c r="J11" s="21">
        <v>19000</v>
      </c>
      <c r="K11" s="21">
        <f t="shared" si="0"/>
        <v>1102000</v>
      </c>
      <c r="L11" s="9" t="s">
        <v>706</v>
      </c>
      <c r="M11" s="9" t="s">
        <v>707</v>
      </c>
    </row>
    <row r="12" spans="1:13" ht="409.5" x14ac:dyDescent="0.25">
      <c r="A12" s="5" t="s">
        <v>1</v>
      </c>
      <c r="B12" s="18" t="s">
        <v>30</v>
      </c>
      <c r="C12" s="18" t="s">
        <v>33</v>
      </c>
      <c r="D12" s="18" t="s">
        <v>42</v>
      </c>
      <c r="E12" s="23" t="s">
        <v>35</v>
      </c>
      <c r="F12" s="23" t="s">
        <v>43</v>
      </c>
      <c r="G12" s="3" t="s">
        <v>44</v>
      </c>
      <c r="H12" s="10" t="s">
        <v>41</v>
      </c>
      <c r="I12" s="10">
        <v>58</v>
      </c>
      <c r="J12" s="21">
        <v>16000</v>
      </c>
      <c r="K12" s="21">
        <f t="shared" si="0"/>
        <v>928000</v>
      </c>
      <c r="L12" s="9" t="s">
        <v>706</v>
      </c>
      <c r="M12" s="9" t="s">
        <v>707</v>
      </c>
    </row>
    <row r="13" spans="1:13" ht="409.5" x14ac:dyDescent="0.25">
      <c r="A13" s="5" t="s">
        <v>1</v>
      </c>
      <c r="B13" s="18" t="s">
        <v>45</v>
      </c>
      <c r="C13" s="18" t="s">
        <v>46</v>
      </c>
      <c r="D13" s="18" t="s">
        <v>47</v>
      </c>
      <c r="E13" s="23" t="s">
        <v>48</v>
      </c>
      <c r="F13" s="23" t="s">
        <v>49</v>
      </c>
      <c r="G13" s="3" t="s">
        <v>50</v>
      </c>
      <c r="H13" s="10" t="s">
        <v>41</v>
      </c>
      <c r="I13" s="10">
        <v>1</v>
      </c>
      <c r="J13" s="21">
        <v>8705</v>
      </c>
      <c r="K13" s="21">
        <f t="shared" si="0"/>
        <v>8705</v>
      </c>
      <c r="L13" s="9" t="s">
        <v>706</v>
      </c>
      <c r="M13" s="9" t="s">
        <v>707</v>
      </c>
    </row>
    <row r="14" spans="1:13" ht="293.25" x14ac:dyDescent="0.25">
      <c r="A14" s="5" t="s">
        <v>1</v>
      </c>
      <c r="B14" s="18" t="s">
        <v>45</v>
      </c>
      <c r="C14" s="18" t="s">
        <v>46</v>
      </c>
      <c r="D14" s="18" t="s">
        <v>47</v>
      </c>
      <c r="E14" s="23" t="s">
        <v>48</v>
      </c>
      <c r="F14" s="23" t="s">
        <v>51</v>
      </c>
      <c r="G14" s="3" t="s">
        <v>52</v>
      </c>
      <c r="H14" s="10" t="s">
        <v>41</v>
      </c>
      <c r="I14" s="10">
        <v>10</v>
      </c>
      <c r="J14" s="21">
        <v>10100</v>
      </c>
      <c r="K14" s="21">
        <f t="shared" si="0"/>
        <v>101000</v>
      </c>
      <c r="L14" s="9" t="s">
        <v>706</v>
      </c>
      <c r="M14" s="9" t="s">
        <v>707</v>
      </c>
    </row>
    <row r="15" spans="1:13" ht="204" x14ac:dyDescent="0.25">
      <c r="A15" s="5" t="s">
        <v>1</v>
      </c>
      <c r="B15" s="18">
        <v>20199</v>
      </c>
      <c r="C15" s="18" t="s">
        <v>46</v>
      </c>
      <c r="D15" s="18" t="s">
        <v>47</v>
      </c>
      <c r="E15" s="23" t="s">
        <v>53</v>
      </c>
      <c r="F15" s="23" t="s">
        <v>54</v>
      </c>
      <c r="G15" s="3" t="s">
        <v>55</v>
      </c>
      <c r="H15" s="10" t="s">
        <v>41</v>
      </c>
      <c r="I15" s="10">
        <v>4</v>
      </c>
      <c r="J15" s="21">
        <v>10100</v>
      </c>
      <c r="K15" s="21">
        <f t="shared" si="0"/>
        <v>40400</v>
      </c>
      <c r="L15" s="9" t="s">
        <v>706</v>
      </c>
      <c r="M15" s="9" t="s">
        <v>707</v>
      </c>
    </row>
    <row r="16" spans="1:13" ht="409.5" x14ac:dyDescent="0.25">
      <c r="A16" s="5" t="s">
        <v>1</v>
      </c>
      <c r="B16" s="18" t="s">
        <v>45</v>
      </c>
      <c r="C16" s="18" t="s">
        <v>46</v>
      </c>
      <c r="D16" s="18" t="s">
        <v>56</v>
      </c>
      <c r="E16" s="23" t="s">
        <v>48</v>
      </c>
      <c r="F16" s="23" t="s">
        <v>57</v>
      </c>
      <c r="G16" s="3" t="s">
        <v>58</v>
      </c>
      <c r="H16" s="10" t="s">
        <v>41</v>
      </c>
      <c r="I16" s="10">
        <v>1</v>
      </c>
      <c r="J16" s="21">
        <v>100000</v>
      </c>
      <c r="K16" s="21">
        <f t="shared" si="0"/>
        <v>100000</v>
      </c>
      <c r="L16" s="9" t="s">
        <v>706</v>
      </c>
      <c r="M16" s="9" t="s">
        <v>707</v>
      </c>
    </row>
    <row r="17" spans="1:13" ht="204" x14ac:dyDescent="0.25">
      <c r="A17" s="5" t="s">
        <v>1</v>
      </c>
      <c r="B17" s="18" t="s">
        <v>59</v>
      </c>
      <c r="C17" s="18" t="s">
        <v>60</v>
      </c>
      <c r="D17" s="18" t="s">
        <v>61</v>
      </c>
      <c r="E17" s="23" t="s">
        <v>62</v>
      </c>
      <c r="F17" s="23" t="s">
        <v>63</v>
      </c>
      <c r="G17" s="3" t="s">
        <v>64</v>
      </c>
      <c r="H17" s="10" t="s">
        <v>41</v>
      </c>
      <c r="I17" s="10">
        <v>64</v>
      </c>
      <c r="J17" s="21">
        <v>55000</v>
      </c>
      <c r="K17" s="21">
        <f t="shared" si="0"/>
        <v>3520000</v>
      </c>
      <c r="L17" s="9" t="s">
        <v>706</v>
      </c>
      <c r="M17" s="9" t="s">
        <v>707</v>
      </c>
    </row>
    <row r="18" spans="1:13" ht="293.25" x14ac:dyDescent="0.25">
      <c r="A18" s="5" t="s">
        <v>1</v>
      </c>
      <c r="B18" s="18" t="s">
        <v>59</v>
      </c>
      <c r="C18" s="18" t="s">
        <v>60</v>
      </c>
      <c r="D18" s="18" t="s">
        <v>65</v>
      </c>
      <c r="E18" s="23" t="s">
        <v>66</v>
      </c>
      <c r="F18" s="23" t="s">
        <v>67</v>
      </c>
      <c r="G18" s="3" t="s">
        <v>68</v>
      </c>
      <c r="H18" s="10" t="s">
        <v>41</v>
      </c>
      <c r="I18" s="10">
        <v>4</v>
      </c>
      <c r="J18" s="21">
        <v>75000</v>
      </c>
      <c r="K18" s="21">
        <f t="shared" si="0"/>
        <v>300000</v>
      </c>
      <c r="L18" s="9" t="s">
        <v>706</v>
      </c>
      <c r="M18" s="9" t="s">
        <v>707</v>
      </c>
    </row>
    <row r="19" spans="1:13" ht="242.25" x14ac:dyDescent="0.25">
      <c r="A19" s="5" t="s">
        <v>1</v>
      </c>
      <c r="B19" s="18" t="s">
        <v>59</v>
      </c>
      <c r="C19" s="18" t="s">
        <v>60</v>
      </c>
      <c r="D19" s="18" t="s">
        <v>65</v>
      </c>
      <c r="E19" s="23" t="s">
        <v>66</v>
      </c>
      <c r="F19" s="23" t="s">
        <v>69</v>
      </c>
      <c r="G19" s="3" t="s">
        <v>70</v>
      </c>
      <c r="H19" s="10" t="s">
        <v>41</v>
      </c>
      <c r="I19" s="10">
        <v>1</v>
      </c>
      <c r="J19" s="21">
        <v>200000</v>
      </c>
      <c r="K19" s="21">
        <f t="shared" si="0"/>
        <v>200000</v>
      </c>
      <c r="L19" s="9" t="s">
        <v>706</v>
      </c>
      <c r="M19" s="9" t="s">
        <v>707</v>
      </c>
    </row>
    <row r="20" spans="1:13" ht="127.5" x14ac:dyDescent="0.25">
      <c r="A20" s="5" t="s">
        <v>1</v>
      </c>
      <c r="B20" s="18" t="s">
        <v>59</v>
      </c>
      <c r="C20" s="18" t="s">
        <v>71</v>
      </c>
      <c r="D20" s="18" t="s">
        <v>72</v>
      </c>
      <c r="E20" s="23" t="s">
        <v>73</v>
      </c>
      <c r="F20" s="23" t="s">
        <v>74</v>
      </c>
      <c r="G20" s="3" t="s">
        <v>75</v>
      </c>
      <c r="H20" s="10" t="s">
        <v>41</v>
      </c>
      <c r="I20" s="10">
        <v>33</v>
      </c>
      <c r="J20" s="21">
        <v>7000</v>
      </c>
      <c r="K20" s="21">
        <f t="shared" si="0"/>
        <v>231000</v>
      </c>
      <c r="L20" s="9" t="s">
        <v>706</v>
      </c>
      <c r="M20" s="9" t="s">
        <v>707</v>
      </c>
    </row>
    <row r="21" spans="1:13" ht="165.75" x14ac:dyDescent="0.25">
      <c r="A21" s="5" t="s">
        <v>1</v>
      </c>
      <c r="B21" s="18" t="s">
        <v>59</v>
      </c>
      <c r="C21" s="18" t="s">
        <v>71</v>
      </c>
      <c r="D21" s="18" t="s">
        <v>72</v>
      </c>
      <c r="E21" s="23" t="s">
        <v>73</v>
      </c>
      <c r="F21" s="23" t="s">
        <v>77</v>
      </c>
      <c r="G21" s="3" t="s">
        <v>76</v>
      </c>
      <c r="H21" s="10" t="s">
        <v>41</v>
      </c>
      <c r="I21" s="10">
        <v>6</v>
      </c>
      <c r="J21" s="21">
        <v>16100</v>
      </c>
      <c r="K21" s="21">
        <f t="shared" si="0"/>
        <v>96600</v>
      </c>
      <c r="L21" s="9" t="s">
        <v>706</v>
      </c>
      <c r="M21" s="9" t="s">
        <v>707</v>
      </c>
    </row>
    <row r="22" spans="1:13" ht="204" x14ac:dyDescent="0.25">
      <c r="A22" s="5" t="s">
        <v>1</v>
      </c>
      <c r="B22" s="18" t="s">
        <v>59</v>
      </c>
      <c r="C22" s="18" t="s">
        <v>78</v>
      </c>
      <c r="D22" s="18" t="s">
        <v>79</v>
      </c>
      <c r="E22" s="23" t="s">
        <v>80</v>
      </c>
      <c r="F22" s="23" t="s">
        <v>81</v>
      </c>
      <c r="G22" s="3" t="s">
        <v>82</v>
      </c>
      <c r="H22" s="10" t="s">
        <v>41</v>
      </c>
      <c r="I22" s="10">
        <v>234</v>
      </c>
      <c r="J22" s="21">
        <v>20</v>
      </c>
      <c r="K22" s="21">
        <f t="shared" si="0"/>
        <v>4680</v>
      </c>
      <c r="L22" s="9" t="s">
        <v>706</v>
      </c>
      <c r="M22" s="9" t="s">
        <v>707</v>
      </c>
    </row>
    <row r="23" spans="1:13" ht="191.25" x14ac:dyDescent="0.25">
      <c r="A23" s="5" t="s">
        <v>1</v>
      </c>
      <c r="B23" s="18" t="s">
        <v>59</v>
      </c>
      <c r="C23" s="18" t="s">
        <v>78</v>
      </c>
      <c r="D23" s="18" t="s">
        <v>83</v>
      </c>
      <c r="E23" s="23" t="s">
        <v>80</v>
      </c>
      <c r="F23" s="23" t="s">
        <v>84</v>
      </c>
      <c r="G23" s="3" t="s">
        <v>85</v>
      </c>
      <c r="H23" s="10" t="s">
        <v>41</v>
      </c>
      <c r="I23" s="10">
        <v>130</v>
      </c>
      <c r="J23" s="21">
        <v>200</v>
      </c>
      <c r="K23" s="21">
        <f t="shared" si="0"/>
        <v>26000</v>
      </c>
      <c r="L23" s="9" t="s">
        <v>706</v>
      </c>
      <c r="M23" s="9" t="s">
        <v>707</v>
      </c>
    </row>
    <row r="24" spans="1:13" ht="216.75" x14ac:dyDescent="0.25">
      <c r="A24" s="5" t="s">
        <v>1</v>
      </c>
      <c r="B24" s="18" t="s">
        <v>59</v>
      </c>
      <c r="C24" s="18" t="s">
        <v>86</v>
      </c>
      <c r="D24" s="18" t="s">
        <v>87</v>
      </c>
      <c r="E24" s="23" t="s">
        <v>89</v>
      </c>
      <c r="F24" s="23" t="s">
        <v>90</v>
      </c>
      <c r="G24" s="3" t="s">
        <v>88</v>
      </c>
      <c r="H24" s="10" t="s">
        <v>91</v>
      </c>
      <c r="I24" s="10">
        <v>6</v>
      </c>
      <c r="J24" s="21">
        <v>900</v>
      </c>
      <c r="K24" s="21">
        <f t="shared" si="0"/>
        <v>5400</v>
      </c>
      <c r="L24" s="9" t="s">
        <v>706</v>
      </c>
      <c r="M24" s="9" t="s">
        <v>707</v>
      </c>
    </row>
    <row r="25" spans="1:13" ht="255" x14ac:dyDescent="0.25">
      <c r="A25" s="5" t="s">
        <v>1</v>
      </c>
      <c r="B25" s="18" t="s">
        <v>59</v>
      </c>
      <c r="C25" s="18" t="s">
        <v>92</v>
      </c>
      <c r="D25" s="18" t="s">
        <v>93</v>
      </c>
      <c r="E25" s="23" t="s">
        <v>62</v>
      </c>
      <c r="F25" s="23" t="s">
        <v>94</v>
      </c>
      <c r="G25" s="3" t="s">
        <v>95</v>
      </c>
      <c r="H25" s="10" t="s">
        <v>41</v>
      </c>
      <c r="I25" s="10">
        <v>100</v>
      </c>
      <c r="J25" s="21">
        <v>18000</v>
      </c>
      <c r="K25" s="21">
        <f t="shared" si="0"/>
        <v>1800000</v>
      </c>
      <c r="L25" s="9" t="s">
        <v>706</v>
      </c>
      <c r="M25" s="9" t="s">
        <v>707</v>
      </c>
    </row>
    <row r="26" spans="1:13" ht="409.5" x14ac:dyDescent="0.25">
      <c r="A26" s="5" t="s">
        <v>1</v>
      </c>
      <c r="B26" s="18" t="s">
        <v>59</v>
      </c>
      <c r="C26" s="18" t="s">
        <v>96</v>
      </c>
      <c r="D26" s="18" t="s">
        <v>97</v>
      </c>
      <c r="E26" s="23" t="s">
        <v>98</v>
      </c>
      <c r="F26" s="23" t="s">
        <v>99</v>
      </c>
      <c r="G26" s="3" t="s">
        <v>100</v>
      </c>
      <c r="H26" s="10" t="s">
        <v>41</v>
      </c>
      <c r="I26" s="10">
        <v>49</v>
      </c>
      <c r="J26" s="21">
        <v>25600</v>
      </c>
      <c r="K26" s="21">
        <f t="shared" si="0"/>
        <v>1254400</v>
      </c>
      <c r="L26" s="9" t="s">
        <v>706</v>
      </c>
      <c r="M26" s="9" t="s">
        <v>707</v>
      </c>
    </row>
    <row r="27" spans="1:13" ht="318.75" x14ac:dyDescent="0.25">
      <c r="A27" s="5" t="s">
        <v>1</v>
      </c>
      <c r="B27" s="18" t="s">
        <v>59</v>
      </c>
      <c r="C27" s="18" t="s">
        <v>101</v>
      </c>
      <c r="D27" s="18" t="s">
        <v>18</v>
      </c>
      <c r="E27" s="23" t="s">
        <v>102</v>
      </c>
      <c r="F27" s="23" t="s">
        <v>103</v>
      </c>
      <c r="G27" s="3" t="s">
        <v>104</v>
      </c>
      <c r="H27" s="10" t="s">
        <v>41</v>
      </c>
      <c r="I27" s="10">
        <v>72</v>
      </c>
      <c r="J27" s="21">
        <v>15300</v>
      </c>
      <c r="K27" s="21">
        <f t="shared" si="0"/>
        <v>1101600</v>
      </c>
      <c r="L27" s="9" t="s">
        <v>706</v>
      </c>
      <c r="M27" s="9" t="s">
        <v>707</v>
      </c>
    </row>
    <row r="28" spans="1:13" ht="229.5" x14ac:dyDescent="0.25">
      <c r="A28" s="5" t="s">
        <v>1</v>
      </c>
      <c r="B28" s="18" t="s">
        <v>59</v>
      </c>
      <c r="C28" s="18" t="s">
        <v>105</v>
      </c>
      <c r="D28" s="18" t="s">
        <v>106</v>
      </c>
      <c r="E28" s="23" t="s">
        <v>107</v>
      </c>
      <c r="F28" s="23" t="s">
        <v>108</v>
      </c>
      <c r="G28" s="3" t="s">
        <v>109</v>
      </c>
      <c r="H28" s="10" t="s">
        <v>41</v>
      </c>
      <c r="I28" s="10">
        <v>37</v>
      </c>
      <c r="J28" s="21">
        <v>7200</v>
      </c>
      <c r="K28" s="21">
        <f t="shared" si="0"/>
        <v>266400</v>
      </c>
      <c r="L28" s="9" t="s">
        <v>706</v>
      </c>
      <c r="M28" s="9" t="s">
        <v>707</v>
      </c>
    </row>
    <row r="29" spans="1:13" ht="280.5" x14ac:dyDescent="0.25">
      <c r="A29" s="5" t="s">
        <v>1</v>
      </c>
      <c r="B29" s="18" t="s">
        <v>59</v>
      </c>
      <c r="C29" s="18" t="s">
        <v>105</v>
      </c>
      <c r="D29" s="18" t="s">
        <v>111</v>
      </c>
      <c r="E29" s="23" t="s">
        <v>107</v>
      </c>
      <c r="F29" s="23" t="s">
        <v>112</v>
      </c>
      <c r="G29" s="3" t="s">
        <v>110</v>
      </c>
      <c r="H29" s="10" t="s">
        <v>41</v>
      </c>
      <c r="I29" s="10">
        <v>14</v>
      </c>
      <c r="J29" s="21">
        <v>9000</v>
      </c>
      <c r="K29" s="21">
        <f t="shared" si="0"/>
        <v>126000</v>
      </c>
      <c r="L29" s="9" t="s">
        <v>706</v>
      </c>
      <c r="M29" s="9" t="s">
        <v>707</v>
      </c>
    </row>
    <row r="30" spans="1:13" ht="409.5" x14ac:dyDescent="0.25">
      <c r="A30" s="5" t="s">
        <v>1</v>
      </c>
      <c r="B30" s="18" t="s">
        <v>59</v>
      </c>
      <c r="C30" s="18" t="s">
        <v>113</v>
      </c>
      <c r="D30" s="18" t="s">
        <v>114</v>
      </c>
      <c r="E30" s="23" t="s">
        <v>115</v>
      </c>
      <c r="F30" s="23" t="s">
        <v>116</v>
      </c>
      <c r="G30" s="3" t="s">
        <v>117</v>
      </c>
      <c r="H30" s="10" t="s">
        <v>41</v>
      </c>
      <c r="I30" s="10">
        <v>255</v>
      </c>
      <c r="J30" s="21">
        <v>3000</v>
      </c>
      <c r="K30" s="21">
        <f t="shared" si="0"/>
        <v>765000</v>
      </c>
      <c r="L30" s="9" t="s">
        <v>706</v>
      </c>
      <c r="M30" s="9" t="s">
        <v>707</v>
      </c>
    </row>
    <row r="31" spans="1:13" ht="395.25" x14ac:dyDescent="0.25">
      <c r="A31" s="5" t="s">
        <v>1</v>
      </c>
      <c r="B31" s="18" t="s">
        <v>59</v>
      </c>
      <c r="C31" s="18" t="s">
        <v>113</v>
      </c>
      <c r="D31" s="18" t="s">
        <v>118</v>
      </c>
      <c r="E31" s="23" t="s">
        <v>119</v>
      </c>
      <c r="F31" s="23" t="s">
        <v>120</v>
      </c>
      <c r="G31" s="3" t="s">
        <v>121</v>
      </c>
      <c r="H31" s="10" t="s">
        <v>41</v>
      </c>
      <c r="I31" s="10">
        <v>130</v>
      </c>
      <c r="J31" s="21">
        <v>1500</v>
      </c>
      <c r="K31" s="21">
        <f t="shared" si="0"/>
        <v>195000</v>
      </c>
      <c r="L31" s="9" t="s">
        <v>706</v>
      </c>
      <c r="M31" s="9" t="s">
        <v>707</v>
      </c>
    </row>
    <row r="32" spans="1:13" ht="178.5" x14ac:dyDescent="0.25">
      <c r="A32" s="5" t="s">
        <v>1</v>
      </c>
      <c r="B32" s="18" t="s">
        <v>59</v>
      </c>
      <c r="C32" s="18" t="s">
        <v>113</v>
      </c>
      <c r="D32" s="18" t="s">
        <v>122</v>
      </c>
      <c r="E32" s="23" t="s">
        <v>102</v>
      </c>
      <c r="F32" s="23" t="s">
        <v>123</v>
      </c>
      <c r="G32" s="3" t="s">
        <v>124</v>
      </c>
      <c r="H32" s="10" t="s">
        <v>41</v>
      </c>
      <c r="I32" s="10">
        <v>12</v>
      </c>
      <c r="J32" s="21">
        <v>27300</v>
      </c>
      <c r="K32" s="21">
        <f t="shared" si="0"/>
        <v>327600</v>
      </c>
      <c r="L32" s="9" t="s">
        <v>706</v>
      </c>
      <c r="M32" s="9" t="s">
        <v>707</v>
      </c>
    </row>
    <row r="33" spans="1:13" ht="229.5" x14ac:dyDescent="0.25">
      <c r="A33" s="5" t="s">
        <v>1</v>
      </c>
      <c r="B33" s="18" t="s">
        <v>59</v>
      </c>
      <c r="C33" s="18" t="s">
        <v>113</v>
      </c>
      <c r="D33" s="18" t="s">
        <v>122</v>
      </c>
      <c r="E33" s="23" t="s">
        <v>125</v>
      </c>
      <c r="F33" s="23" t="s">
        <v>126</v>
      </c>
      <c r="G33" s="3" t="s">
        <v>127</v>
      </c>
      <c r="H33" s="10" t="s">
        <v>41</v>
      </c>
      <c r="I33" s="10">
        <v>31</v>
      </c>
      <c r="J33" s="21">
        <v>53700</v>
      </c>
      <c r="K33" s="21">
        <f t="shared" si="0"/>
        <v>1664700</v>
      </c>
      <c r="L33" s="9" t="s">
        <v>706</v>
      </c>
      <c r="M33" s="9" t="s">
        <v>707</v>
      </c>
    </row>
    <row r="34" spans="1:13" ht="242.25" x14ac:dyDescent="0.25">
      <c r="A34" s="5" t="s">
        <v>1</v>
      </c>
      <c r="B34" s="18" t="s">
        <v>59</v>
      </c>
      <c r="C34" s="18" t="s">
        <v>113</v>
      </c>
      <c r="D34" s="18" t="s">
        <v>128</v>
      </c>
      <c r="E34" s="23" t="s">
        <v>102</v>
      </c>
      <c r="F34" s="23" t="s">
        <v>129</v>
      </c>
      <c r="G34" s="3" t="s">
        <v>130</v>
      </c>
      <c r="H34" s="10" t="s">
        <v>41</v>
      </c>
      <c r="I34" s="10">
        <v>106</v>
      </c>
      <c r="J34" s="21">
        <v>25800</v>
      </c>
      <c r="K34" s="21">
        <f t="shared" si="0"/>
        <v>2734800</v>
      </c>
      <c r="L34" s="9" t="s">
        <v>706</v>
      </c>
      <c r="M34" s="9" t="s">
        <v>707</v>
      </c>
    </row>
    <row r="35" spans="1:13" ht="242.25" x14ac:dyDescent="0.25">
      <c r="A35" s="5" t="s">
        <v>1</v>
      </c>
      <c r="B35" s="18" t="s">
        <v>59</v>
      </c>
      <c r="C35" s="18" t="s">
        <v>113</v>
      </c>
      <c r="D35" s="18" t="s">
        <v>128</v>
      </c>
      <c r="E35" s="23" t="s">
        <v>102</v>
      </c>
      <c r="F35" s="23" t="s">
        <v>131</v>
      </c>
      <c r="G35" s="3" t="s">
        <v>132</v>
      </c>
      <c r="H35" s="10" t="s">
        <v>41</v>
      </c>
      <c r="I35" s="10">
        <v>11</v>
      </c>
      <c r="J35" s="21">
        <v>9000</v>
      </c>
      <c r="K35" s="21">
        <f t="shared" si="0"/>
        <v>99000</v>
      </c>
      <c r="L35" s="9" t="s">
        <v>706</v>
      </c>
      <c r="M35" s="9" t="s">
        <v>707</v>
      </c>
    </row>
    <row r="36" spans="1:13" ht="178.5" x14ac:dyDescent="0.25">
      <c r="A36" s="5" t="s">
        <v>1</v>
      </c>
      <c r="B36" s="18" t="s">
        <v>59</v>
      </c>
      <c r="C36" s="18" t="s">
        <v>113</v>
      </c>
      <c r="D36" s="18" t="s">
        <v>128</v>
      </c>
      <c r="E36" s="23" t="s">
        <v>125</v>
      </c>
      <c r="F36" s="23" t="s">
        <v>133</v>
      </c>
      <c r="G36" s="3" t="s">
        <v>134</v>
      </c>
      <c r="H36" s="10" t="s">
        <v>41</v>
      </c>
      <c r="I36" s="10">
        <v>13</v>
      </c>
      <c r="J36" s="21">
        <v>18000</v>
      </c>
      <c r="K36" s="21">
        <f t="shared" si="0"/>
        <v>234000</v>
      </c>
      <c r="L36" s="9" t="s">
        <v>706</v>
      </c>
      <c r="M36" s="9" t="s">
        <v>707</v>
      </c>
    </row>
    <row r="37" spans="1:13" ht="331.5" x14ac:dyDescent="0.25">
      <c r="A37" s="5" t="s">
        <v>1</v>
      </c>
      <c r="B37" s="18" t="s">
        <v>59</v>
      </c>
      <c r="C37" s="18" t="s">
        <v>113</v>
      </c>
      <c r="D37" s="18" t="s">
        <v>135</v>
      </c>
      <c r="E37" s="23" t="s">
        <v>136</v>
      </c>
      <c r="F37" s="23" t="s">
        <v>137</v>
      </c>
      <c r="G37" s="3" t="s">
        <v>138</v>
      </c>
      <c r="H37" s="10" t="s">
        <v>41</v>
      </c>
      <c r="I37" s="10">
        <v>5</v>
      </c>
      <c r="J37" s="21">
        <v>2200</v>
      </c>
      <c r="K37" s="21">
        <f t="shared" si="0"/>
        <v>11000</v>
      </c>
      <c r="L37" s="9" t="s">
        <v>706</v>
      </c>
      <c r="M37" s="9" t="s">
        <v>707</v>
      </c>
    </row>
    <row r="38" spans="1:13" ht="242.25" x14ac:dyDescent="0.25">
      <c r="A38" s="5" t="s">
        <v>1</v>
      </c>
      <c r="B38" s="18" t="s">
        <v>59</v>
      </c>
      <c r="C38" s="18" t="s">
        <v>113</v>
      </c>
      <c r="D38" s="18" t="s">
        <v>139</v>
      </c>
      <c r="E38" s="23" t="s">
        <v>140</v>
      </c>
      <c r="F38" s="23" t="s">
        <v>141</v>
      </c>
      <c r="G38" s="3" t="s">
        <v>142</v>
      </c>
      <c r="H38" s="10" t="s">
        <v>41</v>
      </c>
      <c r="I38" s="10">
        <v>5</v>
      </c>
      <c r="J38" s="21">
        <v>1800</v>
      </c>
      <c r="K38" s="21">
        <f t="shared" si="0"/>
        <v>9000</v>
      </c>
      <c r="L38" s="9" t="s">
        <v>706</v>
      </c>
      <c r="M38" s="9" t="s">
        <v>707</v>
      </c>
    </row>
    <row r="39" spans="1:13" ht="229.5" x14ac:dyDescent="0.25">
      <c r="A39" s="5" t="s">
        <v>1</v>
      </c>
      <c r="B39" s="18" t="s">
        <v>59</v>
      </c>
      <c r="C39" s="18" t="s">
        <v>143</v>
      </c>
      <c r="D39" s="18" t="s">
        <v>144</v>
      </c>
      <c r="E39" s="23" t="s">
        <v>145</v>
      </c>
      <c r="F39" s="23" t="s">
        <v>146</v>
      </c>
      <c r="G39" s="3" t="s">
        <v>147</v>
      </c>
      <c r="H39" s="10" t="s">
        <v>41</v>
      </c>
      <c r="I39" s="10">
        <v>2168</v>
      </c>
      <c r="J39" s="21">
        <v>1900</v>
      </c>
      <c r="K39" s="21">
        <f t="shared" si="0"/>
        <v>4119200</v>
      </c>
      <c r="L39" s="9" t="s">
        <v>706</v>
      </c>
      <c r="M39" s="9" t="s">
        <v>707</v>
      </c>
    </row>
    <row r="40" spans="1:13" ht="153" x14ac:dyDescent="0.25">
      <c r="A40" s="5" t="s">
        <v>1</v>
      </c>
      <c r="B40" s="18" t="s">
        <v>59</v>
      </c>
      <c r="C40" s="18" t="s">
        <v>143</v>
      </c>
      <c r="D40" s="18" t="s">
        <v>148</v>
      </c>
      <c r="E40" s="23" t="s">
        <v>149</v>
      </c>
      <c r="F40" s="23" t="s">
        <v>150</v>
      </c>
      <c r="G40" s="3" t="s">
        <v>151</v>
      </c>
      <c r="H40" s="10" t="s">
        <v>41</v>
      </c>
      <c r="I40" s="10">
        <v>131</v>
      </c>
      <c r="J40" s="21">
        <v>7800</v>
      </c>
      <c r="K40" s="21">
        <f t="shared" si="0"/>
        <v>1021800</v>
      </c>
      <c r="L40" s="9" t="s">
        <v>706</v>
      </c>
      <c r="M40" s="9" t="s">
        <v>707</v>
      </c>
    </row>
    <row r="41" spans="1:13" ht="153" x14ac:dyDescent="0.25">
      <c r="A41" s="5" t="s">
        <v>1</v>
      </c>
      <c r="B41" s="18" t="s">
        <v>59</v>
      </c>
      <c r="C41" s="18" t="s">
        <v>143</v>
      </c>
      <c r="D41" s="18" t="s">
        <v>148</v>
      </c>
      <c r="E41" s="23" t="s">
        <v>149</v>
      </c>
      <c r="F41" s="23" t="s">
        <v>152</v>
      </c>
      <c r="G41" s="3" t="s">
        <v>153</v>
      </c>
      <c r="H41" s="10" t="s">
        <v>41</v>
      </c>
      <c r="I41" s="10">
        <v>9</v>
      </c>
      <c r="J41" s="21">
        <v>3380</v>
      </c>
      <c r="K41" s="21">
        <f t="shared" si="0"/>
        <v>30420</v>
      </c>
      <c r="L41" s="9" t="s">
        <v>706</v>
      </c>
      <c r="M41" s="9" t="s">
        <v>707</v>
      </c>
    </row>
    <row r="42" spans="1:13" ht="267.75" x14ac:dyDescent="0.25">
      <c r="A42" s="5" t="s">
        <v>1</v>
      </c>
      <c r="B42" s="18" t="s">
        <v>59</v>
      </c>
      <c r="C42" s="18" t="s">
        <v>46</v>
      </c>
      <c r="D42" s="18" t="s">
        <v>154</v>
      </c>
      <c r="E42" s="23" t="s">
        <v>155</v>
      </c>
      <c r="F42" s="23" t="s">
        <v>156</v>
      </c>
      <c r="G42" s="3" t="s">
        <v>157</v>
      </c>
      <c r="H42" s="10" t="s">
        <v>41</v>
      </c>
      <c r="I42" s="10">
        <v>138</v>
      </c>
      <c r="J42" s="21">
        <v>100</v>
      </c>
      <c r="K42" s="21">
        <f t="shared" si="0"/>
        <v>13800</v>
      </c>
      <c r="L42" s="9" t="s">
        <v>706</v>
      </c>
      <c r="M42" s="9" t="s">
        <v>707</v>
      </c>
    </row>
    <row r="43" spans="1:13" ht="255" x14ac:dyDescent="0.25">
      <c r="A43" s="5" t="s">
        <v>1</v>
      </c>
      <c r="B43" s="18" t="s">
        <v>59</v>
      </c>
      <c r="C43" s="18" t="s">
        <v>158</v>
      </c>
      <c r="D43" s="18" t="s">
        <v>159</v>
      </c>
      <c r="E43" s="23" t="s">
        <v>160</v>
      </c>
      <c r="F43" s="23" t="s">
        <v>161</v>
      </c>
      <c r="G43" s="3" t="s">
        <v>162</v>
      </c>
      <c r="H43" s="10" t="s">
        <v>41</v>
      </c>
      <c r="I43" s="10">
        <v>19</v>
      </c>
      <c r="J43" s="21">
        <v>60</v>
      </c>
      <c r="K43" s="21">
        <f t="shared" si="0"/>
        <v>1140</v>
      </c>
      <c r="L43" s="9" t="s">
        <v>706</v>
      </c>
      <c r="M43" s="9" t="s">
        <v>707</v>
      </c>
    </row>
    <row r="44" spans="1:13" ht="280.5" x14ac:dyDescent="0.25">
      <c r="A44" s="5" t="s">
        <v>1</v>
      </c>
      <c r="B44" s="18" t="s">
        <v>59</v>
      </c>
      <c r="C44" s="18" t="s">
        <v>158</v>
      </c>
      <c r="D44" s="18" t="s">
        <v>163</v>
      </c>
      <c r="E44" s="23" t="s">
        <v>164</v>
      </c>
      <c r="F44" s="23" t="s">
        <v>165</v>
      </c>
      <c r="G44" s="3" t="s">
        <v>166</v>
      </c>
      <c r="H44" s="10" t="s">
        <v>41</v>
      </c>
      <c r="I44" s="10">
        <v>312</v>
      </c>
      <c r="J44" s="21">
        <v>35</v>
      </c>
      <c r="K44" s="21">
        <f t="shared" si="0"/>
        <v>10920</v>
      </c>
      <c r="L44" s="9" t="s">
        <v>706</v>
      </c>
      <c r="M44" s="9" t="s">
        <v>707</v>
      </c>
    </row>
    <row r="45" spans="1:13" ht="229.5" x14ac:dyDescent="0.25">
      <c r="A45" s="5" t="s">
        <v>1</v>
      </c>
      <c r="B45" s="18" t="s">
        <v>59</v>
      </c>
      <c r="C45" s="18" t="s">
        <v>158</v>
      </c>
      <c r="D45" s="18" t="s">
        <v>163</v>
      </c>
      <c r="E45" s="23" t="s">
        <v>164</v>
      </c>
      <c r="F45" s="23" t="s">
        <v>167</v>
      </c>
      <c r="G45" s="3" t="s">
        <v>168</v>
      </c>
      <c r="H45" s="10" t="s">
        <v>41</v>
      </c>
      <c r="I45" s="10">
        <v>390</v>
      </c>
      <c r="J45" s="21">
        <v>250</v>
      </c>
      <c r="K45" s="21">
        <f t="shared" si="0"/>
        <v>97500</v>
      </c>
      <c r="L45" s="9" t="s">
        <v>706</v>
      </c>
      <c r="M45" s="9" t="s">
        <v>707</v>
      </c>
    </row>
    <row r="46" spans="1:13" ht="191.25" x14ac:dyDescent="0.25">
      <c r="A46" s="5" t="s">
        <v>1</v>
      </c>
      <c r="B46" s="18" t="s">
        <v>59</v>
      </c>
      <c r="C46" s="18" t="s">
        <v>169</v>
      </c>
      <c r="D46" s="18" t="s">
        <v>159</v>
      </c>
      <c r="E46" s="23" t="s">
        <v>170</v>
      </c>
      <c r="F46" s="23" t="s">
        <v>171</v>
      </c>
      <c r="G46" s="3" t="s">
        <v>172</v>
      </c>
      <c r="H46" s="10" t="s">
        <v>41</v>
      </c>
      <c r="I46" s="10">
        <v>33</v>
      </c>
      <c r="J46" s="21">
        <v>2500</v>
      </c>
      <c r="K46" s="21">
        <f t="shared" si="0"/>
        <v>82500</v>
      </c>
      <c r="L46" s="9" t="s">
        <v>706</v>
      </c>
      <c r="M46" s="9" t="s">
        <v>707</v>
      </c>
    </row>
    <row r="47" spans="1:13" ht="267.75" x14ac:dyDescent="0.25">
      <c r="A47" s="5" t="s">
        <v>1</v>
      </c>
      <c r="B47" s="18" t="s">
        <v>59</v>
      </c>
      <c r="C47" s="18" t="s">
        <v>173</v>
      </c>
      <c r="D47" s="18" t="s">
        <v>174</v>
      </c>
      <c r="E47" s="23" t="s">
        <v>175</v>
      </c>
      <c r="F47" s="23" t="s">
        <v>176</v>
      </c>
      <c r="G47" s="3" t="s">
        <v>177</v>
      </c>
      <c r="H47" s="10" t="s">
        <v>41</v>
      </c>
      <c r="I47" s="10">
        <v>195</v>
      </c>
      <c r="J47" s="21">
        <v>2000</v>
      </c>
      <c r="K47" s="21">
        <f t="shared" si="0"/>
        <v>390000</v>
      </c>
      <c r="L47" s="9" t="s">
        <v>706</v>
      </c>
      <c r="M47" s="9" t="s">
        <v>707</v>
      </c>
    </row>
    <row r="48" spans="1:13" ht="255" x14ac:dyDescent="0.25">
      <c r="A48" s="5" t="s">
        <v>1</v>
      </c>
      <c r="B48" s="18" t="s">
        <v>59</v>
      </c>
      <c r="C48" s="18" t="s">
        <v>173</v>
      </c>
      <c r="D48" s="18" t="s">
        <v>174</v>
      </c>
      <c r="E48" s="23" t="s">
        <v>179</v>
      </c>
      <c r="F48" s="23" t="s">
        <v>180</v>
      </c>
      <c r="G48" s="3" t="s">
        <v>178</v>
      </c>
      <c r="H48" s="10" t="s">
        <v>41</v>
      </c>
      <c r="I48" s="10">
        <v>200</v>
      </c>
      <c r="J48" s="21">
        <v>5</v>
      </c>
      <c r="K48" s="21">
        <f t="shared" si="0"/>
        <v>1000</v>
      </c>
      <c r="L48" s="9" t="s">
        <v>706</v>
      </c>
      <c r="M48" s="9" t="s">
        <v>707</v>
      </c>
    </row>
    <row r="49" spans="1:13" ht="267.75" x14ac:dyDescent="0.25">
      <c r="A49" s="5" t="s">
        <v>1</v>
      </c>
      <c r="B49" s="18" t="s">
        <v>59</v>
      </c>
      <c r="C49" s="18" t="s">
        <v>173</v>
      </c>
      <c r="D49" s="18" t="s">
        <v>181</v>
      </c>
      <c r="E49" s="23" t="s">
        <v>182</v>
      </c>
      <c r="F49" s="23" t="s">
        <v>183</v>
      </c>
      <c r="G49" s="3" t="s">
        <v>184</v>
      </c>
      <c r="H49" s="10" t="s">
        <v>41</v>
      </c>
      <c r="I49" s="10">
        <v>331</v>
      </c>
      <c r="J49" s="21">
        <v>12</v>
      </c>
      <c r="K49" s="21">
        <f t="shared" si="0"/>
        <v>3972</v>
      </c>
      <c r="L49" s="9" t="s">
        <v>706</v>
      </c>
      <c r="M49" s="9" t="s">
        <v>707</v>
      </c>
    </row>
    <row r="50" spans="1:13" ht="216.75" x14ac:dyDescent="0.25">
      <c r="A50" s="5" t="s">
        <v>1</v>
      </c>
      <c r="B50" s="18" t="s">
        <v>59</v>
      </c>
      <c r="C50" s="18" t="s">
        <v>173</v>
      </c>
      <c r="D50" s="18" t="s">
        <v>185</v>
      </c>
      <c r="E50" s="23" t="s">
        <v>182</v>
      </c>
      <c r="F50" s="23" t="s">
        <v>186</v>
      </c>
      <c r="G50" s="3" t="s">
        <v>187</v>
      </c>
      <c r="H50" s="10" t="s">
        <v>41</v>
      </c>
      <c r="I50" s="10">
        <v>879</v>
      </c>
      <c r="J50" s="21">
        <v>8</v>
      </c>
      <c r="K50" s="21">
        <f t="shared" si="0"/>
        <v>7032</v>
      </c>
      <c r="L50" s="9" t="s">
        <v>706</v>
      </c>
      <c r="M50" s="9" t="s">
        <v>707</v>
      </c>
    </row>
    <row r="51" spans="1:13" ht="191.25" x14ac:dyDescent="0.25">
      <c r="A51" s="5" t="s">
        <v>1</v>
      </c>
      <c r="B51" s="18" t="s">
        <v>59</v>
      </c>
      <c r="C51" s="18" t="s">
        <v>173</v>
      </c>
      <c r="D51" s="18" t="s">
        <v>188</v>
      </c>
      <c r="E51" s="23" t="s">
        <v>175</v>
      </c>
      <c r="F51" s="23" t="s">
        <v>189</v>
      </c>
      <c r="G51" s="3" t="s">
        <v>190</v>
      </c>
      <c r="H51" s="10" t="s">
        <v>41</v>
      </c>
      <c r="I51" s="10">
        <v>1000</v>
      </c>
      <c r="J51" s="21">
        <v>50</v>
      </c>
      <c r="K51" s="21">
        <f t="shared" si="0"/>
        <v>50000</v>
      </c>
      <c r="L51" s="9" t="s">
        <v>706</v>
      </c>
      <c r="M51" s="9" t="s">
        <v>707</v>
      </c>
    </row>
    <row r="52" spans="1:13" ht="204" x14ac:dyDescent="0.25">
      <c r="A52" s="5" t="s">
        <v>1</v>
      </c>
      <c r="B52" s="18" t="s">
        <v>59</v>
      </c>
      <c r="C52" s="18" t="s">
        <v>191</v>
      </c>
      <c r="D52" s="18" t="s">
        <v>192</v>
      </c>
      <c r="E52" s="23" t="s">
        <v>193</v>
      </c>
      <c r="F52" s="23" t="s">
        <v>194</v>
      </c>
      <c r="G52" s="3" t="s">
        <v>195</v>
      </c>
      <c r="H52" s="10" t="s">
        <v>91</v>
      </c>
      <c r="I52" s="10">
        <v>31</v>
      </c>
      <c r="J52" s="21">
        <v>4900</v>
      </c>
      <c r="K52" s="21">
        <f t="shared" si="0"/>
        <v>151900</v>
      </c>
      <c r="L52" s="9" t="s">
        <v>706</v>
      </c>
      <c r="M52" s="9" t="s">
        <v>707</v>
      </c>
    </row>
    <row r="53" spans="1:13" ht="204" x14ac:dyDescent="0.25">
      <c r="A53" s="5" t="s">
        <v>1</v>
      </c>
      <c r="B53" s="18" t="s">
        <v>59</v>
      </c>
      <c r="C53" s="18" t="s">
        <v>191</v>
      </c>
      <c r="D53" s="18" t="s">
        <v>192</v>
      </c>
      <c r="E53" s="23" t="s">
        <v>193</v>
      </c>
      <c r="F53" s="23" t="s">
        <v>196</v>
      </c>
      <c r="G53" s="3" t="s">
        <v>197</v>
      </c>
      <c r="H53" s="10" t="s">
        <v>91</v>
      </c>
      <c r="I53" s="10">
        <v>187</v>
      </c>
      <c r="J53" s="21">
        <v>4800</v>
      </c>
      <c r="K53" s="21">
        <f t="shared" si="0"/>
        <v>897600</v>
      </c>
      <c r="L53" s="9" t="s">
        <v>706</v>
      </c>
      <c r="M53" s="9" t="s">
        <v>707</v>
      </c>
    </row>
    <row r="54" spans="1:13" ht="357" x14ac:dyDescent="0.25">
      <c r="A54" s="5" t="s">
        <v>1</v>
      </c>
      <c r="B54" s="18" t="s">
        <v>59</v>
      </c>
      <c r="C54" s="18" t="s">
        <v>198</v>
      </c>
      <c r="D54" s="18" t="s">
        <v>199</v>
      </c>
      <c r="E54" s="23" t="s">
        <v>200</v>
      </c>
      <c r="F54" s="23" t="s">
        <v>201</v>
      </c>
      <c r="G54" s="3" t="s">
        <v>202</v>
      </c>
      <c r="H54" s="10" t="s">
        <v>41</v>
      </c>
      <c r="I54" s="10">
        <v>137</v>
      </c>
      <c r="J54" s="21">
        <v>2300</v>
      </c>
      <c r="K54" s="21">
        <f t="shared" si="0"/>
        <v>315100</v>
      </c>
      <c r="L54" s="9" t="s">
        <v>706</v>
      </c>
      <c r="M54" s="9" t="s">
        <v>707</v>
      </c>
    </row>
    <row r="55" spans="1:13" ht="204" x14ac:dyDescent="0.25">
      <c r="A55" s="5" t="s">
        <v>1</v>
      </c>
      <c r="B55" s="18" t="s">
        <v>59</v>
      </c>
      <c r="C55" s="18" t="s">
        <v>203</v>
      </c>
      <c r="D55" s="18" t="s">
        <v>18</v>
      </c>
      <c r="E55" s="23" t="s">
        <v>204</v>
      </c>
      <c r="F55" s="23" t="s">
        <v>205</v>
      </c>
      <c r="G55" s="3" t="s">
        <v>206</v>
      </c>
      <c r="H55" s="10" t="s">
        <v>41</v>
      </c>
      <c r="I55" s="10">
        <v>364</v>
      </c>
      <c r="J55" s="21">
        <v>300</v>
      </c>
      <c r="K55" s="21">
        <f t="shared" si="0"/>
        <v>109200</v>
      </c>
      <c r="L55" s="9" t="s">
        <v>706</v>
      </c>
      <c r="M55" s="9" t="s">
        <v>707</v>
      </c>
    </row>
    <row r="56" spans="1:13" ht="280.5" x14ac:dyDescent="0.25">
      <c r="A56" s="5" t="s">
        <v>1</v>
      </c>
      <c r="B56" s="18" t="s">
        <v>59</v>
      </c>
      <c r="C56" s="18" t="s">
        <v>173</v>
      </c>
      <c r="D56" s="18" t="s">
        <v>185</v>
      </c>
      <c r="E56" s="23" t="s">
        <v>179</v>
      </c>
      <c r="F56" s="23" t="s">
        <v>207</v>
      </c>
      <c r="G56" s="3" t="s">
        <v>208</v>
      </c>
      <c r="H56" s="10" t="s">
        <v>41</v>
      </c>
      <c r="I56" s="10">
        <v>330</v>
      </c>
      <c r="J56" s="21">
        <v>6.3</v>
      </c>
      <c r="K56" s="21">
        <f t="shared" si="0"/>
        <v>2079</v>
      </c>
      <c r="L56" s="9" t="s">
        <v>706</v>
      </c>
      <c r="M56" s="9" t="s">
        <v>707</v>
      </c>
    </row>
    <row r="57" spans="1:13" ht="178.5" x14ac:dyDescent="0.25">
      <c r="A57" s="5" t="s">
        <v>1</v>
      </c>
      <c r="B57" s="18" t="s">
        <v>59</v>
      </c>
      <c r="C57" s="18" t="s">
        <v>209</v>
      </c>
      <c r="D57" s="18" t="s">
        <v>210</v>
      </c>
      <c r="E57" s="23" t="s">
        <v>211</v>
      </c>
      <c r="F57" s="23" t="s">
        <v>212</v>
      </c>
      <c r="G57" s="3" t="s">
        <v>213</v>
      </c>
      <c r="H57" s="10" t="s">
        <v>41</v>
      </c>
      <c r="I57" s="10">
        <v>20</v>
      </c>
      <c r="J57" s="21">
        <v>2000</v>
      </c>
      <c r="K57" s="21">
        <f t="shared" si="0"/>
        <v>40000</v>
      </c>
      <c r="L57" s="9" t="s">
        <v>706</v>
      </c>
      <c r="M57" s="9" t="s">
        <v>707</v>
      </c>
    </row>
    <row r="58" spans="1:13" ht="204" x14ac:dyDescent="0.25">
      <c r="A58" s="5" t="s">
        <v>1</v>
      </c>
      <c r="B58" s="18" t="s">
        <v>59</v>
      </c>
      <c r="C58" s="18" t="s">
        <v>214</v>
      </c>
      <c r="D58" s="18" t="s">
        <v>18</v>
      </c>
      <c r="E58" s="23" t="s">
        <v>215</v>
      </c>
      <c r="F58" s="23" t="s">
        <v>216</v>
      </c>
      <c r="G58" s="3" t="s">
        <v>217</v>
      </c>
      <c r="H58" s="10" t="s">
        <v>41</v>
      </c>
      <c r="I58" s="10">
        <v>234</v>
      </c>
      <c r="J58" s="21">
        <v>200</v>
      </c>
      <c r="K58" s="21">
        <f t="shared" si="0"/>
        <v>46800</v>
      </c>
      <c r="L58" s="9" t="s">
        <v>706</v>
      </c>
      <c r="M58" s="9" t="s">
        <v>707</v>
      </c>
    </row>
    <row r="59" spans="1:13" ht="357" x14ac:dyDescent="0.25">
      <c r="A59" s="5" t="s">
        <v>1</v>
      </c>
      <c r="B59" s="18" t="s">
        <v>59</v>
      </c>
      <c r="C59" s="18" t="s">
        <v>218</v>
      </c>
      <c r="D59" s="18" t="s">
        <v>219</v>
      </c>
      <c r="E59" s="23" t="s">
        <v>220</v>
      </c>
      <c r="F59" s="23" t="s">
        <v>221</v>
      </c>
      <c r="G59" s="3" t="s">
        <v>222</v>
      </c>
      <c r="H59" s="10" t="s">
        <v>41</v>
      </c>
      <c r="I59" s="10">
        <v>7</v>
      </c>
      <c r="J59" s="21">
        <v>15000</v>
      </c>
      <c r="K59" s="21">
        <f t="shared" si="0"/>
        <v>105000</v>
      </c>
      <c r="L59" s="9" t="s">
        <v>706</v>
      </c>
      <c r="M59" s="9" t="s">
        <v>707</v>
      </c>
    </row>
    <row r="60" spans="1:13" ht="229.5" x14ac:dyDescent="0.25">
      <c r="A60" s="5" t="s">
        <v>1</v>
      </c>
      <c r="B60" s="18" t="s">
        <v>59</v>
      </c>
      <c r="C60" s="18" t="s">
        <v>46</v>
      </c>
      <c r="D60" s="18" t="s">
        <v>114</v>
      </c>
      <c r="E60" s="23" t="s">
        <v>223</v>
      </c>
      <c r="F60" s="23" t="s">
        <v>224</v>
      </c>
      <c r="G60" s="3" t="s">
        <v>225</v>
      </c>
      <c r="H60" s="10" t="s">
        <v>41</v>
      </c>
      <c r="I60" s="10">
        <v>4</v>
      </c>
      <c r="J60" s="21">
        <v>36000</v>
      </c>
      <c r="K60" s="21">
        <f t="shared" si="0"/>
        <v>144000</v>
      </c>
      <c r="L60" s="9" t="s">
        <v>706</v>
      </c>
      <c r="M60" s="9" t="s">
        <v>707</v>
      </c>
    </row>
    <row r="61" spans="1:13" ht="293.25" x14ac:dyDescent="0.25">
      <c r="A61" s="5" t="s">
        <v>1</v>
      </c>
      <c r="B61" s="18" t="s">
        <v>59</v>
      </c>
      <c r="C61" s="18" t="s">
        <v>46</v>
      </c>
      <c r="D61" s="18" t="s">
        <v>226</v>
      </c>
      <c r="E61" s="23" t="s">
        <v>227</v>
      </c>
      <c r="F61" s="23" t="s">
        <v>228</v>
      </c>
      <c r="G61" s="3" t="s">
        <v>229</v>
      </c>
      <c r="H61" s="10" t="s">
        <v>41</v>
      </c>
      <c r="I61" s="10">
        <v>16</v>
      </c>
      <c r="J61" s="21">
        <v>2600</v>
      </c>
      <c r="K61" s="21">
        <f t="shared" si="0"/>
        <v>41600</v>
      </c>
      <c r="L61" s="9" t="s">
        <v>706</v>
      </c>
      <c r="M61" s="9" t="s">
        <v>707</v>
      </c>
    </row>
    <row r="62" spans="1:13" ht="255" x14ac:dyDescent="0.25">
      <c r="A62" s="5" t="s">
        <v>1</v>
      </c>
      <c r="B62" s="18" t="s">
        <v>59</v>
      </c>
      <c r="C62" s="18" t="s">
        <v>46</v>
      </c>
      <c r="D62" s="18" t="s">
        <v>230</v>
      </c>
      <c r="E62" s="23" t="s">
        <v>231</v>
      </c>
      <c r="F62" s="23" t="s">
        <v>232</v>
      </c>
      <c r="G62" s="3" t="s">
        <v>233</v>
      </c>
      <c r="H62" s="10" t="s">
        <v>41</v>
      </c>
      <c r="I62" s="10">
        <v>138</v>
      </c>
      <c r="J62" s="21">
        <v>450</v>
      </c>
      <c r="K62" s="21">
        <f t="shared" si="0"/>
        <v>62100</v>
      </c>
      <c r="L62" s="9" t="s">
        <v>706</v>
      </c>
      <c r="M62" s="9" t="s">
        <v>707</v>
      </c>
    </row>
    <row r="63" spans="1:13" ht="382.5" x14ac:dyDescent="0.25">
      <c r="A63" s="5" t="s">
        <v>1</v>
      </c>
      <c r="B63" s="18" t="s">
        <v>59</v>
      </c>
      <c r="C63" s="18" t="s">
        <v>46</v>
      </c>
      <c r="D63" s="18" t="s">
        <v>234</v>
      </c>
      <c r="E63" s="23" t="s">
        <v>235</v>
      </c>
      <c r="F63" s="23" t="s">
        <v>236</v>
      </c>
      <c r="G63" s="3" t="s">
        <v>237</v>
      </c>
      <c r="H63" s="10" t="s">
        <v>41</v>
      </c>
      <c r="I63" s="10">
        <v>13</v>
      </c>
      <c r="J63" s="21">
        <v>800</v>
      </c>
      <c r="K63" s="21">
        <f t="shared" si="0"/>
        <v>10400</v>
      </c>
      <c r="L63" s="9" t="s">
        <v>706</v>
      </c>
      <c r="M63" s="9" t="s">
        <v>707</v>
      </c>
    </row>
    <row r="64" spans="1:13" ht="293.25" x14ac:dyDescent="0.25">
      <c r="A64" s="5" t="s">
        <v>1</v>
      </c>
      <c r="B64" s="18" t="s">
        <v>59</v>
      </c>
      <c r="C64" s="18" t="s">
        <v>46</v>
      </c>
      <c r="D64" s="18" t="s">
        <v>238</v>
      </c>
      <c r="E64" s="23" t="s">
        <v>239</v>
      </c>
      <c r="F64" s="23" t="s">
        <v>240</v>
      </c>
      <c r="G64" s="3" t="s">
        <v>241</v>
      </c>
      <c r="H64" s="10" t="s">
        <v>41</v>
      </c>
      <c r="I64" s="10">
        <v>234</v>
      </c>
      <c r="J64" s="21">
        <v>1200</v>
      </c>
      <c r="K64" s="21">
        <f t="shared" si="0"/>
        <v>280800</v>
      </c>
      <c r="L64" s="9" t="s">
        <v>706</v>
      </c>
      <c r="M64" s="9" t="s">
        <v>707</v>
      </c>
    </row>
    <row r="65" spans="1:13" ht="409.5" x14ac:dyDescent="0.25">
      <c r="A65" s="5" t="s">
        <v>1</v>
      </c>
      <c r="B65" s="18" t="s">
        <v>59</v>
      </c>
      <c r="C65" s="18" t="s">
        <v>46</v>
      </c>
      <c r="D65" s="18" t="s">
        <v>242</v>
      </c>
      <c r="E65" s="23" t="s">
        <v>227</v>
      </c>
      <c r="F65" s="23" t="s">
        <v>243</v>
      </c>
      <c r="G65" s="3" t="s">
        <v>244</v>
      </c>
      <c r="H65" s="10" t="s">
        <v>41</v>
      </c>
      <c r="I65" s="10">
        <v>7</v>
      </c>
      <c r="J65" s="21">
        <v>30000</v>
      </c>
      <c r="K65" s="21">
        <f t="shared" si="0"/>
        <v>210000</v>
      </c>
      <c r="L65" s="9" t="s">
        <v>706</v>
      </c>
      <c r="M65" s="9" t="s">
        <v>707</v>
      </c>
    </row>
    <row r="66" spans="1:13" ht="344.25" x14ac:dyDescent="0.25">
      <c r="A66" s="5" t="s">
        <v>1</v>
      </c>
      <c r="B66" s="18" t="s">
        <v>59</v>
      </c>
      <c r="C66" s="18" t="s">
        <v>46</v>
      </c>
      <c r="D66" s="18" t="s">
        <v>242</v>
      </c>
      <c r="E66" s="23" t="s">
        <v>227</v>
      </c>
      <c r="F66" s="23" t="s">
        <v>245</v>
      </c>
      <c r="G66" s="3" t="s">
        <v>246</v>
      </c>
      <c r="H66" s="10" t="s">
        <v>41</v>
      </c>
      <c r="I66" s="10">
        <v>7</v>
      </c>
      <c r="J66" s="21">
        <v>33000</v>
      </c>
      <c r="K66" s="21">
        <f t="shared" si="0"/>
        <v>231000</v>
      </c>
      <c r="L66" s="9" t="s">
        <v>706</v>
      </c>
      <c r="M66" s="9" t="s">
        <v>707</v>
      </c>
    </row>
    <row r="67" spans="1:13" ht="344.25" x14ac:dyDescent="0.25">
      <c r="A67" s="5" t="s">
        <v>1</v>
      </c>
      <c r="B67" s="18" t="s">
        <v>59</v>
      </c>
      <c r="C67" s="18" t="s">
        <v>46</v>
      </c>
      <c r="D67" s="18" t="s">
        <v>242</v>
      </c>
      <c r="E67" s="23" t="s">
        <v>227</v>
      </c>
      <c r="F67" s="23" t="s">
        <v>247</v>
      </c>
      <c r="G67" s="3" t="s">
        <v>248</v>
      </c>
      <c r="H67" s="10" t="s">
        <v>41</v>
      </c>
      <c r="I67" s="10">
        <v>5</v>
      </c>
      <c r="J67" s="21">
        <v>30000</v>
      </c>
      <c r="K67" s="21">
        <f t="shared" si="0"/>
        <v>150000</v>
      </c>
      <c r="L67" s="9" t="s">
        <v>706</v>
      </c>
      <c r="M67" s="9" t="s">
        <v>707</v>
      </c>
    </row>
    <row r="68" spans="1:13" ht="191.25" x14ac:dyDescent="0.25">
      <c r="A68" s="5" t="s">
        <v>1</v>
      </c>
      <c r="B68" s="18" t="s">
        <v>59</v>
      </c>
      <c r="C68" s="18" t="s">
        <v>249</v>
      </c>
      <c r="D68" s="18" t="s">
        <v>250</v>
      </c>
      <c r="E68" s="23" t="s">
        <v>251</v>
      </c>
      <c r="F68" s="23" t="s">
        <v>252</v>
      </c>
      <c r="G68" s="3" t="s">
        <v>253</v>
      </c>
      <c r="H68" s="10" t="s">
        <v>41</v>
      </c>
      <c r="I68" s="10">
        <v>6</v>
      </c>
      <c r="J68" s="21">
        <v>20000</v>
      </c>
      <c r="K68" s="21">
        <f t="shared" si="0"/>
        <v>120000</v>
      </c>
      <c r="L68" s="9" t="s">
        <v>706</v>
      </c>
      <c r="M68" s="9" t="s">
        <v>707</v>
      </c>
    </row>
    <row r="69" spans="1:13" ht="344.25" x14ac:dyDescent="0.25">
      <c r="A69" s="5" t="s">
        <v>1</v>
      </c>
      <c r="B69" s="18" t="s">
        <v>59</v>
      </c>
      <c r="C69" s="18" t="s">
        <v>254</v>
      </c>
      <c r="D69" s="18" t="s">
        <v>255</v>
      </c>
      <c r="E69" s="23" t="s">
        <v>256</v>
      </c>
      <c r="F69" s="23" t="s">
        <v>257</v>
      </c>
      <c r="G69" s="3" t="s">
        <v>258</v>
      </c>
      <c r="H69" s="10" t="s">
        <v>41</v>
      </c>
      <c r="I69" s="10">
        <v>20</v>
      </c>
      <c r="J69" s="21">
        <v>11700</v>
      </c>
      <c r="K69" s="21">
        <f t="shared" si="0"/>
        <v>234000</v>
      </c>
      <c r="L69" s="9" t="s">
        <v>706</v>
      </c>
      <c r="M69" s="9" t="s">
        <v>707</v>
      </c>
    </row>
    <row r="70" spans="1:13" ht="114.75" x14ac:dyDescent="0.25">
      <c r="A70" s="5" t="s">
        <v>1</v>
      </c>
      <c r="B70" s="18" t="s">
        <v>59</v>
      </c>
      <c r="C70" s="18" t="s">
        <v>259</v>
      </c>
      <c r="D70" s="18" t="s">
        <v>159</v>
      </c>
      <c r="E70" s="23" t="s">
        <v>260</v>
      </c>
      <c r="F70" s="23" t="s">
        <v>261</v>
      </c>
      <c r="G70" s="3" t="s">
        <v>262</v>
      </c>
      <c r="H70" s="10" t="s">
        <v>41</v>
      </c>
      <c r="I70" s="10">
        <v>33</v>
      </c>
      <c r="J70" s="21">
        <v>500</v>
      </c>
      <c r="K70" s="21">
        <f t="shared" si="0"/>
        <v>16500</v>
      </c>
      <c r="L70" s="9" t="s">
        <v>706</v>
      </c>
      <c r="M70" s="9" t="s">
        <v>707</v>
      </c>
    </row>
    <row r="71" spans="1:13" ht="280.5" x14ac:dyDescent="0.25">
      <c r="A71" s="5" t="s">
        <v>1</v>
      </c>
      <c r="B71" s="18" t="s">
        <v>59</v>
      </c>
      <c r="C71" s="18" t="s">
        <v>46</v>
      </c>
      <c r="D71" s="18" t="s">
        <v>234</v>
      </c>
      <c r="E71" s="23" t="s">
        <v>231</v>
      </c>
      <c r="F71" s="23" t="s">
        <v>263</v>
      </c>
      <c r="G71" s="3" t="s">
        <v>264</v>
      </c>
      <c r="H71" s="10" t="s">
        <v>41</v>
      </c>
      <c r="I71" s="10">
        <v>4</v>
      </c>
      <c r="J71" s="21">
        <v>500</v>
      </c>
      <c r="K71" s="21">
        <f t="shared" si="0"/>
        <v>2000</v>
      </c>
      <c r="L71" s="9" t="s">
        <v>706</v>
      </c>
      <c r="M71" s="9" t="s">
        <v>707</v>
      </c>
    </row>
    <row r="72" spans="1:13" ht="204" x14ac:dyDescent="0.25">
      <c r="A72" s="5" t="s">
        <v>1</v>
      </c>
      <c r="B72" s="18" t="s">
        <v>265</v>
      </c>
      <c r="C72" s="18" t="s">
        <v>254</v>
      </c>
      <c r="D72" s="18" t="s">
        <v>159</v>
      </c>
      <c r="E72" s="23" t="s">
        <v>266</v>
      </c>
      <c r="F72" s="23" t="s">
        <v>267</v>
      </c>
      <c r="G72" s="3" t="s">
        <v>268</v>
      </c>
      <c r="H72" s="10" t="s">
        <v>41</v>
      </c>
      <c r="I72" s="10">
        <v>1150</v>
      </c>
      <c r="J72" s="21">
        <v>340</v>
      </c>
      <c r="K72" s="21">
        <f t="shared" si="0"/>
        <v>391000</v>
      </c>
      <c r="L72" s="9" t="s">
        <v>706</v>
      </c>
      <c r="M72" s="9" t="s">
        <v>707</v>
      </c>
    </row>
    <row r="73" spans="1:13" ht="191.25" x14ac:dyDescent="0.25">
      <c r="A73" s="5" t="s">
        <v>1</v>
      </c>
      <c r="B73" s="18" t="s">
        <v>265</v>
      </c>
      <c r="C73" s="18" t="s">
        <v>269</v>
      </c>
      <c r="D73" s="18" t="s">
        <v>163</v>
      </c>
      <c r="E73" s="23" t="s">
        <v>266</v>
      </c>
      <c r="F73" s="23" t="s">
        <v>270</v>
      </c>
      <c r="G73" s="3" t="s">
        <v>271</v>
      </c>
      <c r="H73" s="10" t="s">
        <v>41</v>
      </c>
      <c r="I73" s="10">
        <v>256</v>
      </c>
      <c r="J73" s="21">
        <v>7800</v>
      </c>
      <c r="K73" s="21">
        <f t="shared" si="0"/>
        <v>1996800</v>
      </c>
      <c r="L73" s="9" t="s">
        <v>706</v>
      </c>
      <c r="M73" s="9" t="s">
        <v>707</v>
      </c>
    </row>
    <row r="74" spans="1:13" ht="344.25" x14ac:dyDescent="0.25">
      <c r="A74" s="5" t="s">
        <v>1</v>
      </c>
      <c r="B74" s="18" t="s">
        <v>272</v>
      </c>
      <c r="C74" s="18" t="s">
        <v>273</v>
      </c>
      <c r="D74" s="18" t="s">
        <v>274</v>
      </c>
      <c r="E74" s="23" t="s">
        <v>275</v>
      </c>
      <c r="F74" s="23" t="s">
        <v>276</v>
      </c>
      <c r="G74" s="3" t="s">
        <v>277</v>
      </c>
      <c r="H74" s="10" t="s">
        <v>41</v>
      </c>
      <c r="I74" s="10">
        <v>43</v>
      </c>
      <c r="J74" s="21">
        <v>4700</v>
      </c>
      <c r="K74" s="21">
        <f t="shared" ref="K74:K137" si="1">I74*J74</f>
        <v>202100</v>
      </c>
      <c r="L74" s="9" t="s">
        <v>706</v>
      </c>
      <c r="M74" s="9" t="s">
        <v>707</v>
      </c>
    </row>
    <row r="75" spans="1:13" ht="395.25" x14ac:dyDescent="0.25">
      <c r="A75" s="5" t="s">
        <v>1</v>
      </c>
      <c r="B75" s="18" t="s">
        <v>272</v>
      </c>
      <c r="C75" s="18" t="s">
        <v>46</v>
      </c>
      <c r="D75" s="18" t="s">
        <v>278</v>
      </c>
      <c r="E75" s="23" t="s">
        <v>279</v>
      </c>
      <c r="F75" s="23" t="s">
        <v>280</v>
      </c>
      <c r="G75" s="3" t="s">
        <v>281</v>
      </c>
      <c r="H75" s="10" t="s">
        <v>41</v>
      </c>
      <c r="I75" s="10">
        <v>98</v>
      </c>
      <c r="J75" s="21">
        <v>7000</v>
      </c>
      <c r="K75" s="21">
        <f t="shared" si="1"/>
        <v>686000</v>
      </c>
      <c r="L75" s="9" t="s">
        <v>706</v>
      </c>
      <c r="M75" s="9" t="s">
        <v>707</v>
      </c>
    </row>
    <row r="76" spans="1:13" ht="409.5" x14ac:dyDescent="0.25">
      <c r="A76" s="5" t="s">
        <v>1</v>
      </c>
      <c r="B76" s="18" t="s">
        <v>272</v>
      </c>
      <c r="C76" s="18" t="s">
        <v>282</v>
      </c>
      <c r="D76" s="18" t="s">
        <v>283</v>
      </c>
      <c r="E76" s="23" t="s">
        <v>284</v>
      </c>
      <c r="F76" s="23" t="s">
        <v>285</v>
      </c>
      <c r="G76" s="3" t="s">
        <v>286</v>
      </c>
      <c r="H76" s="10" t="s">
        <v>41</v>
      </c>
      <c r="I76" s="10">
        <v>7</v>
      </c>
      <c r="J76" s="21">
        <v>67000</v>
      </c>
      <c r="K76" s="21">
        <f t="shared" si="1"/>
        <v>469000</v>
      </c>
      <c r="L76" s="9" t="s">
        <v>706</v>
      </c>
      <c r="M76" s="9" t="s">
        <v>707</v>
      </c>
    </row>
    <row r="77" spans="1:13" ht="357" x14ac:dyDescent="0.25">
      <c r="A77" s="5" t="s">
        <v>1</v>
      </c>
      <c r="B77" s="18" t="s">
        <v>272</v>
      </c>
      <c r="C77" s="18" t="s">
        <v>282</v>
      </c>
      <c r="D77" s="18" t="s">
        <v>287</v>
      </c>
      <c r="E77" s="23" t="s">
        <v>288</v>
      </c>
      <c r="F77" s="23" t="s">
        <v>289</v>
      </c>
      <c r="G77" s="3" t="s">
        <v>290</v>
      </c>
      <c r="H77" s="10" t="s">
        <v>41</v>
      </c>
      <c r="I77" s="10">
        <v>4</v>
      </c>
      <c r="J77" s="21">
        <v>77400</v>
      </c>
      <c r="K77" s="21">
        <f t="shared" si="1"/>
        <v>309600</v>
      </c>
      <c r="L77" s="9" t="s">
        <v>706</v>
      </c>
      <c r="M77" s="9" t="s">
        <v>707</v>
      </c>
    </row>
    <row r="78" spans="1:13" ht="409.5" x14ac:dyDescent="0.25">
      <c r="A78" s="5" t="s">
        <v>1</v>
      </c>
      <c r="B78" s="18" t="s">
        <v>272</v>
      </c>
      <c r="C78" s="18" t="s">
        <v>282</v>
      </c>
      <c r="D78" s="18" t="s">
        <v>283</v>
      </c>
      <c r="E78" s="23" t="s">
        <v>284</v>
      </c>
      <c r="F78" s="23" t="s">
        <v>291</v>
      </c>
      <c r="G78" s="3" t="s">
        <v>292</v>
      </c>
      <c r="H78" s="10" t="s">
        <v>41</v>
      </c>
      <c r="I78" s="10">
        <v>12</v>
      </c>
      <c r="J78" s="21">
        <v>101500</v>
      </c>
      <c r="K78" s="21">
        <f t="shared" si="1"/>
        <v>1218000</v>
      </c>
      <c r="L78" s="9" t="s">
        <v>706</v>
      </c>
      <c r="M78" s="9" t="s">
        <v>707</v>
      </c>
    </row>
    <row r="79" spans="1:13" ht="409.5" x14ac:dyDescent="0.25">
      <c r="A79" s="5" t="s">
        <v>1</v>
      </c>
      <c r="B79" s="18" t="s">
        <v>272</v>
      </c>
      <c r="C79" s="18" t="s">
        <v>282</v>
      </c>
      <c r="D79" s="18" t="s">
        <v>283</v>
      </c>
      <c r="E79" s="23" t="s">
        <v>284</v>
      </c>
      <c r="F79" s="23" t="s">
        <v>293</v>
      </c>
      <c r="G79" s="3" t="s">
        <v>294</v>
      </c>
      <c r="H79" s="10" t="s">
        <v>41</v>
      </c>
      <c r="I79" s="10">
        <v>22</v>
      </c>
      <c r="J79" s="21">
        <v>142858</v>
      </c>
      <c r="K79" s="21">
        <f t="shared" si="1"/>
        <v>3142876</v>
      </c>
      <c r="L79" s="9" t="s">
        <v>706</v>
      </c>
      <c r="M79" s="9" t="s">
        <v>707</v>
      </c>
    </row>
    <row r="80" spans="1:13" ht="409.5" x14ac:dyDescent="0.25">
      <c r="A80" s="5" t="s">
        <v>1</v>
      </c>
      <c r="B80" s="18" t="s">
        <v>272</v>
      </c>
      <c r="C80" s="18" t="s">
        <v>295</v>
      </c>
      <c r="D80" s="18" t="s">
        <v>18</v>
      </c>
      <c r="E80" s="23" t="s">
        <v>296</v>
      </c>
      <c r="F80" s="23" t="s">
        <v>297</v>
      </c>
      <c r="G80" s="3" t="s">
        <v>298</v>
      </c>
      <c r="H80" s="10" t="s">
        <v>41</v>
      </c>
      <c r="I80" s="10">
        <v>4</v>
      </c>
      <c r="J80" s="21">
        <v>4500</v>
      </c>
      <c r="K80" s="21">
        <f t="shared" si="1"/>
        <v>18000</v>
      </c>
      <c r="L80" s="9" t="s">
        <v>706</v>
      </c>
      <c r="M80" s="9" t="s">
        <v>707</v>
      </c>
    </row>
    <row r="81" spans="1:13" ht="267.75" x14ac:dyDescent="0.25">
      <c r="A81" s="5" t="s">
        <v>1</v>
      </c>
      <c r="B81" s="18" t="s">
        <v>272</v>
      </c>
      <c r="C81" s="18" t="s">
        <v>295</v>
      </c>
      <c r="D81" s="18" t="s">
        <v>18</v>
      </c>
      <c r="E81" s="23" t="s">
        <v>299</v>
      </c>
      <c r="F81" s="23" t="s">
        <v>300</v>
      </c>
      <c r="G81" s="3" t="s">
        <v>301</v>
      </c>
      <c r="H81" s="10" t="s">
        <v>41</v>
      </c>
      <c r="I81" s="10">
        <v>7</v>
      </c>
      <c r="J81" s="21">
        <v>8000</v>
      </c>
      <c r="K81" s="21">
        <f t="shared" si="1"/>
        <v>56000</v>
      </c>
      <c r="L81" s="9" t="s">
        <v>706</v>
      </c>
      <c r="M81" s="9" t="s">
        <v>707</v>
      </c>
    </row>
    <row r="82" spans="1:13" ht="242.25" x14ac:dyDescent="0.25">
      <c r="A82" s="5" t="s">
        <v>1</v>
      </c>
      <c r="B82" s="18" t="s">
        <v>272</v>
      </c>
      <c r="C82" s="18" t="s">
        <v>302</v>
      </c>
      <c r="D82" s="18" t="s">
        <v>18</v>
      </c>
      <c r="E82" s="23" t="s">
        <v>303</v>
      </c>
      <c r="F82" s="23" t="s">
        <v>304</v>
      </c>
      <c r="G82" s="3" t="s">
        <v>305</v>
      </c>
      <c r="H82" s="10" t="s">
        <v>41</v>
      </c>
      <c r="I82" s="10">
        <v>50</v>
      </c>
      <c r="J82" s="21">
        <v>1515</v>
      </c>
      <c r="K82" s="21">
        <f t="shared" si="1"/>
        <v>75750</v>
      </c>
      <c r="L82" s="9" t="s">
        <v>706</v>
      </c>
      <c r="M82" s="9" t="s">
        <v>707</v>
      </c>
    </row>
    <row r="83" spans="1:13" ht="331.5" x14ac:dyDescent="0.25">
      <c r="A83" s="5" t="s">
        <v>1</v>
      </c>
      <c r="B83" s="18" t="s">
        <v>272</v>
      </c>
      <c r="C83" s="18" t="s">
        <v>302</v>
      </c>
      <c r="D83" s="18" t="s">
        <v>306</v>
      </c>
      <c r="E83" s="23" t="s">
        <v>303</v>
      </c>
      <c r="F83" s="23" t="s">
        <v>307</v>
      </c>
      <c r="G83" s="3" t="s">
        <v>308</v>
      </c>
      <c r="H83" s="10" t="s">
        <v>309</v>
      </c>
      <c r="I83" s="10">
        <v>50</v>
      </c>
      <c r="J83" s="21">
        <v>2055</v>
      </c>
      <c r="K83" s="21">
        <f t="shared" si="1"/>
        <v>102750</v>
      </c>
      <c r="L83" s="9" t="s">
        <v>706</v>
      </c>
      <c r="M83" s="9" t="s">
        <v>707</v>
      </c>
    </row>
    <row r="84" spans="1:13" ht="178.5" x14ac:dyDescent="0.25">
      <c r="A84" s="5" t="s">
        <v>1</v>
      </c>
      <c r="B84" s="18" t="s">
        <v>272</v>
      </c>
      <c r="C84" s="18" t="s">
        <v>302</v>
      </c>
      <c r="D84" s="18" t="s">
        <v>144</v>
      </c>
      <c r="E84" s="23" t="s">
        <v>303</v>
      </c>
      <c r="F84" s="23" t="s">
        <v>310</v>
      </c>
      <c r="G84" s="3" t="s">
        <v>311</v>
      </c>
      <c r="H84" s="10" t="s">
        <v>309</v>
      </c>
      <c r="I84" s="10">
        <v>100</v>
      </c>
      <c r="J84" s="21">
        <v>500</v>
      </c>
      <c r="K84" s="21">
        <f t="shared" si="1"/>
        <v>50000</v>
      </c>
      <c r="L84" s="9" t="s">
        <v>706</v>
      </c>
      <c r="M84" s="9" t="s">
        <v>707</v>
      </c>
    </row>
    <row r="85" spans="1:13" ht="409.5" x14ac:dyDescent="0.25">
      <c r="A85" s="5" t="s">
        <v>1</v>
      </c>
      <c r="B85" s="18" t="s">
        <v>272</v>
      </c>
      <c r="C85" s="18" t="s">
        <v>302</v>
      </c>
      <c r="D85" s="18" t="s">
        <v>144</v>
      </c>
      <c r="E85" s="23" t="s">
        <v>303</v>
      </c>
      <c r="F85" s="23" t="s">
        <v>312</v>
      </c>
      <c r="G85" s="3" t="s">
        <v>313</v>
      </c>
      <c r="H85" s="10" t="s">
        <v>309</v>
      </c>
      <c r="I85" s="10">
        <v>100</v>
      </c>
      <c r="J85" s="21">
        <v>500</v>
      </c>
      <c r="K85" s="21">
        <f t="shared" si="1"/>
        <v>50000</v>
      </c>
      <c r="L85" s="9" t="s">
        <v>706</v>
      </c>
      <c r="M85" s="9" t="s">
        <v>707</v>
      </c>
    </row>
    <row r="86" spans="1:13" ht="409.5" x14ac:dyDescent="0.25">
      <c r="A86" s="5" t="s">
        <v>1</v>
      </c>
      <c r="B86" s="18" t="s">
        <v>272</v>
      </c>
      <c r="C86" s="18" t="s">
        <v>302</v>
      </c>
      <c r="D86" s="18" t="s">
        <v>144</v>
      </c>
      <c r="E86" s="23" t="s">
        <v>303</v>
      </c>
      <c r="F86" s="23" t="s">
        <v>314</v>
      </c>
      <c r="G86" s="3" t="s">
        <v>315</v>
      </c>
      <c r="H86" s="10" t="s">
        <v>309</v>
      </c>
      <c r="I86" s="10">
        <v>100</v>
      </c>
      <c r="J86" s="21">
        <v>500</v>
      </c>
      <c r="K86" s="21">
        <f t="shared" si="1"/>
        <v>50000</v>
      </c>
      <c r="L86" s="9" t="s">
        <v>706</v>
      </c>
      <c r="M86" s="9" t="s">
        <v>707</v>
      </c>
    </row>
    <row r="87" spans="1:13" ht="280.5" x14ac:dyDescent="0.25">
      <c r="A87" s="5" t="s">
        <v>1</v>
      </c>
      <c r="B87" s="18" t="s">
        <v>272</v>
      </c>
      <c r="C87" s="18" t="s">
        <v>302</v>
      </c>
      <c r="D87" s="18" t="s">
        <v>144</v>
      </c>
      <c r="E87" s="23" t="s">
        <v>303</v>
      </c>
      <c r="F87" s="23" t="s">
        <v>316</v>
      </c>
      <c r="G87" s="3" t="s">
        <v>317</v>
      </c>
      <c r="H87" s="10" t="s">
        <v>309</v>
      </c>
      <c r="I87" s="10">
        <v>100</v>
      </c>
      <c r="J87" s="21">
        <v>500</v>
      </c>
      <c r="K87" s="21">
        <f t="shared" si="1"/>
        <v>50000</v>
      </c>
      <c r="L87" s="9" t="s">
        <v>706</v>
      </c>
      <c r="M87" s="9" t="s">
        <v>707</v>
      </c>
    </row>
    <row r="88" spans="1:13" ht="344.25" x14ac:dyDescent="0.25">
      <c r="A88" s="5" t="s">
        <v>1</v>
      </c>
      <c r="B88" s="18" t="s">
        <v>272</v>
      </c>
      <c r="C88" s="18" t="s">
        <v>302</v>
      </c>
      <c r="D88" s="18" t="s">
        <v>144</v>
      </c>
      <c r="E88" s="23" t="s">
        <v>303</v>
      </c>
      <c r="F88" s="23" t="s">
        <v>318</v>
      </c>
      <c r="G88" s="3" t="s">
        <v>319</v>
      </c>
      <c r="H88" s="10" t="s">
        <v>309</v>
      </c>
      <c r="I88" s="10">
        <v>100</v>
      </c>
      <c r="J88" s="21">
        <v>500</v>
      </c>
      <c r="K88" s="21">
        <f t="shared" si="1"/>
        <v>50000</v>
      </c>
      <c r="L88" s="9" t="s">
        <v>706</v>
      </c>
      <c r="M88" s="9" t="s">
        <v>707</v>
      </c>
    </row>
    <row r="89" spans="1:13" ht="357" x14ac:dyDescent="0.25">
      <c r="A89" s="5" t="s">
        <v>1</v>
      </c>
      <c r="B89" s="18" t="s">
        <v>272</v>
      </c>
      <c r="C89" s="18" t="s">
        <v>302</v>
      </c>
      <c r="D89" s="18" t="s">
        <v>199</v>
      </c>
      <c r="E89" s="23" t="s">
        <v>303</v>
      </c>
      <c r="F89" s="23" t="s">
        <v>320</v>
      </c>
      <c r="G89" s="3" t="s">
        <v>321</v>
      </c>
      <c r="H89" s="10" t="s">
        <v>309</v>
      </c>
      <c r="I89" s="10">
        <v>400</v>
      </c>
      <c r="J89" s="21">
        <v>274.5</v>
      </c>
      <c r="K89" s="21">
        <f t="shared" si="1"/>
        <v>109800</v>
      </c>
      <c r="L89" s="9" t="s">
        <v>706</v>
      </c>
      <c r="M89" s="9" t="s">
        <v>707</v>
      </c>
    </row>
    <row r="90" spans="1:13" ht="357" x14ac:dyDescent="0.25">
      <c r="A90" s="5" t="s">
        <v>1</v>
      </c>
      <c r="B90" s="18" t="s">
        <v>272</v>
      </c>
      <c r="C90" s="18" t="s">
        <v>302</v>
      </c>
      <c r="D90" s="18" t="s">
        <v>199</v>
      </c>
      <c r="E90" s="23" t="s">
        <v>303</v>
      </c>
      <c r="F90" s="23" t="s">
        <v>322</v>
      </c>
      <c r="G90" s="3" t="s">
        <v>323</v>
      </c>
      <c r="H90" s="10" t="s">
        <v>309</v>
      </c>
      <c r="I90" s="10">
        <v>400</v>
      </c>
      <c r="J90" s="21">
        <v>274.5</v>
      </c>
      <c r="K90" s="21">
        <f t="shared" si="1"/>
        <v>109800</v>
      </c>
      <c r="L90" s="9" t="s">
        <v>706</v>
      </c>
      <c r="M90" s="9" t="s">
        <v>707</v>
      </c>
    </row>
    <row r="91" spans="1:13" ht="357" x14ac:dyDescent="0.25">
      <c r="A91" s="5" t="s">
        <v>1</v>
      </c>
      <c r="B91" s="18" t="s">
        <v>272</v>
      </c>
      <c r="C91" s="18" t="s">
        <v>302</v>
      </c>
      <c r="D91" s="18" t="s">
        <v>199</v>
      </c>
      <c r="E91" s="23" t="s">
        <v>303</v>
      </c>
      <c r="F91" s="23" t="s">
        <v>324</v>
      </c>
      <c r="G91" s="3" t="s">
        <v>325</v>
      </c>
      <c r="H91" s="10" t="s">
        <v>309</v>
      </c>
      <c r="I91" s="10">
        <v>200</v>
      </c>
      <c r="J91" s="21">
        <v>274.5</v>
      </c>
      <c r="K91" s="21">
        <f t="shared" si="1"/>
        <v>54900</v>
      </c>
      <c r="L91" s="9" t="s">
        <v>706</v>
      </c>
      <c r="M91" s="9" t="s">
        <v>707</v>
      </c>
    </row>
    <row r="92" spans="1:13" ht="357" x14ac:dyDescent="0.25">
      <c r="A92" s="5" t="s">
        <v>1</v>
      </c>
      <c r="B92" s="18" t="s">
        <v>272</v>
      </c>
      <c r="C92" s="18" t="s">
        <v>302</v>
      </c>
      <c r="D92" s="18" t="s">
        <v>199</v>
      </c>
      <c r="E92" s="23" t="s">
        <v>303</v>
      </c>
      <c r="F92" s="23" t="s">
        <v>326</v>
      </c>
      <c r="G92" s="3" t="s">
        <v>327</v>
      </c>
      <c r="H92" s="10" t="s">
        <v>309</v>
      </c>
      <c r="I92" s="10">
        <v>300</v>
      </c>
      <c r="J92" s="21">
        <v>274.5</v>
      </c>
      <c r="K92" s="21">
        <f t="shared" si="1"/>
        <v>82350</v>
      </c>
      <c r="L92" s="9" t="s">
        <v>706</v>
      </c>
      <c r="M92" s="9" t="s">
        <v>707</v>
      </c>
    </row>
    <row r="93" spans="1:13" ht="242.25" x14ac:dyDescent="0.25">
      <c r="A93" s="5" t="s">
        <v>1</v>
      </c>
      <c r="B93" s="18" t="s">
        <v>272</v>
      </c>
      <c r="C93" s="18" t="s">
        <v>113</v>
      </c>
      <c r="D93" s="18" t="s">
        <v>328</v>
      </c>
      <c r="E93" s="23" t="s">
        <v>231</v>
      </c>
      <c r="F93" s="23" t="s">
        <v>329</v>
      </c>
      <c r="G93" s="3" t="s">
        <v>330</v>
      </c>
      <c r="H93" s="10" t="s">
        <v>41</v>
      </c>
      <c r="I93" s="10">
        <v>39</v>
      </c>
      <c r="J93" s="21">
        <v>5000</v>
      </c>
      <c r="K93" s="21">
        <f t="shared" si="1"/>
        <v>195000</v>
      </c>
      <c r="L93" s="9" t="s">
        <v>706</v>
      </c>
      <c r="M93" s="9" t="s">
        <v>707</v>
      </c>
    </row>
    <row r="94" spans="1:13" ht="409.5" x14ac:dyDescent="0.25">
      <c r="A94" s="5" t="s">
        <v>1</v>
      </c>
      <c r="B94" s="18" t="s">
        <v>272</v>
      </c>
      <c r="C94" s="18" t="s">
        <v>113</v>
      </c>
      <c r="D94" s="18" t="s">
        <v>144</v>
      </c>
      <c r="E94" s="23" t="s">
        <v>231</v>
      </c>
      <c r="F94" s="23" t="s">
        <v>331</v>
      </c>
      <c r="G94" s="3" t="s">
        <v>332</v>
      </c>
      <c r="H94" s="10" t="s">
        <v>41</v>
      </c>
      <c r="I94" s="10">
        <v>28</v>
      </c>
      <c r="J94" s="21">
        <v>2000</v>
      </c>
      <c r="K94" s="21">
        <f t="shared" si="1"/>
        <v>56000</v>
      </c>
      <c r="L94" s="9" t="s">
        <v>706</v>
      </c>
      <c r="M94" s="9" t="s">
        <v>707</v>
      </c>
    </row>
    <row r="95" spans="1:13" ht="331.5" x14ac:dyDescent="0.25">
      <c r="A95" s="5" t="s">
        <v>1</v>
      </c>
      <c r="B95" s="18" t="s">
        <v>272</v>
      </c>
      <c r="C95" s="18" t="s">
        <v>333</v>
      </c>
      <c r="D95" s="18" t="s">
        <v>334</v>
      </c>
      <c r="E95" s="23" t="s">
        <v>335</v>
      </c>
      <c r="F95" s="23" t="s">
        <v>336</v>
      </c>
      <c r="G95" s="3" t="s">
        <v>337</v>
      </c>
      <c r="H95" s="10" t="s">
        <v>41</v>
      </c>
      <c r="I95" s="10">
        <v>130</v>
      </c>
      <c r="J95" s="21">
        <v>330</v>
      </c>
      <c r="K95" s="21">
        <f t="shared" si="1"/>
        <v>42900</v>
      </c>
      <c r="L95" s="9" t="s">
        <v>706</v>
      </c>
      <c r="M95" s="9" t="s">
        <v>707</v>
      </c>
    </row>
    <row r="96" spans="1:13" ht="344.25" x14ac:dyDescent="0.25">
      <c r="A96" s="5" t="s">
        <v>1</v>
      </c>
      <c r="B96" s="18" t="s">
        <v>272</v>
      </c>
      <c r="C96" s="18" t="s">
        <v>333</v>
      </c>
      <c r="D96" s="18" t="s">
        <v>338</v>
      </c>
      <c r="E96" s="23" t="s">
        <v>339</v>
      </c>
      <c r="F96" s="23" t="s">
        <v>340</v>
      </c>
      <c r="G96" s="3" t="s">
        <v>341</v>
      </c>
      <c r="H96" s="10" t="s">
        <v>41</v>
      </c>
      <c r="I96" s="10">
        <v>442</v>
      </c>
      <c r="J96" s="21">
        <v>300</v>
      </c>
      <c r="K96" s="21">
        <f t="shared" si="1"/>
        <v>132600</v>
      </c>
      <c r="L96" s="9" t="s">
        <v>706</v>
      </c>
      <c r="M96" s="9" t="s">
        <v>707</v>
      </c>
    </row>
    <row r="97" spans="1:13" ht="318.75" x14ac:dyDescent="0.25">
      <c r="A97" s="5" t="s">
        <v>1</v>
      </c>
      <c r="B97" s="18" t="s">
        <v>272</v>
      </c>
      <c r="C97" s="18" t="s">
        <v>333</v>
      </c>
      <c r="D97" s="18" t="s">
        <v>342</v>
      </c>
      <c r="E97" s="23" t="s">
        <v>339</v>
      </c>
      <c r="F97" s="23" t="s">
        <v>343</v>
      </c>
      <c r="G97" s="3" t="s">
        <v>344</v>
      </c>
      <c r="H97" s="10" t="s">
        <v>41</v>
      </c>
      <c r="I97" s="10">
        <v>97</v>
      </c>
      <c r="J97" s="21">
        <v>120</v>
      </c>
      <c r="K97" s="21">
        <f t="shared" si="1"/>
        <v>11640</v>
      </c>
      <c r="L97" s="9" t="s">
        <v>706</v>
      </c>
      <c r="M97" s="9" t="s">
        <v>707</v>
      </c>
    </row>
    <row r="98" spans="1:13" ht="318.75" x14ac:dyDescent="0.25">
      <c r="A98" s="5" t="s">
        <v>1</v>
      </c>
      <c r="B98" s="18" t="s">
        <v>272</v>
      </c>
      <c r="C98" s="18" t="s">
        <v>345</v>
      </c>
      <c r="D98" s="18" t="s">
        <v>346</v>
      </c>
      <c r="E98" s="23" t="s">
        <v>339</v>
      </c>
      <c r="F98" s="23" t="s">
        <v>347</v>
      </c>
      <c r="G98" s="3" t="s">
        <v>348</v>
      </c>
      <c r="H98" s="10" t="s">
        <v>41</v>
      </c>
      <c r="I98" s="10">
        <v>105</v>
      </c>
      <c r="J98" s="21">
        <v>550</v>
      </c>
      <c r="K98" s="21">
        <f t="shared" si="1"/>
        <v>57750</v>
      </c>
      <c r="L98" s="9" t="s">
        <v>706</v>
      </c>
      <c r="M98" s="9" t="s">
        <v>707</v>
      </c>
    </row>
    <row r="99" spans="1:13" ht="293.25" x14ac:dyDescent="0.25">
      <c r="A99" s="5" t="s">
        <v>1</v>
      </c>
      <c r="B99" s="18" t="s">
        <v>272</v>
      </c>
      <c r="C99" s="18" t="s">
        <v>345</v>
      </c>
      <c r="D99" s="18" t="s">
        <v>349</v>
      </c>
      <c r="E99" s="23" t="s">
        <v>335</v>
      </c>
      <c r="F99" s="23" t="s">
        <v>350</v>
      </c>
      <c r="G99" s="3" t="s">
        <v>351</v>
      </c>
      <c r="H99" s="10" t="s">
        <v>41</v>
      </c>
      <c r="I99" s="10">
        <v>68</v>
      </c>
      <c r="J99" s="21">
        <v>1200</v>
      </c>
      <c r="K99" s="21">
        <f t="shared" si="1"/>
        <v>81600</v>
      </c>
      <c r="L99" s="9" t="s">
        <v>706</v>
      </c>
      <c r="M99" s="9" t="s">
        <v>707</v>
      </c>
    </row>
    <row r="100" spans="1:13" ht="409.5" x14ac:dyDescent="0.25">
      <c r="A100" s="5" t="s">
        <v>1</v>
      </c>
      <c r="B100" s="18" t="s">
        <v>272</v>
      </c>
      <c r="C100" s="18" t="s">
        <v>353</v>
      </c>
      <c r="D100" s="18" t="s">
        <v>18</v>
      </c>
      <c r="E100" s="23" t="s">
        <v>354</v>
      </c>
      <c r="F100" s="23" t="s">
        <v>355</v>
      </c>
      <c r="G100" s="3" t="s">
        <v>356</v>
      </c>
      <c r="H100" s="10" t="s">
        <v>41</v>
      </c>
      <c r="I100" s="10">
        <v>1</v>
      </c>
      <c r="J100" s="21">
        <v>8000</v>
      </c>
      <c r="K100" s="21">
        <f t="shared" si="1"/>
        <v>8000</v>
      </c>
      <c r="L100" s="9" t="s">
        <v>706</v>
      </c>
      <c r="M100" s="9" t="s">
        <v>707</v>
      </c>
    </row>
    <row r="101" spans="1:13" ht="409.5" x14ac:dyDescent="0.25">
      <c r="A101" s="5" t="s">
        <v>1</v>
      </c>
      <c r="B101" s="18" t="s">
        <v>272</v>
      </c>
      <c r="C101" s="18" t="s">
        <v>357</v>
      </c>
      <c r="D101" s="18" t="s">
        <v>159</v>
      </c>
      <c r="E101" s="23" t="s">
        <v>358</v>
      </c>
      <c r="F101" s="23" t="s">
        <v>359</v>
      </c>
      <c r="G101" s="3" t="s">
        <v>360</v>
      </c>
      <c r="H101" s="10" t="s">
        <v>41</v>
      </c>
      <c r="I101" s="10">
        <v>1</v>
      </c>
      <c r="J101" s="21">
        <v>10000</v>
      </c>
      <c r="K101" s="21">
        <f t="shared" si="1"/>
        <v>10000</v>
      </c>
      <c r="L101" s="9" t="s">
        <v>706</v>
      </c>
      <c r="M101" s="9" t="s">
        <v>707</v>
      </c>
    </row>
    <row r="102" spans="1:13" ht="344.25" x14ac:dyDescent="0.25">
      <c r="A102" s="5" t="s">
        <v>1</v>
      </c>
      <c r="B102" s="18" t="s">
        <v>272</v>
      </c>
      <c r="C102" s="18" t="s">
        <v>357</v>
      </c>
      <c r="D102" s="18" t="s">
        <v>159</v>
      </c>
      <c r="E102" s="23" t="s">
        <v>358</v>
      </c>
      <c r="F102" s="23" t="s">
        <v>361</v>
      </c>
      <c r="G102" s="3" t="s">
        <v>362</v>
      </c>
      <c r="H102" s="10" t="s">
        <v>41</v>
      </c>
      <c r="I102" s="10">
        <v>19</v>
      </c>
      <c r="J102" s="21">
        <v>8000</v>
      </c>
      <c r="K102" s="21">
        <f t="shared" si="1"/>
        <v>152000</v>
      </c>
      <c r="L102" s="9" t="s">
        <v>706</v>
      </c>
      <c r="M102" s="9" t="s">
        <v>707</v>
      </c>
    </row>
    <row r="103" spans="1:13" ht="280.5" x14ac:dyDescent="0.25">
      <c r="A103" s="5" t="s">
        <v>1</v>
      </c>
      <c r="B103" s="18" t="s">
        <v>272</v>
      </c>
      <c r="C103" s="18" t="s">
        <v>46</v>
      </c>
      <c r="D103" s="18" t="s">
        <v>250</v>
      </c>
      <c r="E103" s="23" t="s">
        <v>339</v>
      </c>
      <c r="F103" s="23" t="s">
        <v>363</v>
      </c>
      <c r="G103" s="3" t="s">
        <v>364</v>
      </c>
      <c r="H103" s="10" t="s">
        <v>41</v>
      </c>
      <c r="I103" s="10">
        <v>254</v>
      </c>
      <c r="J103" s="21">
        <v>300</v>
      </c>
      <c r="K103" s="21">
        <f t="shared" si="1"/>
        <v>76200</v>
      </c>
      <c r="L103" s="9" t="s">
        <v>706</v>
      </c>
      <c r="M103" s="9" t="s">
        <v>707</v>
      </c>
    </row>
    <row r="104" spans="1:13" ht="293.25" x14ac:dyDescent="0.25">
      <c r="A104" s="5" t="s">
        <v>1</v>
      </c>
      <c r="B104" s="18" t="s">
        <v>272</v>
      </c>
      <c r="C104" s="18" t="s">
        <v>46</v>
      </c>
      <c r="D104" s="18" t="s">
        <v>250</v>
      </c>
      <c r="E104" s="23" t="s">
        <v>335</v>
      </c>
      <c r="F104" s="23" t="s">
        <v>365</v>
      </c>
      <c r="G104" s="3" t="s">
        <v>366</v>
      </c>
      <c r="H104" s="10" t="s">
        <v>41</v>
      </c>
      <c r="I104" s="10">
        <v>43</v>
      </c>
      <c r="J104" s="21">
        <v>280</v>
      </c>
      <c r="K104" s="21">
        <f t="shared" si="1"/>
        <v>12040</v>
      </c>
      <c r="L104" s="9" t="s">
        <v>706</v>
      </c>
      <c r="M104" s="9" t="s">
        <v>707</v>
      </c>
    </row>
    <row r="105" spans="1:13" ht="306" x14ac:dyDescent="0.25">
      <c r="A105" s="5" t="s">
        <v>1</v>
      </c>
      <c r="B105" s="18" t="s">
        <v>272</v>
      </c>
      <c r="C105" s="18" t="s">
        <v>46</v>
      </c>
      <c r="D105" s="18" t="s">
        <v>367</v>
      </c>
      <c r="E105" s="23" t="s">
        <v>368</v>
      </c>
      <c r="F105" s="23" t="s">
        <v>369</v>
      </c>
      <c r="G105" s="3" t="s">
        <v>370</v>
      </c>
      <c r="H105" s="10" t="s">
        <v>41</v>
      </c>
      <c r="I105" s="10">
        <v>27</v>
      </c>
      <c r="J105" s="21">
        <v>2600</v>
      </c>
      <c r="K105" s="21">
        <f t="shared" si="1"/>
        <v>70200</v>
      </c>
      <c r="L105" s="9" t="s">
        <v>706</v>
      </c>
      <c r="M105" s="9" t="s">
        <v>707</v>
      </c>
    </row>
    <row r="106" spans="1:13" ht="140.25" x14ac:dyDescent="0.25">
      <c r="A106" s="5" t="s">
        <v>1</v>
      </c>
      <c r="B106" s="18" t="s">
        <v>272</v>
      </c>
      <c r="C106" s="18" t="s">
        <v>46</v>
      </c>
      <c r="D106" s="18" t="s">
        <v>371</v>
      </c>
      <c r="E106" s="23" t="s">
        <v>372</v>
      </c>
      <c r="F106" s="23" t="s">
        <v>373</v>
      </c>
      <c r="G106" s="3" t="s">
        <v>374</v>
      </c>
      <c r="H106" s="10" t="s">
        <v>41</v>
      </c>
      <c r="I106" s="10">
        <v>1</v>
      </c>
      <c r="J106" s="21">
        <v>4000</v>
      </c>
      <c r="K106" s="21">
        <f t="shared" si="1"/>
        <v>4000</v>
      </c>
      <c r="L106" s="9" t="s">
        <v>706</v>
      </c>
      <c r="M106" s="9" t="s">
        <v>707</v>
      </c>
    </row>
    <row r="107" spans="1:13" ht="242.25" x14ac:dyDescent="0.25">
      <c r="A107" s="5" t="s">
        <v>1</v>
      </c>
      <c r="B107" s="18" t="s">
        <v>375</v>
      </c>
      <c r="C107" s="18" t="s">
        <v>46</v>
      </c>
      <c r="D107" s="18" t="s">
        <v>114</v>
      </c>
      <c r="E107" s="23" t="s">
        <v>160</v>
      </c>
      <c r="F107" s="23" t="s">
        <v>376</v>
      </c>
      <c r="G107" s="3" t="s">
        <v>377</v>
      </c>
      <c r="H107" s="10" t="s">
        <v>41</v>
      </c>
      <c r="I107" s="10">
        <v>21</v>
      </c>
      <c r="J107" s="21">
        <v>420</v>
      </c>
      <c r="K107" s="21">
        <f t="shared" si="1"/>
        <v>8820</v>
      </c>
      <c r="L107" s="9" t="s">
        <v>706</v>
      </c>
      <c r="M107" s="9" t="s">
        <v>707</v>
      </c>
    </row>
    <row r="108" spans="1:13" ht="153" x14ac:dyDescent="0.25">
      <c r="A108" s="5" t="s">
        <v>1</v>
      </c>
      <c r="B108" s="18" t="s">
        <v>375</v>
      </c>
      <c r="C108" s="18" t="s">
        <v>17</v>
      </c>
      <c r="D108" s="18" t="s">
        <v>159</v>
      </c>
      <c r="E108" s="23" t="s">
        <v>378</v>
      </c>
      <c r="F108" s="23" t="s">
        <v>379</v>
      </c>
      <c r="G108" s="3" t="s">
        <v>380</v>
      </c>
      <c r="H108" s="10" t="s">
        <v>41</v>
      </c>
      <c r="I108" s="10">
        <v>33</v>
      </c>
      <c r="J108" s="21">
        <v>250</v>
      </c>
      <c r="K108" s="21">
        <f t="shared" si="1"/>
        <v>8250</v>
      </c>
      <c r="L108" s="9" t="s">
        <v>706</v>
      </c>
      <c r="M108" s="9" t="s">
        <v>707</v>
      </c>
    </row>
    <row r="109" spans="1:13" ht="229.5" x14ac:dyDescent="0.25">
      <c r="A109" s="5" t="s">
        <v>1</v>
      </c>
      <c r="B109" s="18" t="s">
        <v>375</v>
      </c>
      <c r="C109" s="18" t="s">
        <v>17</v>
      </c>
      <c r="D109" s="18" t="s">
        <v>159</v>
      </c>
      <c r="E109" s="23" t="s">
        <v>378</v>
      </c>
      <c r="F109" s="23" t="s">
        <v>381</v>
      </c>
      <c r="G109" s="3" t="s">
        <v>382</v>
      </c>
      <c r="H109" s="10" t="s">
        <v>41</v>
      </c>
      <c r="I109" s="10">
        <v>33</v>
      </c>
      <c r="J109" s="21">
        <v>610</v>
      </c>
      <c r="K109" s="21">
        <f t="shared" si="1"/>
        <v>20130</v>
      </c>
      <c r="L109" s="9" t="s">
        <v>706</v>
      </c>
      <c r="M109" s="9" t="s">
        <v>707</v>
      </c>
    </row>
    <row r="110" spans="1:13" ht="293.25" x14ac:dyDescent="0.25">
      <c r="A110" s="5" t="s">
        <v>1</v>
      </c>
      <c r="B110" s="18" t="s">
        <v>375</v>
      </c>
      <c r="C110" s="18" t="s">
        <v>17</v>
      </c>
      <c r="D110" s="18" t="s">
        <v>159</v>
      </c>
      <c r="E110" s="23" t="s">
        <v>378</v>
      </c>
      <c r="F110" s="23" t="s">
        <v>383</v>
      </c>
      <c r="G110" s="3" t="s">
        <v>384</v>
      </c>
      <c r="H110" s="10" t="s">
        <v>41</v>
      </c>
      <c r="I110" s="10">
        <v>33</v>
      </c>
      <c r="J110" s="21">
        <v>1600</v>
      </c>
      <c r="K110" s="21">
        <f t="shared" si="1"/>
        <v>52800</v>
      </c>
      <c r="L110" s="9" t="s">
        <v>706</v>
      </c>
      <c r="M110" s="9" t="s">
        <v>707</v>
      </c>
    </row>
    <row r="111" spans="1:13" ht="267.75" x14ac:dyDescent="0.25">
      <c r="A111" s="5" t="s">
        <v>1</v>
      </c>
      <c r="B111" s="18" t="s">
        <v>375</v>
      </c>
      <c r="C111" s="18" t="s">
        <v>17</v>
      </c>
      <c r="D111" s="18" t="s">
        <v>159</v>
      </c>
      <c r="E111" s="23" t="s">
        <v>378</v>
      </c>
      <c r="F111" s="23" t="s">
        <v>385</v>
      </c>
      <c r="G111" s="3" t="s">
        <v>386</v>
      </c>
      <c r="H111" s="10" t="s">
        <v>41</v>
      </c>
      <c r="I111" s="10">
        <v>33</v>
      </c>
      <c r="J111" s="21">
        <v>1200</v>
      </c>
      <c r="K111" s="21">
        <f t="shared" si="1"/>
        <v>39600</v>
      </c>
      <c r="L111" s="9" t="s">
        <v>706</v>
      </c>
      <c r="M111" s="9" t="s">
        <v>707</v>
      </c>
    </row>
    <row r="112" spans="1:13" ht="140.25" x14ac:dyDescent="0.25">
      <c r="A112" s="5" t="s">
        <v>1</v>
      </c>
      <c r="B112" s="18" t="s">
        <v>375</v>
      </c>
      <c r="C112" s="18" t="s">
        <v>17</v>
      </c>
      <c r="D112" s="18" t="s">
        <v>159</v>
      </c>
      <c r="E112" s="23" t="s">
        <v>378</v>
      </c>
      <c r="F112" s="23" t="s">
        <v>387</v>
      </c>
      <c r="G112" s="3" t="s">
        <v>388</v>
      </c>
      <c r="H112" s="10" t="s">
        <v>41</v>
      </c>
      <c r="I112" s="10">
        <v>7</v>
      </c>
      <c r="J112" s="21">
        <v>2800</v>
      </c>
      <c r="K112" s="21">
        <f t="shared" si="1"/>
        <v>19600</v>
      </c>
      <c r="L112" s="9" t="s">
        <v>706</v>
      </c>
      <c r="M112" s="9" t="s">
        <v>707</v>
      </c>
    </row>
    <row r="113" spans="1:13" ht="242.25" x14ac:dyDescent="0.25">
      <c r="A113" s="5" t="s">
        <v>1</v>
      </c>
      <c r="B113" s="18" t="s">
        <v>375</v>
      </c>
      <c r="C113" s="18" t="s">
        <v>17</v>
      </c>
      <c r="D113" s="18" t="s">
        <v>159</v>
      </c>
      <c r="E113" s="23" t="s">
        <v>378</v>
      </c>
      <c r="F113" s="23" t="s">
        <v>389</v>
      </c>
      <c r="G113" s="3" t="s">
        <v>390</v>
      </c>
      <c r="H113" s="10" t="s">
        <v>41</v>
      </c>
      <c r="I113" s="10">
        <v>5</v>
      </c>
      <c r="J113" s="21">
        <v>5300</v>
      </c>
      <c r="K113" s="21">
        <f t="shared" si="1"/>
        <v>26500</v>
      </c>
      <c r="L113" s="9" t="s">
        <v>706</v>
      </c>
      <c r="M113" s="9" t="s">
        <v>707</v>
      </c>
    </row>
    <row r="114" spans="1:13" ht="204" x14ac:dyDescent="0.25">
      <c r="A114" s="5" t="s">
        <v>1</v>
      </c>
      <c r="B114" s="18" t="s">
        <v>375</v>
      </c>
      <c r="C114" s="18" t="s">
        <v>17</v>
      </c>
      <c r="D114" s="18" t="s">
        <v>163</v>
      </c>
      <c r="E114" s="23" t="s">
        <v>378</v>
      </c>
      <c r="F114" s="23" t="s">
        <v>391</v>
      </c>
      <c r="G114" s="3" t="s">
        <v>392</v>
      </c>
      <c r="H114" s="10" t="s">
        <v>41</v>
      </c>
      <c r="I114" s="10">
        <v>33</v>
      </c>
      <c r="J114" s="21">
        <v>160</v>
      </c>
      <c r="K114" s="21">
        <f t="shared" si="1"/>
        <v>5280</v>
      </c>
      <c r="L114" s="9" t="s">
        <v>706</v>
      </c>
      <c r="M114" s="9" t="s">
        <v>707</v>
      </c>
    </row>
    <row r="115" spans="1:13" ht="242.25" x14ac:dyDescent="0.25">
      <c r="A115" s="5" t="s">
        <v>1</v>
      </c>
      <c r="B115" s="18" t="s">
        <v>375</v>
      </c>
      <c r="C115" s="18" t="s">
        <v>17</v>
      </c>
      <c r="D115" s="18" t="s">
        <v>393</v>
      </c>
      <c r="E115" s="23" t="s">
        <v>378</v>
      </c>
      <c r="F115" s="23" t="s">
        <v>394</v>
      </c>
      <c r="G115" s="3" t="s">
        <v>395</v>
      </c>
      <c r="H115" s="10" t="s">
        <v>41</v>
      </c>
      <c r="I115" s="10">
        <v>33</v>
      </c>
      <c r="J115" s="21">
        <v>580</v>
      </c>
      <c r="K115" s="21">
        <f t="shared" si="1"/>
        <v>19140</v>
      </c>
      <c r="L115" s="9" t="s">
        <v>706</v>
      </c>
      <c r="M115" s="9" t="s">
        <v>707</v>
      </c>
    </row>
    <row r="116" spans="1:13" ht="216.75" x14ac:dyDescent="0.25">
      <c r="A116" s="5" t="s">
        <v>1</v>
      </c>
      <c r="B116" s="18" t="s">
        <v>375</v>
      </c>
      <c r="C116" s="18" t="s">
        <v>17</v>
      </c>
      <c r="D116" s="18" t="s">
        <v>396</v>
      </c>
      <c r="E116" s="23" t="s">
        <v>378</v>
      </c>
      <c r="F116" s="23" t="s">
        <v>397</v>
      </c>
      <c r="G116" s="3" t="s">
        <v>398</v>
      </c>
      <c r="H116" s="10" t="s">
        <v>41</v>
      </c>
      <c r="I116" s="10">
        <v>33</v>
      </c>
      <c r="J116" s="21">
        <v>970</v>
      </c>
      <c r="K116" s="21">
        <f t="shared" si="1"/>
        <v>32010</v>
      </c>
      <c r="L116" s="9" t="s">
        <v>706</v>
      </c>
      <c r="M116" s="9" t="s">
        <v>707</v>
      </c>
    </row>
    <row r="117" spans="1:13" ht="255" x14ac:dyDescent="0.25">
      <c r="A117" s="5" t="s">
        <v>1</v>
      </c>
      <c r="B117" s="18" t="s">
        <v>375</v>
      </c>
      <c r="C117" s="18" t="s">
        <v>17</v>
      </c>
      <c r="D117" s="18" t="s">
        <v>399</v>
      </c>
      <c r="E117" s="23" t="s">
        <v>378</v>
      </c>
      <c r="F117" s="23" t="s">
        <v>400</v>
      </c>
      <c r="G117" s="3" t="s">
        <v>401</v>
      </c>
      <c r="H117" s="10" t="s">
        <v>41</v>
      </c>
      <c r="I117" s="10">
        <v>33</v>
      </c>
      <c r="J117" s="21">
        <v>1500</v>
      </c>
      <c r="K117" s="21">
        <f t="shared" si="1"/>
        <v>49500</v>
      </c>
      <c r="L117" s="9" t="s">
        <v>706</v>
      </c>
      <c r="M117" s="9" t="s">
        <v>707</v>
      </c>
    </row>
    <row r="118" spans="1:13" ht="216.75" x14ac:dyDescent="0.25">
      <c r="A118" s="5" t="s">
        <v>1</v>
      </c>
      <c r="B118" s="18" t="s">
        <v>375</v>
      </c>
      <c r="C118" s="18" t="s">
        <v>402</v>
      </c>
      <c r="D118" s="18" t="s">
        <v>346</v>
      </c>
      <c r="E118" s="23" t="s">
        <v>403</v>
      </c>
      <c r="F118" s="23" t="s">
        <v>404</v>
      </c>
      <c r="G118" s="3" t="s">
        <v>405</v>
      </c>
      <c r="H118" s="10" t="s">
        <v>41</v>
      </c>
      <c r="I118" s="10">
        <v>65</v>
      </c>
      <c r="J118" s="21">
        <v>190</v>
      </c>
      <c r="K118" s="21">
        <f t="shared" si="1"/>
        <v>12350</v>
      </c>
      <c r="L118" s="9" t="s">
        <v>706</v>
      </c>
      <c r="M118" s="9" t="s">
        <v>707</v>
      </c>
    </row>
    <row r="119" spans="1:13" ht="165.75" x14ac:dyDescent="0.25">
      <c r="A119" s="5" t="s">
        <v>1</v>
      </c>
      <c r="B119" s="18" t="s">
        <v>375</v>
      </c>
      <c r="C119" s="18" t="s">
        <v>402</v>
      </c>
      <c r="D119" s="18" t="s">
        <v>159</v>
      </c>
      <c r="E119" s="23" t="s">
        <v>403</v>
      </c>
      <c r="F119" s="23" t="s">
        <v>406</v>
      </c>
      <c r="G119" s="3" t="s">
        <v>407</v>
      </c>
      <c r="H119" s="10" t="s">
        <v>41</v>
      </c>
      <c r="I119" s="10">
        <v>7</v>
      </c>
      <c r="J119" s="21">
        <v>760</v>
      </c>
      <c r="K119" s="21">
        <f t="shared" si="1"/>
        <v>5320</v>
      </c>
      <c r="L119" s="9" t="s">
        <v>706</v>
      </c>
      <c r="M119" s="9" t="s">
        <v>707</v>
      </c>
    </row>
    <row r="120" spans="1:13" ht="127.5" x14ac:dyDescent="0.25">
      <c r="A120" s="5" t="s">
        <v>1</v>
      </c>
      <c r="B120" s="18" t="s">
        <v>375</v>
      </c>
      <c r="C120" s="18" t="s">
        <v>402</v>
      </c>
      <c r="D120" s="18" t="s">
        <v>408</v>
      </c>
      <c r="E120" s="23" t="s">
        <v>403</v>
      </c>
      <c r="F120" s="23" t="s">
        <v>409</v>
      </c>
      <c r="G120" s="3" t="s">
        <v>410</v>
      </c>
      <c r="H120" s="10" t="s">
        <v>41</v>
      </c>
      <c r="I120" s="10">
        <v>7</v>
      </c>
      <c r="J120" s="21">
        <v>950</v>
      </c>
      <c r="K120" s="21">
        <f t="shared" si="1"/>
        <v>6650</v>
      </c>
      <c r="L120" s="9" t="s">
        <v>706</v>
      </c>
      <c r="M120" s="9" t="s">
        <v>707</v>
      </c>
    </row>
    <row r="121" spans="1:13" ht="178.5" x14ac:dyDescent="0.25">
      <c r="A121" s="5" t="s">
        <v>1</v>
      </c>
      <c r="B121" s="18" t="s">
        <v>375</v>
      </c>
      <c r="C121" s="18" t="s">
        <v>402</v>
      </c>
      <c r="D121" s="18" t="s">
        <v>144</v>
      </c>
      <c r="E121" s="23" t="s">
        <v>403</v>
      </c>
      <c r="F121" s="23" t="s">
        <v>411</v>
      </c>
      <c r="G121" s="3" t="s">
        <v>412</v>
      </c>
      <c r="H121" s="10" t="s">
        <v>41</v>
      </c>
      <c r="I121" s="10">
        <v>13</v>
      </c>
      <c r="J121" s="21">
        <v>2300</v>
      </c>
      <c r="K121" s="21">
        <f t="shared" si="1"/>
        <v>29900</v>
      </c>
      <c r="L121" s="9" t="s">
        <v>706</v>
      </c>
      <c r="M121" s="9" t="s">
        <v>707</v>
      </c>
    </row>
    <row r="122" spans="1:13" ht="153" x14ac:dyDescent="0.25">
      <c r="A122" s="5" t="s">
        <v>1</v>
      </c>
      <c r="B122" s="18" t="s">
        <v>375</v>
      </c>
      <c r="C122" s="18" t="s">
        <v>402</v>
      </c>
      <c r="D122" s="18" t="s">
        <v>396</v>
      </c>
      <c r="E122" s="23" t="s">
        <v>403</v>
      </c>
      <c r="F122" s="23" t="s">
        <v>413</v>
      </c>
      <c r="G122" s="3" t="s">
        <v>414</v>
      </c>
      <c r="H122" s="10" t="s">
        <v>41</v>
      </c>
      <c r="I122" s="10">
        <v>7</v>
      </c>
      <c r="J122" s="21">
        <v>1700</v>
      </c>
      <c r="K122" s="21">
        <f t="shared" si="1"/>
        <v>11900</v>
      </c>
      <c r="L122" s="9" t="s">
        <v>706</v>
      </c>
      <c r="M122" s="9" t="s">
        <v>707</v>
      </c>
    </row>
    <row r="123" spans="1:13" ht="102" x14ac:dyDescent="0.25">
      <c r="A123" s="5" t="s">
        <v>1</v>
      </c>
      <c r="B123" s="18" t="s">
        <v>375</v>
      </c>
      <c r="C123" s="18" t="s">
        <v>402</v>
      </c>
      <c r="D123" s="18" t="s">
        <v>415</v>
      </c>
      <c r="E123" s="23" t="s">
        <v>403</v>
      </c>
      <c r="F123" s="23" t="s">
        <v>416</v>
      </c>
      <c r="G123" s="3" t="s">
        <v>417</v>
      </c>
      <c r="H123" s="10" t="s">
        <v>41</v>
      </c>
      <c r="I123" s="10">
        <v>13</v>
      </c>
      <c r="J123" s="21">
        <v>2600</v>
      </c>
      <c r="K123" s="21">
        <f t="shared" si="1"/>
        <v>33800</v>
      </c>
      <c r="L123" s="9" t="s">
        <v>706</v>
      </c>
      <c r="M123" s="9" t="s">
        <v>707</v>
      </c>
    </row>
    <row r="124" spans="1:13" ht="178.5" x14ac:dyDescent="0.25">
      <c r="A124" s="5" t="s">
        <v>1</v>
      </c>
      <c r="B124" s="18" t="s">
        <v>375</v>
      </c>
      <c r="C124" s="18" t="s">
        <v>402</v>
      </c>
      <c r="D124" s="18" t="s">
        <v>399</v>
      </c>
      <c r="E124" s="23" t="s">
        <v>403</v>
      </c>
      <c r="F124" s="23" t="s">
        <v>418</v>
      </c>
      <c r="G124" s="3" t="s">
        <v>419</v>
      </c>
      <c r="H124" s="10" t="s">
        <v>41</v>
      </c>
      <c r="I124" s="10">
        <v>21</v>
      </c>
      <c r="J124" s="21">
        <v>3000</v>
      </c>
      <c r="K124" s="21">
        <f t="shared" si="1"/>
        <v>63000</v>
      </c>
      <c r="L124" s="9" t="s">
        <v>706</v>
      </c>
      <c r="M124" s="9" t="s">
        <v>707</v>
      </c>
    </row>
    <row r="125" spans="1:13" ht="89.25" x14ac:dyDescent="0.25">
      <c r="A125" s="5" t="s">
        <v>1</v>
      </c>
      <c r="B125" s="18" t="s">
        <v>375</v>
      </c>
      <c r="C125" s="18" t="s">
        <v>402</v>
      </c>
      <c r="D125" s="18" t="s">
        <v>420</v>
      </c>
      <c r="E125" s="23" t="s">
        <v>403</v>
      </c>
      <c r="F125" s="23" t="s">
        <v>421</v>
      </c>
      <c r="G125" s="3" t="s">
        <v>422</v>
      </c>
      <c r="H125" s="10" t="s">
        <v>41</v>
      </c>
      <c r="I125" s="10">
        <v>13</v>
      </c>
      <c r="J125" s="21">
        <v>8500</v>
      </c>
      <c r="K125" s="21">
        <f t="shared" si="1"/>
        <v>110500</v>
      </c>
      <c r="L125" s="9" t="s">
        <v>706</v>
      </c>
      <c r="M125" s="9" t="s">
        <v>707</v>
      </c>
    </row>
    <row r="126" spans="1:13" ht="76.5" x14ac:dyDescent="0.25">
      <c r="A126" s="5" t="s">
        <v>1</v>
      </c>
      <c r="B126" s="18" t="s">
        <v>375</v>
      </c>
      <c r="C126" s="18" t="s">
        <v>402</v>
      </c>
      <c r="D126" s="18" t="s">
        <v>423</v>
      </c>
      <c r="E126" s="23" t="s">
        <v>403</v>
      </c>
      <c r="F126" s="23" t="s">
        <v>424</v>
      </c>
      <c r="G126" s="3" t="s">
        <v>425</v>
      </c>
      <c r="H126" s="10" t="s">
        <v>41</v>
      </c>
      <c r="I126" s="10">
        <v>7</v>
      </c>
      <c r="J126" s="21">
        <v>2000</v>
      </c>
      <c r="K126" s="21">
        <f t="shared" si="1"/>
        <v>14000</v>
      </c>
      <c r="L126" s="9" t="s">
        <v>706</v>
      </c>
      <c r="M126" s="9" t="s">
        <v>707</v>
      </c>
    </row>
    <row r="127" spans="1:13" ht="51" x14ac:dyDescent="0.25">
      <c r="A127" s="5" t="s">
        <v>1</v>
      </c>
      <c r="B127" s="18" t="s">
        <v>375</v>
      </c>
      <c r="C127" s="18" t="s">
        <v>402</v>
      </c>
      <c r="D127" s="18" t="s">
        <v>426</v>
      </c>
      <c r="E127" s="23" t="s">
        <v>403</v>
      </c>
      <c r="F127" s="23" t="s">
        <v>427</v>
      </c>
      <c r="G127" s="3" t="s">
        <v>428</v>
      </c>
      <c r="H127" s="10" t="s">
        <v>41</v>
      </c>
      <c r="I127" s="10">
        <v>13</v>
      </c>
      <c r="J127" s="21">
        <v>2000</v>
      </c>
      <c r="K127" s="21">
        <f t="shared" si="1"/>
        <v>26000</v>
      </c>
      <c r="L127" s="9" t="s">
        <v>706</v>
      </c>
      <c r="M127" s="9" t="s">
        <v>707</v>
      </c>
    </row>
    <row r="128" spans="1:13" ht="102" x14ac:dyDescent="0.25">
      <c r="A128" s="5" t="s">
        <v>1</v>
      </c>
      <c r="B128" s="18" t="s">
        <v>375</v>
      </c>
      <c r="C128" s="18" t="s">
        <v>402</v>
      </c>
      <c r="D128" s="18" t="s">
        <v>429</v>
      </c>
      <c r="E128" s="23" t="s">
        <v>403</v>
      </c>
      <c r="F128" s="23" t="s">
        <v>430</v>
      </c>
      <c r="G128" s="3" t="s">
        <v>431</v>
      </c>
      <c r="H128" s="10" t="s">
        <v>41</v>
      </c>
      <c r="I128" s="10">
        <v>65</v>
      </c>
      <c r="J128" s="21">
        <v>340</v>
      </c>
      <c r="K128" s="21">
        <f t="shared" si="1"/>
        <v>22100</v>
      </c>
      <c r="L128" s="9" t="s">
        <v>706</v>
      </c>
      <c r="M128" s="9" t="s">
        <v>707</v>
      </c>
    </row>
    <row r="129" spans="1:13" ht="114.75" x14ac:dyDescent="0.25">
      <c r="A129" s="5" t="s">
        <v>1</v>
      </c>
      <c r="B129" s="18" t="s">
        <v>375</v>
      </c>
      <c r="C129" s="18" t="s">
        <v>432</v>
      </c>
      <c r="D129" s="18" t="s">
        <v>18</v>
      </c>
      <c r="E129" s="23" t="s">
        <v>433</v>
      </c>
      <c r="F129" s="23" t="s">
        <v>434</v>
      </c>
      <c r="G129" s="3" t="s">
        <v>435</v>
      </c>
      <c r="H129" s="10" t="s">
        <v>41</v>
      </c>
      <c r="I129" s="10">
        <v>33</v>
      </c>
      <c r="J129" s="21">
        <v>150</v>
      </c>
      <c r="K129" s="21">
        <f t="shared" si="1"/>
        <v>4950</v>
      </c>
      <c r="L129" s="9" t="s">
        <v>706</v>
      </c>
      <c r="M129" s="9" t="s">
        <v>707</v>
      </c>
    </row>
    <row r="130" spans="1:13" ht="344.25" x14ac:dyDescent="0.25">
      <c r="A130" s="5" t="s">
        <v>1</v>
      </c>
      <c r="B130" s="18" t="s">
        <v>375</v>
      </c>
      <c r="C130" s="18" t="s">
        <v>432</v>
      </c>
      <c r="D130" s="18" t="s">
        <v>436</v>
      </c>
      <c r="E130" s="23" t="s">
        <v>433</v>
      </c>
      <c r="F130" s="23" t="s">
        <v>437</v>
      </c>
      <c r="G130" s="3" t="s">
        <v>438</v>
      </c>
      <c r="H130" s="10" t="s">
        <v>41</v>
      </c>
      <c r="I130" s="10">
        <v>7</v>
      </c>
      <c r="J130" s="21">
        <v>2600</v>
      </c>
      <c r="K130" s="21">
        <f t="shared" si="1"/>
        <v>18200</v>
      </c>
      <c r="L130" s="9" t="s">
        <v>706</v>
      </c>
      <c r="M130" s="9" t="s">
        <v>707</v>
      </c>
    </row>
    <row r="131" spans="1:13" ht="204" x14ac:dyDescent="0.25">
      <c r="A131" s="5" t="s">
        <v>1</v>
      </c>
      <c r="B131" s="18" t="s">
        <v>375</v>
      </c>
      <c r="C131" s="18" t="s">
        <v>432</v>
      </c>
      <c r="D131" s="18" t="s">
        <v>163</v>
      </c>
      <c r="E131" s="23" t="s">
        <v>433</v>
      </c>
      <c r="F131" s="23" t="s">
        <v>439</v>
      </c>
      <c r="G131" s="3" t="s">
        <v>440</v>
      </c>
      <c r="H131" s="10" t="s">
        <v>41</v>
      </c>
      <c r="I131" s="10">
        <v>7</v>
      </c>
      <c r="J131" s="21">
        <v>1200</v>
      </c>
      <c r="K131" s="21">
        <f t="shared" si="1"/>
        <v>8400</v>
      </c>
      <c r="L131" s="9" t="s">
        <v>706</v>
      </c>
      <c r="M131" s="9" t="s">
        <v>707</v>
      </c>
    </row>
    <row r="132" spans="1:13" ht="229.5" x14ac:dyDescent="0.25">
      <c r="A132" s="5" t="s">
        <v>1</v>
      </c>
      <c r="B132" s="18" t="s">
        <v>375</v>
      </c>
      <c r="C132" s="18" t="s">
        <v>432</v>
      </c>
      <c r="D132" s="18" t="s">
        <v>18</v>
      </c>
      <c r="E132" s="23" t="s">
        <v>433</v>
      </c>
      <c r="F132" s="23" t="s">
        <v>441</v>
      </c>
      <c r="G132" s="3" t="s">
        <v>442</v>
      </c>
      <c r="H132" s="10" t="s">
        <v>41</v>
      </c>
      <c r="I132" s="10">
        <v>28</v>
      </c>
      <c r="J132" s="21">
        <v>650</v>
      </c>
      <c r="K132" s="21">
        <f t="shared" si="1"/>
        <v>18200</v>
      </c>
      <c r="L132" s="9" t="s">
        <v>706</v>
      </c>
      <c r="M132" s="9" t="s">
        <v>707</v>
      </c>
    </row>
    <row r="133" spans="1:13" ht="229.5" x14ac:dyDescent="0.25">
      <c r="A133" s="5" t="s">
        <v>1</v>
      </c>
      <c r="B133" s="18" t="s">
        <v>375</v>
      </c>
      <c r="C133" s="18" t="s">
        <v>443</v>
      </c>
      <c r="D133" s="18" t="s">
        <v>346</v>
      </c>
      <c r="E133" s="23" t="s">
        <v>444</v>
      </c>
      <c r="F133" s="23" t="s">
        <v>445</v>
      </c>
      <c r="G133" s="3" t="s">
        <v>446</v>
      </c>
      <c r="H133" s="10" t="s">
        <v>41</v>
      </c>
      <c r="I133" s="10">
        <v>20</v>
      </c>
      <c r="J133" s="21">
        <v>2200</v>
      </c>
      <c r="K133" s="21">
        <f t="shared" si="1"/>
        <v>44000</v>
      </c>
      <c r="L133" s="9" t="s">
        <v>706</v>
      </c>
      <c r="M133" s="9" t="s">
        <v>707</v>
      </c>
    </row>
    <row r="134" spans="1:13" ht="127.5" x14ac:dyDescent="0.25">
      <c r="A134" s="5" t="s">
        <v>1</v>
      </c>
      <c r="B134" s="18" t="s">
        <v>375</v>
      </c>
      <c r="C134" s="18" t="s">
        <v>443</v>
      </c>
      <c r="D134" s="18" t="s">
        <v>447</v>
      </c>
      <c r="E134" s="23" t="s">
        <v>444</v>
      </c>
      <c r="F134" s="23" t="s">
        <v>448</v>
      </c>
      <c r="G134" s="3" t="s">
        <v>449</v>
      </c>
      <c r="H134" s="10" t="s">
        <v>41</v>
      </c>
      <c r="I134" s="10">
        <v>20</v>
      </c>
      <c r="J134" s="21">
        <v>950</v>
      </c>
      <c r="K134" s="21">
        <f t="shared" si="1"/>
        <v>19000</v>
      </c>
      <c r="L134" s="9" t="s">
        <v>706</v>
      </c>
      <c r="M134" s="9" t="s">
        <v>707</v>
      </c>
    </row>
    <row r="135" spans="1:13" ht="102" x14ac:dyDescent="0.25">
      <c r="A135" s="5" t="s">
        <v>1</v>
      </c>
      <c r="B135" s="18" t="s">
        <v>375</v>
      </c>
      <c r="C135" s="18" t="s">
        <v>443</v>
      </c>
      <c r="D135" s="18" t="s">
        <v>346</v>
      </c>
      <c r="E135" s="23" t="s">
        <v>444</v>
      </c>
      <c r="F135" s="23" t="s">
        <v>450</v>
      </c>
      <c r="G135" s="3" t="s">
        <v>451</v>
      </c>
      <c r="H135" s="10" t="s">
        <v>41</v>
      </c>
      <c r="I135" s="10">
        <v>65</v>
      </c>
      <c r="J135" s="21">
        <v>190</v>
      </c>
      <c r="K135" s="21">
        <f t="shared" si="1"/>
        <v>12350</v>
      </c>
      <c r="L135" s="9" t="s">
        <v>706</v>
      </c>
      <c r="M135" s="9" t="s">
        <v>707</v>
      </c>
    </row>
    <row r="136" spans="1:13" ht="140.25" x14ac:dyDescent="0.25">
      <c r="A136" s="5" t="s">
        <v>1</v>
      </c>
      <c r="B136" s="18" t="s">
        <v>375</v>
      </c>
      <c r="C136" s="18" t="s">
        <v>443</v>
      </c>
      <c r="D136" s="18" t="s">
        <v>447</v>
      </c>
      <c r="E136" s="23" t="s">
        <v>444</v>
      </c>
      <c r="F136" s="23" t="s">
        <v>452</v>
      </c>
      <c r="G136" s="3" t="s">
        <v>453</v>
      </c>
      <c r="H136" s="10" t="s">
        <v>41</v>
      </c>
      <c r="I136" s="10">
        <v>7</v>
      </c>
      <c r="J136" s="21">
        <v>13500</v>
      </c>
      <c r="K136" s="21">
        <f t="shared" si="1"/>
        <v>94500</v>
      </c>
      <c r="L136" s="9" t="s">
        <v>706</v>
      </c>
      <c r="M136" s="9" t="s">
        <v>707</v>
      </c>
    </row>
    <row r="137" spans="1:13" ht="178.5" x14ac:dyDescent="0.25">
      <c r="A137" s="5" t="s">
        <v>1</v>
      </c>
      <c r="B137" s="18" t="s">
        <v>375</v>
      </c>
      <c r="C137" s="18" t="s">
        <v>443</v>
      </c>
      <c r="D137" s="18" t="s">
        <v>454</v>
      </c>
      <c r="E137" s="23" t="s">
        <v>444</v>
      </c>
      <c r="F137" s="23" t="s">
        <v>455</v>
      </c>
      <c r="G137" s="3" t="s">
        <v>456</v>
      </c>
      <c r="H137" s="10" t="s">
        <v>41</v>
      </c>
      <c r="I137" s="10">
        <v>28</v>
      </c>
      <c r="J137" s="21">
        <v>3400</v>
      </c>
      <c r="K137" s="21">
        <f t="shared" si="1"/>
        <v>95200</v>
      </c>
      <c r="L137" s="9" t="s">
        <v>706</v>
      </c>
      <c r="M137" s="9" t="s">
        <v>707</v>
      </c>
    </row>
    <row r="138" spans="1:13" ht="178.5" x14ac:dyDescent="0.25">
      <c r="A138" s="5" t="s">
        <v>1</v>
      </c>
      <c r="B138" s="18" t="s">
        <v>375</v>
      </c>
      <c r="C138" s="18" t="s">
        <v>273</v>
      </c>
      <c r="D138" s="18" t="s">
        <v>457</v>
      </c>
      <c r="E138" s="23" t="s">
        <v>275</v>
      </c>
      <c r="F138" s="23" t="s">
        <v>458</v>
      </c>
      <c r="G138" s="3" t="s">
        <v>459</v>
      </c>
      <c r="H138" s="10" t="s">
        <v>41</v>
      </c>
      <c r="I138" s="10">
        <v>16</v>
      </c>
      <c r="J138" s="21">
        <v>6400</v>
      </c>
      <c r="K138" s="21">
        <f t="shared" ref="K138:K201" si="2">I138*J138</f>
        <v>102400</v>
      </c>
      <c r="L138" s="9" t="s">
        <v>706</v>
      </c>
      <c r="M138" s="9" t="s">
        <v>707</v>
      </c>
    </row>
    <row r="139" spans="1:13" ht="127.5" x14ac:dyDescent="0.25">
      <c r="A139" s="5" t="s">
        <v>1</v>
      </c>
      <c r="B139" s="18" t="s">
        <v>375</v>
      </c>
      <c r="C139" s="18" t="s">
        <v>273</v>
      </c>
      <c r="D139" s="18" t="s">
        <v>460</v>
      </c>
      <c r="E139" s="23" t="s">
        <v>275</v>
      </c>
      <c r="F139" s="23" t="s">
        <v>461</v>
      </c>
      <c r="G139" s="3" t="s">
        <v>462</v>
      </c>
      <c r="H139" s="10" t="s">
        <v>41</v>
      </c>
      <c r="I139" s="10">
        <v>9</v>
      </c>
      <c r="J139" s="21">
        <v>16000</v>
      </c>
      <c r="K139" s="21">
        <f t="shared" si="2"/>
        <v>144000</v>
      </c>
      <c r="L139" s="9" t="s">
        <v>706</v>
      </c>
      <c r="M139" s="9" t="s">
        <v>707</v>
      </c>
    </row>
    <row r="140" spans="1:13" ht="216.75" x14ac:dyDescent="0.25">
      <c r="A140" s="5" t="s">
        <v>1</v>
      </c>
      <c r="B140" s="18" t="s">
        <v>375</v>
      </c>
      <c r="C140" s="18" t="s">
        <v>273</v>
      </c>
      <c r="D140" s="18" t="s">
        <v>463</v>
      </c>
      <c r="E140" s="23" t="s">
        <v>275</v>
      </c>
      <c r="F140" s="23" t="s">
        <v>464</v>
      </c>
      <c r="G140" s="3" t="s">
        <v>465</v>
      </c>
      <c r="H140" s="10" t="s">
        <v>41</v>
      </c>
      <c r="I140" s="10">
        <v>4</v>
      </c>
      <c r="J140" s="21">
        <v>21900</v>
      </c>
      <c r="K140" s="21">
        <f t="shared" si="2"/>
        <v>87600</v>
      </c>
      <c r="L140" s="9" t="s">
        <v>706</v>
      </c>
      <c r="M140" s="9" t="s">
        <v>707</v>
      </c>
    </row>
    <row r="141" spans="1:13" ht="216.75" x14ac:dyDescent="0.25">
      <c r="A141" s="5" t="s">
        <v>1</v>
      </c>
      <c r="B141" s="18" t="s">
        <v>375</v>
      </c>
      <c r="C141" s="18" t="s">
        <v>273</v>
      </c>
      <c r="D141" s="18" t="s">
        <v>466</v>
      </c>
      <c r="E141" s="23" t="s">
        <v>275</v>
      </c>
      <c r="F141" s="23" t="s">
        <v>467</v>
      </c>
      <c r="G141" s="3" t="s">
        <v>468</v>
      </c>
      <c r="H141" s="10" t="s">
        <v>41</v>
      </c>
      <c r="I141" s="10">
        <v>13</v>
      </c>
      <c r="J141" s="21">
        <v>14100</v>
      </c>
      <c r="K141" s="21">
        <f t="shared" si="2"/>
        <v>183300</v>
      </c>
      <c r="L141" s="9" t="s">
        <v>706</v>
      </c>
      <c r="M141" s="9" t="s">
        <v>707</v>
      </c>
    </row>
    <row r="142" spans="1:13" ht="153" x14ac:dyDescent="0.25">
      <c r="A142" s="5" t="s">
        <v>1</v>
      </c>
      <c r="B142" s="18" t="s">
        <v>375</v>
      </c>
      <c r="C142" s="18" t="s">
        <v>273</v>
      </c>
      <c r="D142" s="18" t="s">
        <v>466</v>
      </c>
      <c r="E142" s="23" t="s">
        <v>275</v>
      </c>
      <c r="F142" s="23" t="s">
        <v>469</v>
      </c>
      <c r="G142" s="3" t="s">
        <v>470</v>
      </c>
      <c r="H142" s="10" t="s">
        <v>41</v>
      </c>
      <c r="I142" s="10">
        <v>20</v>
      </c>
      <c r="J142" s="21">
        <v>33300</v>
      </c>
      <c r="K142" s="21">
        <f t="shared" si="2"/>
        <v>666000</v>
      </c>
      <c r="L142" s="9" t="s">
        <v>706</v>
      </c>
      <c r="M142" s="9" t="s">
        <v>707</v>
      </c>
    </row>
    <row r="143" spans="1:13" ht="102" x14ac:dyDescent="0.25">
      <c r="A143" s="5" t="s">
        <v>1</v>
      </c>
      <c r="B143" s="18" t="s">
        <v>375</v>
      </c>
      <c r="C143" s="18" t="s">
        <v>273</v>
      </c>
      <c r="D143" s="18" t="s">
        <v>471</v>
      </c>
      <c r="E143" s="23" t="s">
        <v>275</v>
      </c>
      <c r="F143" s="23" t="s">
        <v>472</v>
      </c>
      <c r="G143" s="3" t="s">
        <v>473</v>
      </c>
      <c r="H143" s="10" t="s">
        <v>41</v>
      </c>
      <c r="I143" s="10">
        <v>7</v>
      </c>
      <c r="J143" s="21">
        <v>48600</v>
      </c>
      <c r="K143" s="21">
        <f t="shared" si="2"/>
        <v>340200</v>
      </c>
      <c r="L143" s="9" t="s">
        <v>706</v>
      </c>
      <c r="M143" s="9" t="s">
        <v>707</v>
      </c>
    </row>
    <row r="144" spans="1:13" ht="204" x14ac:dyDescent="0.25">
      <c r="A144" s="5" t="s">
        <v>1</v>
      </c>
      <c r="B144" s="18" t="s">
        <v>375</v>
      </c>
      <c r="C144" s="18" t="s">
        <v>474</v>
      </c>
      <c r="D144" s="18" t="s">
        <v>346</v>
      </c>
      <c r="E144" s="23" t="s">
        <v>475</v>
      </c>
      <c r="F144" s="23" t="s">
        <v>476</v>
      </c>
      <c r="G144" s="3" t="s">
        <v>477</v>
      </c>
      <c r="H144" s="10" t="s">
        <v>41</v>
      </c>
      <c r="I144" s="10">
        <v>7</v>
      </c>
      <c r="J144" s="21">
        <v>13100</v>
      </c>
      <c r="K144" s="21">
        <f t="shared" si="2"/>
        <v>91700</v>
      </c>
      <c r="L144" s="9" t="s">
        <v>706</v>
      </c>
      <c r="M144" s="9" t="s">
        <v>707</v>
      </c>
    </row>
    <row r="145" spans="1:13" ht="191.25" x14ac:dyDescent="0.25">
      <c r="A145" s="5" t="s">
        <v>1</v>
      </c>
      <c r="B145" s="18" t="s">
        <v>375</v>
      </c>
      <c r="C145" s="18" t="s">
        <v>474</v>
      </c>
      <c r="D145" s="18" t="s">
        <v>159</v>
      </c>
      <c r="E145" s="23" t="s">
        <v>475</v>
      </c>
      <c r="F145" s="23" t="s">
        <v>478</v>
      </c>
      <c r="G145" s="3" t="s">
        <v>479</v>
      </c>
      <c r="H145" s="10" t="s">
        <v>41</v>
      </c>
      <c r="I145" s="10">
        <v>13</v>
      </c>
      <c r="J145" s="21">
        <v>2600</v>
      </c>
      <c r="K145" s="21">
        <f t="shared" si="2"/>
        <v>33800</v>
      </c>
      <c r="L145" s="9" t="s">
        <v>706</v>
      </c>
      <c r="M145" s="9" t="s">
        <v>707</v>
      </c>
    </row>
    <row r="146" spans="1:13" ht="191.25" x14ac:dyDescent="0.25">
      <c r="A146" s="5" t="s">
        <v>1</v>
      </c>
      <c r="B146" s="18" t="s">
        <v>375</v>
      </c>
      <c r="C146" s="18" t="s">
        <v>474</v>
      </c>
      <c r="D146" s="18" t="s">
        <v>346</v>
      </c>
      <c r="E146" s="23" t="s">
        <v>475</v>
      </c>
      <c r="F146" s="23" t="s">
        <v>480</v>
      </c>
      <c r="G146" s="3" t="s">
        <v>481</v>
      </c>
      <c r="H146" s="10" t="s">
        <v>41</v>
      </c>
      <c r="I146" s="10">
        <v>7</v>
      </c>
      <c r="J146" s="21">
        <v>10100</v>
      </c>
      <c r="K146" s="21">
        <f t="shared" si="2"/>
        <v>70700</v>
      </c>
      <c r="L146" s="9" t="s">
        <v>706</v>
      </c>
      <c r="M146" s="9" t="s">
        <v>707</v>
      </c>
    </row>
    <row r="147" spans="1:13" ht="153" x14ac:dyDescent="0.25">
      <c r="A147" s="5" t="s">
        <v>1</v>
      </c>
      <c r="B147" s="18" t="s">
        <v>375</v>
      </c>
      <c r="C147" s="18" t="s">
        <v>474</v>
      </c>
      <c r="D147" s="18" t="s">
        <v>346</v>
      </c>
      <c r="E147" s="23" t="s">
        <v>475</v>
      </c>
      <c r="F147" s="23" t="s">
        <v>482</v>
      </c>
      <c r="G147" s="3" t="s">
        <v>483</v>
      </c>
      <c r="H147" s="10" t="s">
        <v>41</v>
      </c>
      <c r="I147" s="10">
        <v>7</v>
      </c>
      <c r="J147" s="21">
        <v>4400</v>
      </c>
      <c r="K147" s="21">
        <f t="shared" si="2"/>
        <v>30800</v>
      </c>
      <c r="L147" s="9" t="s">
        <v>706</v>
      </c>
      <c r="M147" s="9" t="s">
        <v>707</v>
      </c>
    </row>
    <row r="148" spans="1:13" ht="280.5" x14ac:dyDescent="0.25">
      <c r="A148" s="5" t="s">
        <v>1</v>
      </c>
      <c r="B148" s="18" t="s">
        <v>375</v>
      </c>
      <c r="C148" s="18" t="s">
        <v>474</v>
      </c>
      <c r="D148" s="18" t="s">
        <v>159</v>
      </c>
      <c r="E148" s="23" t="s">
        <v>475</v>
      </c>
      <c r="F148" s="23" t="s">
        <v>484</v>
      </c>
      <c r="G148" s="3" t="s">
        <v>485</v>
      </c>
      <c r="H148" s="10" t="s">
        <v>41</v>
      </c>
      <c r="I148" s="10">
        <v>21</v>
      </c>
      <c r="J148" s="21">
        <v>150</v>
      </c>
      <c r="K148" s="21">
        <f t="shared" si="2"/>
        <v>3150</v>
      </c>
      <c r="L148" s="9" t="s">
        <v>706</v>
      </c>
      <c r="M148" s="9" t="s">
        <v>707</v>
      </c>
    </row>
    <row r="149" spans="1:13" ht="89.25" x14ac:dyDescent="0.25">
      <c r="A149" s="5" t="s">
        <v>1</v>
      </c>
      <c r="B149" s="18" t="s">
        <v>375</v>
      </c>
      <c r="C149" s="18" t="s">
        <v>474</v>
      </c>
      <c r="D149" s="18" t="s">
        <v>346</v>
      </c>
      <c r="E149" s="23" t="s">
        <v>475</v>
      </c>
      <c r="F149" s="23" t="s">
        <v>486</v>
      </c>
      <c r="G149" s="3" t="s">
        <v>487</v>
      </c>
      <c r="H149" s="10" t="s">
        <v>41</v>
      </c>
      <c r="I149" s="10">
        <v>17</v>
      </c>
      <c r="J149" s="21">
        <v>1100</v>
      </c>
      <c r="K149" s="21">
        <f t="shared" si="2"/>
        <v>18700</v>
      </c>
      <c r="L149" s="9" t="s">
        <v>706</v>
      </c>
      <c r="M149" s="9" t="s">
        <v>707</v>
      </c>
    </row>
    <row r="150" spans="1:13" ht="89.25" x14ac:dyDescent="0.25">
      <c r="A150" s="5" t="s">
        <v>1</v>
      </c>
      <c r="B150" s="18" t="s">
        <v>375</v>
      </c>
      <c r="C150" s="18" t="s">
        <v>474</v>
      </c>
      <c r="D150" s="18" t="s">
        <v>346</v>
      </c>
      <c r="E150" s="23" t="s">
        <v>475</v>
      </c>
      <c r="F150" s="23" t="s">
        <v>488</v>
      </c>
      <c r="G150" s="3" t="s">
        <v>489</v>
      </c>
      <c r="H150" s="10" t="s">
        <v>41</v>
      </c>
      <c r="I150" s="10">
        <v>26</v>
      </c>
      <c r="J150" s="21">
        <v>1400</v>
      </c>
      <c r="K150" s="21">
        <f t="shared" si="2"/>
        <v>36400</v>
      </c>
      <c r="L150" s="9" t="s">
        <v>706</v>
      </c>
      <c r="M150" s="9" t="s">
        <v>707</v>
      </c>
    </row>
    <row r="151" spans="1:13" ht="102" x14ac:dyDescent="0.25">
      <c r="A151" s="5" t="s">
        <v>1</v>
      </c>
      <c r="B151" s="18" t="s">
        <v>375</v>
      </c>
      <c r="C151" s="18" t="s">
        <v>474</v>
      </c>
      <c r="D151" s="18" t="s">
        <v>436</v>
      </c>
      <c r="E151" s="23" t="s">
        <v>475</v>
      </c>
      <c r="F151" s="23" t="s">
        <v>490</v>
      </c>
      <c r="G151" s="3" t="s">
        <v>491</v>
      </c>
      <c r="H151" s="10" t="s">
        <v>41</v>
      </c>
      <c r="I151" s="10">
        <v>9</v>
      </c>
      <c r="J151" s="21">
        <v>3900</v>
      </c>
      <c r="K151" s="21">
        <f t="shared" si="2"/>
        <v>35100</v>
      </c>
      <c r="L151" s="9" t="s">
        <v>706</v>
      </c>
      <c r="M151" s="9" t="s">
        <v>707</v>
      </c>
    </row>
    <row r="152" spans="1:13" ht="114.75" x14ac:dyDescent="0.25">
      <c r="A152" s="5" t="s">
        <v>1</v>
      </c>
      <c r="B152" s="18" t="s">
        <v>375</v>
      </c>
      <c r="C152" s="18" t="s">
        <v>474</v>
      </c>
      <c r="D152" s="18" t="s">
        <v>144</v>
      </c>
      <c r="E152" s="23" t="s">
        <v>475</v>
      </c>
      <c r="F152" s="23" t="s">
        <v>492</v>
      </c>
      <c r="G152" s="3" t="s">
        <v>493</v>
      </c>
      <c r="H152" s="10" t="s">
        <v>41</v>
      </c>
      <c r="I152" s="10">
        <v>13</v>
      </c>
      <c r="J152" s="21">
        <v>850</v>
      </c>
      <c r="K152" s="21">
        <f t="shared" si="2"/>
        <v>11050</v>
      </c>
      <c r="L152" s="9" t="s">
        <v>706</v>
      </c>
      <c r="M152" s="9" t="s">
        <v>707</v>
      </c>
    </row>
    <row r="153" spans="1:13" ht="102" x14ac:dyDescent="0.25">
      <c r="A153" s="5" t="s">
        <v>1</v>
      </c>
      <c r="B153" s="18" t="s">
        <v>375</v>
      </c>
      <c r="C153" s="18" t="s">
        <v>474</v>
      </c>
      <c r="D153" s="18" t="s">
        <v>199</v>
      </c>
      <c r="E153" s="23" t="s">
        <v>475</v>
      </c>
      <c r="F153" s="23" t="s">
        <v>494</v>
      </c>
      <c r="G153" s="3" t="s">
        <v>495</v>
      </c>
      <c r="H153" s="10" t="s">
        <v>41</v>
      </c>
      <c r="I153" s="10">
        <v>20</v>
      </c>
      <c r="J153" s="21">
        <v>520</v>
      </c>
      <c r="K153" s="21">
        <f t="shared" si="2"/>
        <v>10400</v>
      </c>
      <c r="L153" s="9" t="s">
        <v>706</v>
      </c>
      <c r="M153" s="9" t="s">
        <v>707</v>
      </c>
    </row>
    <row r="154" spans="1:13" ht="114.75" x14ac:dyDescent="0.25">
      <c r="A154" s="5" t="s">
        <v>1</v>
      </c>
      <c r="B154" s="18" t="s">
        <v>375</v>
      </c>
      <c r="C154" s="18" t="s">
        <v>282</v>
      </c>
      <c r="D154" s="18" t="s">
        <v>447</v>
      </c>
      <c r="E154" s="23" t="s">
        <v>496</v>
      </c>
      <c r="F154" s="23" t="s">
        <v>497</v>
      </c>
      <c r="G154" s="3" t="s">
        <v>498</v>
      </c>
      <c r="H154" s="10" t="s">
        <v>41</v>
      </c>
      <c r="I154" s="10">
        <v>10</v>
      </c>
      <c r="J154" s="21">
        <v>39600</v>
      </c>
      <c r="K154" s="21">
        <f t="shared" si="2"/>
        <v>396000</v>
      </c>
      <c r="L154" s="9" t="s">
        <v>706</v>
      </c>
      <c r="M154" s="9" t="s">
        <v>707</v>
      </c>
    </row>
    <row r="155" spans="1:13" ht="229.5" x14ac:dyDescent="0.25">
      <c r="A155" s="5" t="s">
        <v>1</v>
      </c>
      <c r="B155" s="18" t="s">
        <v>375</v>
      </c>
      <c r="C155" s="18" t="s">
        <v>282</v>
      </c>
      <c r="D155" s="18" t="s">
        <v>338</v>
      </c>
      <c r="E155" s="23" t="s">
        <v>496</v>
      </c>
      <c r="F155" s="23" t="s">
        <v>499</v>
      </c>
      <c r="G155" s="3" t="s">
        <v>500</v>
      </c>
      <c r="H155" s="10" t="s">
        <v>41</v>
      </c>
      <c r="I155" s="10">
        <v>13</v>
      </c>
      <c r="J155" s="21">
        <v>6000</v>
      </c>
      <c r="K155" s="21">
        <f t="shared" si="2"/>
        <v>78000</v>
      </c>
      <c r="L155" s="9" t="s">
        <v>706</v>
      </c>
      <c r="M155" s="9" t="s">
        <v>707</v>
      </c>
    </row>
    <row r="156" spans="1:13" ht="153" x14ac:dyDescent="0.25">
      <c r="A156" s="5" t="s">
        <v>1</v>
      </c>
      <c r="B156" s="18" t="s">
        <v>375</v>
      </c>
      <c r="C156" s="18" t="s">
        <v>333</v>
      </c>
      <c r="D156" s="18" t="s">
        <v>501</v>
      </c>
      <c r="E156" s="23" t="s">
        <v>502</v>
      </c>
      <c r="F156" s="23" t="s">
        <v>503</v>
      </c>
      <c r="G156" s="3" t="s">
        <v>504</v>
      </c>
      <c r="H156" s="10" t="s">
        <v>41</v>
      </c>
      <c r="I156" s="10">
        <v>32</v>
      </c>
      <c r="J156" s="21">
        <v>500</v>
      </c>
      <c r="K156" s="21">
        <f t="shared" si="2"/>
        <v>16000</v>
      </c>
      <c r="L156" s="9" t="s">
        <v>706</v>
      </c>
      <c r="M156" s="9" t="s">
        <v>707</v>
      </c>
    </row>
    <row r="157" spans="1:13" ht="255" x14ac:dyDescent="0.25">
      <c r="A157" s="5" t="s">
        <v>1</v>
      </c>
      <c r="B157" s="18" t="s">
        <v>375</v>
      </c>
      <c r="C157" s="18" t="s">
        <v>333</v>
      </c>
      <c r="D157" s="18" t="s">
        <v>501</v>
      </c>
      <c r="E157" s="23" t="s">
        <v>502</v>
      </c>
      <c r="F157" s="23" t="s">
        <v>505</v>
      </c>
      <c r="G157" s="3" t="s">
        <v>506</v>
      </c>
      <c r="H157" s="10" t="s">
        <v>41</v>
      </c>
      <c r="I157" s="10">
        <v>4</v>
      </c>
      <c r="J157" s="21">
        <v>450</v>
      </c>
      <c r="K157" s="21">
        <f t="shared" si="2"/>
        <v>1800</v>
      </c>
      <c r="L157" s="9" t="s">
        <v>706</v>
      </c>
      <c r="M157" s="9" t="s">
        <v>707</v>
      </c>
    </row>
    <row r="158" spans="1:13" ht="242.25" x14ac:dyDescent="0.25">
      <c r="A158" s="5" t="s">
        <v>1</v>
      </c>
      <c r="B158" s="18" t="s">
        <v>375</v>
      </c>
      <c r="C158" s="18" t="s">
        <v>507</v>
      </c>
      <c r="D158" s="18" t="s">
        <v>159</v>
      </c>
      <c r="E158" s="23" t="s">
        <v>508</v>
      </c>
      <c r="F158" s="23" t="s">
        <v>509</v>
      </c>
      <c r="G158" s="3" t="s">
        <v>510</v>
      </c>
      <c r="H158" s="10" t="s">
        <v>41</v>
      </c>
      <c r="I158" s="10">
        <v>7</v>
      </c>
      <c r="J158" s="21">
        <v>1100</v>
      </c>
      <c r="K158" s="21">
        <f t="shared" si="2"/>
        <v>7700</v>
      </c>
      <c r="L158" s="9" t="s">
        <v>706</v>
      </c>
      <c r="M158" s="9" t="s">
        <v>707</v>
      </c>
    </row>
    <row r="159" spans="1:13" ht="153" x14ac:dyDescent="0.25">
      <c r="A159" s="5" t="s">
        <v>1</v>
      </c>
      <c r="B159" s="18" t="s">
        <v>375</v>
      </c>
      <c r="C159" s="18" t="s">
        <v>507</v>
      </c>
      <c r="D159" s="18" t="s">
        <v>163</v>
      </c>
      <c r="E159" s="23" t="s">
        <v>508</v>
      </c>
      <c r="F159" s="23" t="s">
        <v>511</v>
      </c>
      <c r="G159" s="3" t="s">
        <v>512</v>
      </c>
      <c r="H159" s="10" t="s">
        <v>41</v>
      </c>
      <c r="I159" s="10">
        <v>26</v>
      </c>
      <c r="J159" s="21">
        <v>5500</v>
      </c>
      <c r="K159" s="21">
        <f t="shared" si="2"/>
        <v>143000</v>
      </c>
      <c r="L159" s="9" t="s">
        <v>706</v>
      </c>
      <c r="M159" s="9" t="s">
        <v>707</v>
      </c>
    </row>
    <row r="160" spans="1:13" ht="114.75" x14ac:dyDescent="0.25">
      <c r="A160" s="5" t="s">
        <v>1</v>
      </c>
      <c r="B160" s="18" t="s">
        <v>375</v>
      </c>
      <c r="C160" s="18" t="s">
        <v>507</v>
      </c>
      <c r="D160" s="18" t="s">
        <v>159</v>
      </c>
      <c r="E160" s="23" t="s">
        <v>508</v>
      </c>
      <c r="F160" s="23" t="s">
        <v>513</v>
      </c>
      <c r="G160" s="3" t="s">
        <v>514</v>
      </c>
      <c r="H160" s="10" t="s">
        <v>41</v>
      </c>
      <c r="I160" s="10">
        <v>7</v>
      </c>
      <c r="J160" s="21">
        <v>2100</v>
      </c>
      <c r="K160" s="21">
        <f t="shared" si="2"/>
        <v>14700</v>
      </c>
      <c r="L160" s="9" t="s">
        <v>706</v>
      </c>
      <c r="M160" s="9" t="s">
        <v>707</v>
      </c>
    </row>
    <row r="161" spans="1:13" ht="293.25" x14ac:dyDescent="0.25">
      <c r="A161" s="5" t="s">
        <v>1</v>
      </c>
      <c r="B161" s="18" t="s">
        <v>375</v>
      </c>
      <c r="C161" s="18" t="s">
        <v>507</v>
      </c>
      <c r="D161" s="18" t="s">
        <v>163</v>
      </c>
      <c r="E161" s="23" t="s">
        <v>508</v>
      </c>
      <c r="F161" s="23" t="s">
        <v>515</v>
      </c>
      <c r="G161" s="3" t="s">
        <v>516</v>
      </c>
      <c r="H161" s="10" t="s">
        <v>41</v>
      </c>
      <c r="I161" s="10">
        <v>23</v>
      </c>
      <c r="J161" s="21">
        <v>470</v>
      </c>
      <c r="K161" s="21">
        <f t="shared" si="2"/>
        <v>10810</v>
      </c>
      <c r="L161" s="9" t="s">
        <v>706</v>
      </c>
      <c r="M161" s="9" t="s">
        <v>707</v>
      </c>
    </row>
    <row r="162" spans="1:13" ht="229.5" x14ac:dyDescent="0.25">
      <c r="A162" s="5" t="s">
        <v>1</v>
      </c>
      <c r="B162" s="18" t="s">
        <v>375</v>
      </c>
      <c r="C162" s="18" t="s">
        <v>507</v>
      </c>
      <c r="D162" s="18" t="s">
        <v>163</v>
      </c>
      <c r="E162" s="23" t="s">
        <v>508</v>
      </c>
      <c r="F162" s="23" t="s">
        <v>517</v>
      </c>
      <c r="G162" s="3" t="s">
        <v>518</v>
      </c>
      <c r="H162" s="10" t="s">
        <v>41</v>
      </c>
      <c r="I162" s="10">
        <v>9</v>
      </c>
      <c r="J162" s="21">
        <v>2100</v>
      </c>
      <c r="K162" s="21">
        <f t="shared" si="2"/>
        <v>18900</v>
      </c>
      <c r="L162" s="9" t="s">
        <v>706</v>
      </c>
      <c r="M162" s="9" t="s">
        <v>707</v>
      </c>
    </row>
    <row r="163" spans="1:13" ht="102" x14ac:dyDescent="0.25">
      <c r="A163" s="5" t="s">
        <v>1</v>
      </c>
      <c r="B163" s="18" t="s">
        <v>375</v>
      </c>
      <c r="C163" s="18" t="s">
        <v>507</v>
      </c>
      <c r="D163" s="18" t="s">
        <v>159</v>
      </c>
      <c r="E163" s="23" t="s">
        <v>508</v>
      </c>
      <c r="F163" s="23" t="s">
        <v>519</v>
      </c>
      <c r="G163" s="3" t="s">
        <v>520</v>
      </c>
      <c r="H163" s="10" t="s">
        <v>41</v>
      </c>
      <c r="I163" s="10">
        <v>3</v>
      </c>
      <c r="J163" s="21">
        <v>2100</v>
      </c>
      <c r="K163" s="21">
        <f t="shared" si="2"/>
        <v>6300</v>
      </c>
      <c r="L163" s="9" t="s">
        <v>706</v>
      </c>
      <c r="M163" s="9" t="s">
        <v>707</v>
      </c>
    </row>
    <row r="164" spans="1:13" ht="114.75" x14ac:dyDescent="0.25">
      <c r="A164" s="5" t="s">
        <v>1</v>
      </c>
      <c r="B164" s="18" t="s">
        <v>375</v>
      </c>
      <c r="C164" s="18" t="s">
        <v>521</v>
      </c>
      <c r="D164" s="18" t="s">
        <v>346</v>
      </c>
      <c r="E164" s="23" t="s">
        <v>522</v>
      </c>
      <c r="F164" s="23" t="s">
        <v>523</v>
      </c>
      <c r="G164" s="3" t="s">
        <v>524</v>
      </c>
      <c r="H164" s="10" t="s">
        <v>41</v>
      </c>
      <c r="I164" s="10">
        <v>8</v>
      </c>
      <c r="J164" s="21">
        <v>3700</v>
      </c>
      <c r="K164" s="21">
        <f t="shared" si="2"/>
        <v>29600</v>
      </c>
      <c r="L164" s="9" t="s">
        <v>706</v>
      </c>
      <c r="M164" s="9" t="s">
        <v>707</v>
      </c>
    </row>
    <row r="165" spans="1:13" ht="102" x14ac:dyDescent="0.25">
      <c r="A165" s="5" t="s">
        <v>1</v>
      </c>
      <c r="B165" s="18" t="s">
        <v>375</v>
      </c>
      <c r="C165" s="18" t="s">
        <v>521</v>
      </c>
      <c r="D165" s="18" t="s">
        <v>346</v>
      </c>
      <c r="E165" s="23" t="s">
        <v>522</v>
      </c>
      <c r="F165" s="23" t="s">
        <v>525</v>
      </c>
      <c r="G165" s="3" t="s">
        <v>526</v>
      </c>
      <c r="H165" s="10" t="s">
        <v>41</v>
      </c>
      <c r="I165" s="10">
        <v>8</v>
      </c>
      <c r="J165" s="21">
        <v>11600</v>
      </c>
      <c r="K165" s="21">
        <f t="shared" si="2"/>
        <v>92800</v>
      </c>
      <c r="L165" s="9" t="s">
        <v>706</v>
      </c>
      <c r="M165" s="9" t="s">
        <v>707</v>
      </c>
    </row>
    <row r="166" spans="1:13" ht="127.5" x14ac:dyDescent="0.25">
      <c r="A166" s="5" t="s">
        <v>1</v>
      </c>
      <c r="B166" s="18" t="s">
        <v>375</v>
      </c>
      <c r="C166" s="18" t="s">
        <v>521</v>
      </c>
      <c r="D166" s="18" t="s">
        <v>346</v>
      </c>
      <c r="E166" s="23" t="s">
        <v>522</v>
      </c>
      <c r="F166" s="23" t="s">
        <v>527</v>
      </c>
      <c r="G166" s="3" t="s">
        <v>528</v>
      </c>
      <c r="H166" s="10" t="s">
        <v>41</v>
      </c>
      <c r="I166" s="10">
        <v>10</v>
      </c>
      <c r="J166" s="21">
        <v>15000</v>
      </c>
      <c r="K166" s="21">
        <f t="shared" si="2"/>
        <v>150000</v>
      </c>
      <c r="L166" s="9" t="s">
        <v>706</v>
      </c>
      <c r="M166" s="9" t="s">
        <v>707</v>
      </c>
    </row>
    <row r="167" spans="1:13" ht="216.75" x14ac:dyDescent="0.25">
      <c r="A167" s="5" t="s">
        <v>1</v>
      </c>
      <c r="B167" s="18" t="s">
        <v>375</v>
      </c>
      <c r="C167" s="18" t="s">
        <v>521</v>
      </c>
      <c r="D167" s="18" t="s">
        <v>346</v>
      </c>
      <c r="E167" s="23" t="s">
        <v>522</v>
      </c>
      <c r="F167" s="23" t="s">
        <v>529</v>
      </c>
      <c r="G167" s="3" t="s">
        <v>530</v>
      </c>
      <c r="H167" s="10" t="s">
        <v>41</v>
      </c>
      <c r="I167" s="10">
        <v>10</v>
      </c>
      <c r="J167" s="21">
        <v>10000</v>
      </c>
      <c r="K167" s="21">
        <f t="shared" si="2"/>
        <v>100000</v>
      </c>
      <c r="L167" s="9" t="s">
        <v>706</v>
      </c>
      <c r="M167" s="9" t="s">
        <v>707</v>
      </c>
    </row>
    <row r="168" spans="1:13" ht="242.25" x14ac:dyDescent="0.25">
      <c r="A168" s="5" t="s">
        <v>1</v>
      </c>
      <c r="B168" s="18" t="s">
        <v>375</v>
      </c>
      <c r="C168" s="18" t="s">
        <v>46</v>
      </c>
      <c r="D168" s="18" t="s">
        <v>393</v>
      </c>
      <c r="E168" s="23" t="s">
        <v>215</v>
      </c>
      <c r="F168" s="23" t="s">
        <v>531</v>
      </c>
      <c r="G168" s="3" t="s">
        <v>532</v>
      </c>
      <c r="H168" s="10" t="s">
        <v>41</v>
      </c>
      <c r="I168" s="10">
        <v>330</v>
      </c>
      <c r="J168" s="21">
        <v>11</v>
      </c>
      <c r="K168" s="21">
        <f t="shared" si="2"/>
        <v>3630</v>
      </c>
      <c r="L168" s="9" t="s">
        <v>706</v>
      </c>
      <c r="M168" s="9" t="s">
        <v>707</v>
      </c>
    </row>
    <row r="169" spans="1:13" ht="140.25" x14ac:dyDescent="0.25">
      <c r="A169" s="5" t="s">
        <v>1</v>
      </c>
      <c r="B169" s="18" t="s">
        <v>375</v>
      </c>
      <c r="C169" s="18" t="s">
        <v>46</v>
      </c>
      <c r="D169" s="18" t="s">
        <v>533</v>
      </c>
      <c r="E169" s="23" t="s">
        <v>534</v>
      </c>
      <c r="F169" s="23" t="s">
        <v>535</v>
      </c>
      <c r="G169" s="3" t="s">
        <v>536</v>
      </c>
      <c r="H169" s="10" t="s">
        <v>41</v>
      </c>
      <c r="I169" s="10">
        <v>6</v>
      </c>
      <c r="J169" s="21">
        <v>29500</v>
      </c>
      <c r="K169" s="21">
        <f t="shared" si="2"/>
        <v>177000</v>
      </c>
      <c r="L169" s="9" t="s">
        <v>706</v>
      </c>
      <c r="M169" s="9" t="s">
        <v>707</v>
      </c>
    </row>
    <row r="170" spans="1:13" ht="293.25" x14ac:dyDescent="0.25">
      <c r="A170" s="5" t="s">
        <v>1</v>
      </c>
      <c r="B170" s="18" t="s">
        <v>375</v>
      </c>
      <c r="C170" s="18" t="s">
        <v>46</v>
      </c>
      <c r="D170" s="18" t="s">
        <v>537</v>
      </c>
      <c r="E170" s="23" t="s">
        <v>538</v>
      </c>
      <c r="F170" s="23" t="s">
        <v>539</v>
      </c>
      <c r="G170" s="3" t="s">
        <v>540</v>
      </c>
      <c r="H170" s="10" t="s">
        <v>41</v>
      </c>
      <c r="I170" s="10">
        <v>800</v>
      </c>
      <c r="J170" s="21">
        <v>3</v>
      </c>
      <c r="K170" s="21">
        <f t="shared" si="2"/>
        <v>2400</v>
      </c>
      <c r="L170" s="9" t="s">
        <v>706</v>
      </c>
      <c r="M170" s="9" t="s">
        <v>707</v>
      </c>
    </row>
    <row r="171" spans="1:13" ht="395.25" x14ac:dyDescent="0.25">
      <c r="A171" s="5" t="s">
        <v>1</v>
      </c>
      <c r="B171" s="18" t="s">
        <v>375</v>
      </c>
      <c r="C171" s="18" t="s">
        <v>282</v>
      </c>
      <c r="D171" s="18" t="s">
        <v>541</v>
      </c>
      <c r="E171" s="23" t="s">
        <v>496</v>
      </c>
      <c r="F171" s="23" t="s">
        <v>542</v>
      </c>
      <c r="G171" s="3" t="s">
        <v>543</v>
      </c>
      <c r="H171" s="10" t="s">
        <v>41</v>
      </c>
      <c r="I171" s="10">
        <v>3</v>
      </c>
      <c r="J171" s="21">
        <v>2300</v>
      </c>
      <c r="K171" s="21">
        <f t="shared" si="2"/>
        <v>6900</v>
      </c>
      <c r="L171" s="9" t="s">
        <v>706</v>
      </c>
      <c r="M171" s="9" t="s">
        <v>707</v>
      </c>
    </row>
    <row r="172" spans="1:13" ht="293.25" x14ac:dyDescent="0.25">
      <c r="A172" s="5" t="s">
        <v>1</v>
      </c>
      <c r="B172" s="18" t="s">
        <v>544</v>
      </c>
      <c r="C172" s="18" t="s">
        <v>158</v>
      </c>
      <c r="D172" s="18" t="s">
        <v>159</v>
      </c>
      <c r="E172" s="23" t="s">
        <v>339</v>
      </c>
      <c r="F172" s="23" t="s">
        <v>545</v>
      </c>
      <c r="G172" s="3" t="s">
        <v>546</v>
      </c>
      <c r="H172" s="10" t="s">
        <v>41</v>
      </c>
      <c r="I172" s="10">
        <v>26</v>
      </c>
      <c r="J172" s="21">
        <v>1500</v>
      </c>
      <c r="K172" s="21">
        <f t="shared" si="2"/>
        <v>39000</v>
      </c>
      <c r="L172" s="9" t="s">
        <v>706</v>
      </c>
      <c r="M172" s="9" t="s">
        <v>707</v>
      </c>
    </row>
    <row r="173" spans="1:13" ht="293.25" x14ac:dyDescent="0.25">
      <c r="A173" s="5" t="s">
        <v>1</v>
      </c>
      <c r="B173" s="18" t="s">
        <v>544</v>
      </c>
      <c r="C173" s="18" t="s">
        <v>158</v>
      </c>
      <c r="D173" s="18" t="s">
        <v>159</v>
      </c>
      <c r="E173" s="23" t="s">
        <v>339</v>
      </c>
      <c r="F173" s="23" t="s">
        <v>547</v>
      </c>
      <c r="G173" s="3" t="s">
        <v>548</v>
      </c>
      <c r="H173" s="10" t="s">
        <v>41</v>
      </c>
      <c r="I173" s="10">
        <v>26</v>
      </c>
      <c r="J173" s="21">
        <v>1500</v>
      </c>
      <c r="K173" s="21">
        <f t="shared" si="2"/>
        <v>39000</v>
      </c>
      <c r="L173" s="9" t="s">
        <v>706</v>
      </c>
      <c r="M173" s="9" t="s">
        <v>707</v>
      </c>
    </row>
    <row r="174" spans="1:13" ht="331.5" x14ac:dyDescent="0.25">
      <c r="A174" s="5" t="s">
        <v>1</v>
      </c>
      <c r="B174" s="18" t="s">
        <v>544</v>
      </c>
      <c r="C174" s="18" t="s">
        <v>549</v>
      </c>
      <c r="D174" s="18" t="s">
        <v>436</v>
      </c>
      <c r="E174" s="23" t="s">
        <v>550</v>
      </c>
      <c r="F174" s="23" t="s">
        <v>551</v>
      </c>
      <c r="G174" s="3" t="s">
        <v>552</v>
      </c>
      <c r="H174" s="10" t="s">
        <v>41</v>
      </c>
      <c r="I174" s="10">
        <v>10</v>
      </c>
      <c r="J174" s="21">
        <v>7000</v>
      </c>
      <c r="K174" s="21">
        <f t="shared" si="2"/>
        <v>70000</v>
      </c>
      <c r="L174" s="9" t="s">
        <v>706</v>
      </c>
      <c r="M174" s="9" t="s">
        <v>707</v>
      </c>
    </row>
    <row r="175" spans="1:13" ht="178.5" x14ac:dyDescent="0.25">
      <c r="A175" s="5" t="s">
        <v>1</v>
      </c>
      <c r="B175" s="18" t="s">
        <v>544</v>
      </c>
      <c r="C175" s="18" t="s">
        <v>549</v>
      </c>
      <c r="D175" s="18" t="s">
        <v>199</v>
      </c>
      <c r="E175" s="23" t="s">
        <v>553</v>
      </c>
      <c r="F175" s="23" t="s">
        <v>554</v>
      </c>
      <c r="G175" s="3" t="s">
        <v>555</v>
      </c>
      <c r="H175" s="10" t="s">
        <v>41</v>
      </c>
      <c r="I175" s="10">
        <v>10</v>
      </c>
      <c r="J175" s="21">
        <v>4000</v>
      </c>
      <c r="K175" s="21">
        <f t="shared" si="2"/>
        <v>40000</v>
      </c>
      <c r="L175" s="9" t="s">
        <v>706</v>
      </c>
      <c r="M175" s="9" t="s">
        <v>707</v>
      </c>
    </row>
    <row r="176" spans="1:13" ht="178.5" x14ac:dyDescent="0.25">
      <c r="A176" s="5" t="s">
        <v>1</v>
      </c>
      <c r="B176" s="18" t="s">
        <v>544</v>
      </c>
      <c r="C176" s="18" t="s">
        <v>549</v>
      </c>
      <c r="D176" s="18" t="s">
        <v>556</v>
      </c>
      <c r="E176" s="23" t="s">
        <v>557</v>
      </c>
      <c r="F176" s="23" t="s">
        <v>558</v>
      </c>
      <c r="G176" s="3" t="s">
        <v>559</v>
      </c>
      <c r="H176" s="10" t="s">
        <v>41</v>
      </c>
      <c r="I176" s="10">
        <v>10</v>
      </c>
      <c r="J176" s="21">
        <v>6000</v>
      </c>
      <c r="K176" s="21">
        <f t="shared" si="2"/>
        <v>60000</v>
      </c>
      <c r="L176" s="9" t="s">
        <v>706</v>
      </c>
      <c r="M176" s="9" t="s">
        <v>707</v>
      </c>
    </row>
    <row r="177" spans="1:13" ht="102" x14ac:dyDescent="0.25">
      <c r="A177" s="5" t="s">
        <v>1</v>
      </c>
      <c r="B177" s="18" t="s">
        <v>544</v>
      </c>
      <c r="C177" s="18" t="s">
        <v>560</v>
      </c>
      <c r="D177" s="18" t="s">
        <v>18</v>
      </c>
      <c r="E177" s="23" t="s">
        <v>561</v>
      </c>
      <c r="F177" s="23" t="s">
        <v>562</v>
      </c>
      <c r="G177" s="3" t="s">
        <v>563</v>
      </c>
      <c r="H177" s="10" t="s">
        <v>41</v>
      </c>
      <c r="I177" s="10">
        <v>4</v>
      </c>
      <c r="J177" s="21">
        <v>1000</v>
      </c>
      <c r="K177" s="21">
        <f t="shared" si="2"/>
        <v>4000</v>
      </c>
      <c r="L177" s="9" t="s">
        <v>706</v>
      </c>
      <c r="M177" s="9" t="s">
        <v>707</v>
      </c>
    </row>
    <row r="178" spans="1:13" ht="357" x14ac:dyDescent="0.25">
      <c r="A178" s="5" t="s">
        <v>1</v>
      </c>
      <c r="B178" s="18" t="s">
        <v>544</v>
      </c>
      <c r="C178" s="18" t="s">
        <v>560</v>
      </c>
      <c r="D178" s="18" t="s">
        <v>18</v>
      </c>
      <c r="E178" s="23" t="s">
        <v>564</v>
      </c>
      <c r="F178" s="23" t="s">
        <v>565</v>
      </c>
      <c r="G178" s="3" t="s">
        <v>566</v>
      </c>
      <c r="H178" s="10" t="s">
        <v>41</v>
      </c>
      <c r="I178" s="10">
        <v>4</v>
      </c>
      <c r="J178" s="21">
        <v>4500</v>
      </c>
      <c r="K178" s="21">
        <f t="shared" si="2"/>
        <v>18000</v>
      </c>
      <c r="L178" s="9" t="s">
        <v>706</v>
      </c>
      <c r="M178" s="9" t="s">
        <v>707</v>
      </c>
    </row>
    <row r="179" spans="1:13" ht="242.25" x14ac:dyDescent="0.25">
      <c r="A179" s="5" t="s">
        <v>1</v>
      </c>
      <c r="B179" s="18" t="s">
        <v>544</v>
      </c>
      <c r="C179" s="18" t="s">
        <v>567</v>
      </c>
      <c r="D179" s="18" t="s">
        <v>568</v>
      </c>
      <c r="E179" s="23" t="s">
        <v>569</v>
      </c>
      <c r="F179" s="23" t="s">
        <v>570</v>
      </c>
      <c r="G179" s="3" t="s">
        <v>571</v>
      </c>
      <c r="H179" s="10" t="s">
        <v>41</v>
      </c>
      <c r="I179" s="10">
        <v>4</v>
      </c>
      <c r="J179" s="21">
        <v>20000</v>
      </c>
      <c r="K179" s="21">
        <f t="shared" si="2"/>
        <v>80000</v>
      </c>
      <c r="L179" s="9" t="s">
        <v>706</v>
      </c>
      <c r="M179" s="9" t="s">
        <v>707</v>
      </c>
    </row>
    <row r="180" spans="1:13" ht="409.5" x14ac:dyDescent="0.25">
      <c r="A180" s="5" t="s">
        <v>1</v>
      </c>
      <c r="B180" s="18" t="s">
        <v>544</v>
      </c>
      <c r="C180" s="18" t="s">
        <v>567</v>
      </c>
      <c r="D180" s="18" t="s">
        <v>501</v>
      </c>
      <c r="E180" s="23" t="s">
        <v>572</v>
      </c>
      <c r="F180" s="23" t="s">
        <v>573</v>
      </c>
      <c r="G180" s="3" t="s">
        <v>574</v>
      </c>
      <c r="H180" s="10" t="s">
        <v>41</v>
      </c>
      <c r="I180" s="10">
        <v>3</v>
      </c>
      <c r="J180" s="21">
        <v>34000</v>
      </c>
      <c r="K180" s="21">
        <f t="shared" si="2"/>
        <v>102000</v>
      </c>
      <c r="L180" s="9" t="s">
        <v>706</v>
      </c>
      <c r="M180" s="9" t="s">
        <v>707</v>
      </c>
    </row>
    <row r="181" spans="1:13" ht="51" x14ac:dyDescent="0.25">
      <c r="A181" s="5" t="s">
        <v>1</v>
      </c>
      <c r="B181" s="18" t="s">
        <v>544</v>
      </c>
      <c r="C181" s="18" t="s">
        <v>46</v>
      </c>
      <c r="D181" s="18" t="s">
        <v>575</v>
      </c>
      <c r="E181" s="23" t="s">
        <v>576</v>
      </c>
      <c r="F181" s="23" t="s">
        <v>577</v>
      </c>
      <c r="G181" s="3" t="s">
        <v>578</v>
      </c>
      <c r="H181" s="10" t="s">
        <v>41</v>
      </c>
      <c r="I181" s="10">
        <v>4</v>
      </c>
      <c r="J181" s="21">
        <v>10000</v>
      </c>
      <c r="K181" s="21">
        <f t="shared" si="2"/>
        <v>40000</v>
      </c>
      <c r="L181" s="9" t="s">
        <v>706</v>
      </c>
      <c r="M181" s="9" t="s">
        <v>707</v>
      </c>
    </row>
    <row r="182" spans="1:13" ht="153" x14ac:dyDescent="0.25">
      <c r="A182" s="5" t="s">
        <v>1</v>
      </c>
      <c r="B182" s="18" t="s">
        <v>544</v>
      </c>
      <c r="C182" s="18" t="s">
        <v>173</v>
      </c>
      <c r="D182" s="18" t="s">
        <v>346</v>
      </c>
      <c r="E182" s="23" t="s">
        <v>579</v>
      </c>
      <c r="F182" s="23" t="s">
        <v>580</v>
      </c>
      <c r="G182" s="3" t="s">
        <v>581</v>
      </c>
      <c r="H182" s="10" t="s">
        <v>41</v>
      </c>
      <c r="I182" s="10">
        <v>7</v>
      </c>
      <c r="J182" s="21">
        <v>3300</v>
      </c>
      <c r="K182" s="21">
        <f t="shared" si="2"/>
        <v>23100</v>
      </c>
      <c r="L182" s="9" t="s">
        <v>706</v>
      </c>
      <c r="M182" s="9" t="s">
        <v>707</v>
      </c>
    </row>
    <row r="183" spans="1:13" ht="229.5" x14ac:dyDescent="0.25">
      <c r="A183" s="5" t="s">
        <v>1</v>
      </c>
      <c r="B183" s="18" t="s">
        <v>544</v>
      </c>
      <c r="C183" s="18" t="s">
        <v>158</v>
      </c>
      <c r="D183" s="18" t="s">
        <v>159</v>
      </c>
      <c r="E183" s="23" t="s">
        <v>339</v>
      </c>
      <c r="F183" s="23" t="s">
        <v>582</v>
      </c>
      <c r="G183" s="3" t="s">
        <v>583</v>
      </c>
      <c r="H183" s="10" t="s">
        <v>41</v>
      </c>
      <c r="I183" s="10">
        <v>26</v>
      </c>
      <c r="J183" s="21">
        <v>1500</v>
      </c>
      <c r="K183" s="21">
        <f t="shared" si="2"/>
        <v>39000</v>
      </c>
      <c r="L183" s="9" t="s">
        <v>706</v>
      </c>
      <c r="M183" s="9" t="s">
        <v>707</v>
      </c>
    </row>
    <row r="184" spans="1:13" ht="102" x14ac:dyDescent="0.25">
      <c r="A184" s="5" t="s">
        <v>1</v>
      </c>
      <c r="B184" s="18" t="s">
        <v>584</v>
      </c>
      <c r="C184" s="18" t="s">
        <v>585</v>
      </c>
      <c r="D184" s="18" t="s">
        <v>586</v>
      </c>
      <c r="E184" s="23" t="s">
        <v>587</v>
      </c>
      <c r="F184" s="23" t="s">
        <v>588</v>
      </c>
      <c r="G184" s="3" t="s">
        <v>589</v>
      </c>
      <c r="H184" s="10" t="s">
        <v>41</v>
      </c>
      <c r="I184" s="10">
        <v>2</v>
      </c>
      <c r="J184" s="21">
        <v>14000</v>
      </c>
      <c r="K184" s="21">
        <f t="shared" si="2"/>
        <v>28000</v>
      </c>
      <c r="L184" s="9" t="s">
        <v>706</v>
      </c>
      <c r="M184" s="9" t="s">
        <v>707</v>
      </c>
    </row>
    <row r="185" spans="1:13" ht="318.75" x14ac:dyDescent="0.25">
      <c r="A185" s="5" t="s">
        <v>1</v>
      </c>
      <c r="B185" s="18" t="s">
        <v>584</v>
      </c>
      <c r="C185" s="18" t="s">
        <v>590</v>
      </c>
      <c r="D185" s="18" t="s">
        <v>393</v>
      </c>
      <c r="E185" s="23" t="s">
        <v>591</v>
      </c>
      <c r="F185" s="23" t="s">
        <v>592</v>
      </c>
      <c r="G185" s="3" t="s">
        <v>593</v>
      </c>
      <c r="H185" s="10" t="s">
        <v>41</v>
      </c>
      <c r="I185" s="10">
        <v>20</v>
      </c>
      <c r="J185" s="21">
        <v>2000</v>
      </c>
      <c r="K185" s="21">
        <f t="shared" si="2"/>
        <v>40000</v>
      </c>
      <c r="L185" s="9" t="s">
        <v>706</v>
      </c>
      <c r="M185" s="9" t="s">
        <v>707</v>
      </c>
    </row>
    <row r="186" spans="1:13" ht="140.25" x14ac:dyDescent="0.25">
      <c r="A186" s="5" t="s">
        <v>1</v>
      </c>
      <c r="B186" s="18" t="s">
        <v>584</v>
      </c>
      <c r="C186" s="18" t="s">
        <v>46</v>
      </c>
      <c r="D186" s="18" t="s">
        <v>594</v>
      </c>
      <c r="E186" s="23" t="s">
        <v>595</v>
      </c>
      <c r="F186" s="23" t="s">
        <v>596</v>
      </c>
      <c r="G186" s="3" t="s">
        <v>597</v>
      </c>
      <c r="H186" s="10" t="s">
        <v>41</v>
      </c>
      <c r="I186" s="10">
        <v>4</v>
      </c>
      <c r="J186" s="21">
        <v>1400</v>
      </c>
      <c r="K186" s="21">
        <f t="shared" si="2"/>
        <v>5600</v>
      </c>
      <c r="L186" s="9" t="s">
        <v>706</v>
      </c>
      <c r="M186" s="9" t="s">
        <v>707</v>
      </c>
    </row>
    <row r="187" spans="1:13" ht="76.5" x14ac:dyDescent="0.25">
      <c r="A187" s="5" t="s">
        <v>1</v>
      </c>
      <c r="B187" s="18" t="s">
        <v>584</v>
      </c>
      <c r="C187" s="18" t="s">
        <v>46</v>
      </c>
      <c r="D187" s="18" t="s">
        <v>598</v>
      </c>
      <c r="E187" s="23" t="s">
        <v>599</v>
      </c>
      <c r="F187" s="23" t="s">
        <v>600</v>
      </c>
      <c r="G187" s="3" t="s">
        <v>601</v>
      </c>
      <c r="H187" s="10" t="s">
        <v>41</v>
      </c>
      <c r="I187" s="10">
        <v>4</v>
      </c>
      <c r="J187" s="21">
        <v>2000</v>
      </c>
      <c r="K187" s="21">
        <f t="shared" si="2"/>
        <v>8000</v>
      </c>
      <c r="L187" s="9" t="s">
        <v>706</v>
      </c>
      <c r="M187" s="9" t="s">
        <v>707</v>
      </c>
    </row>
    <row r="188" spans="1:13" ht="102" x14ac:dyDescent="0.25">
      <c r="A188" s="5" t="s">
        <v>1</v>
      </c>
      <c r="B188" s="18" t="s">
        <v>584</v>
      </c>
      <c r="C188" s="18" t="s">
        <v>249</v>
      </c>
      <c r="D188" s="18" t="s">
        <v>18</v>
      </c>
      <c r="E188" s="23" t="s">
        <v>602</v>
      </c>
      <c r="F188" s="23" t="s">
        <v>603</v>
      </c>
      <c r="G188" s="3" t="s">
        <v>604</v>
      </c>
      <c r="H188" s="10" t="s">
        <v>41</v>
      </c>
      <c r="I188" s="10">
        <v>20</v>
      </c>
      <c r="J188" s="21">
        <v>1700</v>
      </c>
      <c r="K188" s="21">
        <f t="shared" si="2"/>
        <v>34000</v>
      </c>
      <c r="L188" s="9" t="s">
        <v>706</v>
      </c>
      <c r="M188" s="9" t="s">
        <v>707</v>
      </c>
    </row>
    <row r="189" spans="1:13" ht="293.25" x14ac:dyDescent="0.25">
      <c r="A189" s="5" t="s">
        <v>1</v>
      </c>
      <c r="B189" s="18" t="s">
        <v>584</v>
      </c>
      <c r="C189" s="18" t="s">
        <v>443</v>
      </c>
      <c r="D189" s="18" t="s">
        <v>159</v>
      </c>
      <c r="E189" s="23" t="s">
        <v>605</v>
      </c>
      <c r="F189" s="23" t="s">
        <v>606</v>
      </c>
      <c r="G189" s="3" t="s">
        <v>607</v>
      </c>
      <c r="H189" s="10" t="s">
        <v>41</v>
      </c>
      <c r="I189" s="10">
        <v>148</v>
      </c>
      <c r="J189" s="21">
        <v>2300</v>
      </c>
      <c r="K189" s="21">
        <f t="shared" si="2"/>
        <v>340400</v>
      </c>
      <c r="L189" s="9" t="s">
        <v>706</v>
      </c>
      <c r="M189" s="9" t="s">
        <v>707</v>
      </c>
    </row>
    <row r="190" spans="1:13" ht="267.75" x14ac:dyDescent="0.25">
      <c r="A190" s="5" t="s">
        <v>1</v>
      </c>
      <c r="B190" s="18" t="s">
        <v>608</v>
      </c>
      <c r="C190" s="18" t="s">
        <v>92</v>
      </c>
      <c r="D190" s="18" t="s">
        <v>609</v>
      </c>
      <c r="E190" s="23" t="s">
        <v>610</v>
      </c>
      <c r="F190" s="23" t="s">
        <v>611</v>
      </c>
      <c r="G190" s="3" t="s">
        <v>612</v>
      </c>
      <c r="H190" s="10" t="s">
        <v>91</v>
      </c>
      <c r="I190" s="10">
        <v>15</v>
      </c>
      <c r="J190" s="21">
        <v>1800</v>
      </c>
      <c r="K190" s="21">
        <f t="shared" si="2"/>
        <v>27000</v>
      </c>
      <c r="L190" s="9" t="s">
        <v>706</v>
      </c>
      <c r="M190" s="9" t="s">
        <v>707</v>
      </c>
    </row>
    <row r="191" spans="1:13" ht="267.75" x14ac:dyDescent="0.25">
      <c r="A191" s="5" t="s">
        <v>1</v>
      </c>
      <c r="B191" s="18" t="s">
        <v>608</v>
      </c>
      <c r="C191" s="18" t="s">
        <v>46</v>
      </c>
      <c r="D191" s="18" t="s">
        <v>613</v>
      </c>
      <c r="E191" s="23" t="s">
        <v>614</v>
      </c>
      <c r="F191" s="23" t="s">
        <v>615</v>
      </c>
      <c r="G191" s="3" t="s">
        <v>616</v>
      </c>
      <c r="H191" s="10" t="s">
        <v>41</v>
      </c>
      <c r="I191" s="10">
        <v>10</v>
      </c>
      <c r="J191" s="21">
        <v>1050</v>
      </c>
      <c r="K191" s="21">
        <f t="shared" si="2"/>
        <v>10500</v>
      </c>
      <c r="L191" s="9" t="s">
        <v>706</v>
      </c>
      <c r="M191" s="9" t="s">
        <v>707</v>
      </c>
    </row>
    <row r="192" spans="1:13" ht="344.25" x14ac:dyDescent="0.25">
      <c r="A192" s="5" t="s">
        <v>1</v>
      </c>
      <c r="B192" s="18" t="s">
        <v>617</v>
      </c>
      <c r="C192" s="18" t="s">
        <v>402</v>
      </c>
      <c r="D192" s="18" t="s">
        <v>18</v>
      </c>
      <c r="E192" s="23" t="s">
        <v>618</v>
      </c>
      <c r="F192" s="23" t="s">
        <v>619</v>
      </c>
      <c r="G192" s="3" t="s">
        <v>620</v>
      </c>
      <c r="H192" s="10" t="s">
        <v>41</v>
      </c>
      <c r="I192" s="10">
        <v>4</v>
      </c>
      <c r="J192" s="21">
        <v>1400</v>
      </c>
      <c r="K192" s="21">
        <f t="shared" si="2"/>
        <v>5600</v>
      </c>
      <c r="L192" s="9" t="s">
        <v>706</v>
      </c>
      <c r="M192" s="9" t="s">
        <v>707</v>
      </c>
    </row>
    <row r="193" spans="1:13" ht="409.5" x14ac:dyDescent="0.25">
      <c r="A193" s="5" t="s">
        <v>1</v>
      </c>
      <c r="B193" s="18" t="s">
        <v>621</v>
      </c>
      <c r="C193" s="18" t="s">
        <v>432</v>
      </c>
      <c r="D193" s="18" t="s">
        <v>622</v>
      </c>
      <c r="E193" s="23" t="s">
        <v>623</v>
      </c>
      <c r="F193" s="23" t="s">
        <v>624</v>
      </c>
      <c r="G193" s="3" t="s">
        <v>625</v>
      </c>
      <c r="H193" s="10" t="s">
        <v>41</v>
      </c>
      <c r="I193" s="10">
        <v>1</v>
      </c>
      <c r="J193" s="21">
        <v>5000</v>
      </c>
      <c r="K193" s="21">
        <f t="shared" si="2"/>
        <v>5000</v>
      </c>
      <c r="L193" s="9" t="s">
        <v>706</v>
      </c>
      <c r="M193" s="9" t="s">
        <v>707</v>
      </c>
    </row>
    <row r="194" spans="1:13" ht="395.25" x14ac:dyDescent="0.25">
      <c r="A194" s="5" t="s">
        <v>1</v>
      </c>
      <c r="B194" s="18" t="s">
        <v>621</v>
      </c>
      <c r="C194" s="18" t="s">
        <v>105</v>
      </c>
      <c r="D194" s="18" t="s">
        <v>399</v>
      </c>
      <c r="E194" s="23" t="s">
        <v>626</v>
      </c>
      <c r="F194" s="23" t="s">
        <v>627</v>
      </c>
      <c r="G194" s="3" t="s">
        <v>628</v>
      </c>
      <c r="H194" s="10" t="s">
        <v>41</v>
      </c>
      <c r="I194" s="10">
        <v>2</v>
      </c>
      <c r="J194" s="21">
        <v>4000</v>
      </c>
      <c r="K194" s="21">
        <f t="shared" si="2"/>
        <v>8000</v>
      </c>
      <c r="L194" s="9" t="s">
        <v>706</v>
      </c>
      <c r="M194" s="9" t="s">
        <v>707</v>
      </c>
    </row>
    <row r="195" spans="1:13" ht="409.5" x14ac:dyDescent="0.25">
      <c r="A195" s="5" t="s">
        <v>1</v>
      </c>
      <c r="B195" s="18" t="s">
        <v>621</v>
      </c>
      <c r="C195" s="18" t="s">
        <v>105</v>
      </c>
      <c r="D195" s="18" t="s">
        <v>97</v>
      </c>
      <c r="E195" s="23" t="s">
        <v>629</v>
      </c>
      <c r="F195" s="23" t="s">
        <v>630</v>
      </c>
      <c r="G195" s="3" t="s">
        <v>631</v>
      </c>
      <c r="H195" s="10" t="s">
        <v>41</v>
      </c>
      <c r="I195" s="10">
        <v>2</v>
      </c>
      <c r="J195" s="21">
        <v>20000</v>
      </c>
      <c r="K195" s="21">
        <f t="shared" si="2"/>
        <v>40000</v>
      </c>
      <c r="L195" s="9" t="s">
        <v>706</v>
      </c>
      <c r="M195" s="9" t="s">
        <v>707</v>
      </c>
    </row>
    <row r="196" spans="1:13" ht="369.75" x14ac:dyDescent="0.25">
      <c r="A196" s="5" t="s">
        <v>1</v>
      </c>
      <c r="B196" s="18" t="s">
        <v>621</v>
      </c>
      <c r="C196" s="18" t="s">
        <v>549</v>
      </c>
      <c r="D196" s="18" t="s">
        <v>454</v>
      </c>
      <c r="E196" s="23" t="s">
        <v>632</v>
      </c>
      <c r="F196" s="23" t="s">
        <v>633</v>
      </c>
      <c r="G196" s="3" t="s">
        <v>634</v>
      </c>
      <c r="H196" s="10" t="s">
        <v>41</v>
      </c>
      <c r="I196" s="10">
        <v>10</v>
      </c>
      <c r="J196" s="21">
        <v>3500</v>
      </c>
      <c r="K196" s="21">
        <f t="shared" si="2"/>
        <v>35000</v>
      </c>
      <c r="L196" s="9" t="s">
        <v>706</v>
      </c>
      <c r="M196" s="9" t="s">
        <v>707</v>
      </c>
    </row>
    <row r="197" spans="1:13" ht="409.5" x14ac:dyDescent="0.25">
      <c r="A197" s="5" t="s">
        <v>1</v>
      </c>
      <c r="B197" s="18" t="s">
        <v>621</v>
      </c>
      <c r="C197" s="18" t="s">
        <v>635</v>
      </c>
      <c r="D197" s="18" t="s">
        <v>199</v>
      </c>
      <c r="E197" s="23" t="s">
        <v>636</v>
      </c>
      <c r="F197" s="23" t="s">
        <v>637</v>
      </c>
      <c r="G197" s="3" t="s">
        <v>638</v>
      </c>
      <c r="H197" s="10" t="s">
        <v>41</v>
      </c>
      <c r="I197" s="10">
        <v>2</v>
      </c>
      <c r="J197" s="21">
        <v>1240</v>
      </c>
      <c r="K197" s="21">
        <f t="shared" si="2"/>
        <v>2480</v>
      </c>
      <c r="L197" s="9" t="s">
        <v>706</v>
      </c>
      <c r="M197" s="9" t="s">
        <v>707</v>
      </c>
    </row>
    <row r="198" spans="1:13" ht="140.25" x14ac:dyDescent="0.25">
      <c r="A198" s="5" t="s">
        <v>1</v>
      </c>
      <c r="B198" s="18" t="s">
        <v>621</v>
      </c>
      <c r="C198" s="18" t="s">
        <v>639</v>
      </c>
      <c r="D198" s="18" t="s">
        <v>640</v>
      </c>
      <c r="E198" s="23" t="s">
        <v>641</v>
      </c>
      <c r="F198" s="23" t="s">
        <v>642</v>
      </c>
      <c r="G198" s="3" t="s">
        <v>643</v>
      </c>
      <c r="H198" s="10" t="s">
        <v>41</v>
      </c>
      <c r="I198" s="10">
        <v>15</v>
      </c>
      <c r="J198" s="21">
        <v>1500</v>
      </c>
      <c r="K198" s="21">
        <f t="shared" si="2"/>
        <v>22500</v>
      </c>
      <c r="L198" s="9" t="s">
        <v>706</v>
      </c>
      <c r="M198" s="9" t="s">
        <v>707</v>
      </c>
    </row>
    <row r="199" spans="1:13" ht="409.5" x14ac:dyDescent="0.25">
      <c r="A199" s="5" t="s">
        <v>1</v>
      </c>
      <c r="B199" s="18" t="s">
        <v>621</v>
      </c>
      <c r="C199" s="18" t="s">
        <v>46</v>
      </c>
      <c r="D199" s="18" t="s">
        <v>436</v>
      </c>
      <c r="E199" s="23" t="s">
        <v>644</v>
      </c>
      <c r="F199" s="23" t="s">
        <v>645</v>
      </c>
      <c r="G199" s="3" t="s">
        <v>646</v>
      </c>
      <c r="H199" s="10" t="s">
        <v>41</v>
      </c>
      <c r="I199" s="10">
        <v>15</v>
      </c>
      <c r="J199" s="21">
        <v>500</v>
      </c>
      <c r="K199" s="21">
        <f t="shared" si="2"/>
        <v>7500</v>
      </c>
      <c r="L199" s="9" t="s">
        <v>706</v>
      </c>
      <c r="M199" s="9" t="s">
        <v>707</v>
      </c>
    </row>
    <row r="200" spans="1:13" ht="409.5" x14ac:dyDescent="0.25">
      <c r="A200" s="5" t="s">
        <v>1</v>
      </c>
      <c r="B200" s="18" t="s">
        <v>647</v>
      </c>
      <c r="C200" s="18" t="s">
        <v>249</v>
      </c>
      <c r="D200" s="18" t="s">
        <v>648</v>
      </c>
      <c r="E200" s="23" t="s">
        <v>649</v>
      </c>
      <c r="F200" s="23" t="s">
        <v>650</v>
      </c>
      <c r="G200" s="3" t="s">
        <v>651</v>
      </c>
      <c r="H200" s="10" t="s">
        <v>41</v>
      </c>
      <c r="I200" s="10">
        <v>3</v>
      </c>
      <c r="J200" s="21">
        <v>50000</v>
      </c>
      <c r="K200" s="21">
        <f t="shared" si="2"/>
        <v>150000</v>
      </c>
      <c r="L200" s="9" t="s">
        <v>706</v>
      </c>
      <c r="M200" s="9" t="s">
        <v>707</v>
      </c>
    </row>
    <row r="201" spans="1:13" ht="318.75" x14ac:dyDescent="0.25">
      <c r="A201" s="5" t="s">
        <v>1</v>
      </c>
      <c r="B201" s="18" t="s">
        <v>652</v>
      </c>
      <c r="C201" s="18" t="s">
        <v>653</v>
      </c>
      <c r="D201" s="18" t="s">
        <v>18</v>
      </c>
      <c r="E201" s="23" t="s">
        <v>654</v>
      </c>
      <c r="F201" s="23" t="s">
        <v>655</v>
      </c>
      <c r="G201" s="3" t="s">
        <v>656</v>
      </c>
      <c r="H201" s="10" t="s">
        <v>41</v>
      </c>
      <c r="I201" s="10">
        <v>54</v>
      </c>
      <c r="J201" s="21">
        <v>5300</v>
      </c>
      <c r="K201" s="21">
        <f t="shared" si="2"/>
        <v>286200</v>
      </c>
      <c r="L201" s="9" t="s">
        <v>706</v>
      </c>
      <c r="M201" s="9" t="s">
        <v>707</v>
      </c>
    </row>
    <row r="202" spans="1:13" ht="178.5" x14ac:dyDescent="0.25">
      <c r="A202" s="5" t="s">
        <v>1</v>
      </c>
      <c r="B202" s="18" t="s">
        <v>652</v>
      </c>
      <c r="C202" s="18" t="s">
        <v>254</v>
      </c>
      <c r="D202" s="18" t="s">
        <v>657</v>
      </c>
      <c r="E202" s="23" t="s">
        <v>658</v>
      </c>
      <c r="F202" s="23" t="s">
        <v>659</v>
      </c>
      <c r="G202" s="3" t="s">
        <v>660</v>
      </c>
      <c r="H202" s="10" t="s">
        <v>41</v>
      </c>
      <c r="I202" s="10">
        <v>4566</v>
      </c>
      <c r="J202" s="21">
        <v>560</v>
      </c>
      <c r="K202" s="21">
        <f t="shared" ref="K202:K213" si="3">I202*J202</f>
        <v>2556960</v>
      </c>
      <c r="L202" s="9" t="s">
        <v>706</v>
      </c>
      <c r="M202" s="9" t="s">
        <v>707</v>
      </c>
    </row>
    <row r="203" spans="1:13" ht="408" x14ac:dyDescent="0.25">
      <c r="A203" s="5" t="s">
        <v>1</v>
      </c>
      <c r="B203" s="18" t="s">
        <v>652</v>
      </c>
      <c r="C203" s="18" t="s">
        <v>585</v>
      </c>
      <c r="D203" s="18" t="s">
        <v>87</v>
      </c>
      <c r="E203" s="23" t="s">
        <v>661</v>
      </c>
      <c r="F203" s="23" t="s">
        <v>662</v>
      </c>
      <c r="G203" s="3" t="s">
        <v>663</v>
      </c>
      <c r="H203" s="10" t="s">
        <v>41</v>
      </c>
      <c r="I203" s="10">
        <v>12</v>
      </c>
      <c r="J203" s="21">
        <v>6000</v>
      </c>
      <c r="K203" s="21">
        <f t="shared" si="3"/>
        <v>72000</v>
      </c>
      <c r="L203" s="9" t="s">
        <v>706</v>
      </c>
      <c r="M203" s="9" t="s">
        <v>707</v>
      </c>
    </row>
    <row r="204" spans="1:13" ht="204" x14ac:dyDescent="0.25">
      <c r="A204" s="5" t="s">
        <v>1</v>
      </c>
      <c r="B204" s="18" t="s">
        <v>652</v>
      </c>
      <c r="C204" s="18" t="s">
        <v>31</v>
      </c>
      <c r="D204" s="18" t="s">
        <v>18</v>
      </c>
      <c r="E204" s="23" t="s">
        <v>664</v>
      </c>
      <c r="F204" s="23" t="s">
        <v>665</v>
      </c>
      <c r="G204" s="3" t="s">
        <v>666</v>
      </c>
      <c r="H204" s="10" t="s">
        <v>671</v>
      </c>
      <c r="I204" s="10">
        <v>393</v>
      </c>
      <c r="J204" s="21">
        <v>18900</v>
      </c>
      <c r="K204" s="21">
        <f t="shared" si="3"/>
        <v>7427700</v>
      </c>
      <c r="L204" s="9" t="s">
        <v>706</v>
      </c>
      <c r="M204" s="9" t="s">
        <v>707</v>
      </c>
    </row>
    <row r="205" spans="1:13" ht="191.25" x14ac:dyDescent="0.25">
      <c r="A205" s="5" t="s">
        <v>1</v>
      </c>
      <c r="B205" s="18" t="s">
        <v>652</v>
      </c>
      <c r="C205" s="18" t="s">
        <v>667</v>
      </c>
      <c r="D205" s="18" t="s">
        <v>18</v>
      </c>
      <c r="E205" s="23" t="s">
        <v>668</v>
      </c>
      <c r="F205" s="23" t="s">
        <v>669</v>
      </c>
      <c r="G205" s="3" t="s">
        <v>670</v>
      </c>
      <c r="H205" s="10" t="s">
        <v>671</v>
      </c>
      <c r="I205" s="10">
        <v>5</v>
      </c>
      <c r="J205" s="21">
        <v>30000</v>
      </c>
      <c r="K205" s="21">
        <f t="shared" si="3"/>
        <v>150000</v>
      </c>
      <c r="L205" s="9" t="s">
        <v>706</v>
      </c>
      <c r="M205" s="9" t="s">
        <v>707</v>
      </c>
    </row>
    <row r="206" spans="1:13" ht="191.25" x14ac:dyDescent="0.25">
      <c r="A206" s="5" t="s">
        <v>1</v>
      </c>
      <c r="B206" s="18" t="s">
        <v>652</v>
      </c>
      <c r="C206" s="18" t="s">
        <v>667</v>
      </c>
      <c r="D206" s="18" t="s">
        <v>672</v>
      </c>
      <c r="E206" s="23" t="s">
        <v>668</v>
      </c>
      <c r="F206" s="23" t="s">
        <v>673</v>
      </c>
      <c r="G206" s="3" t="s">
        <v>674</v>
      </c>
      <c r="H206" s="10" t="s">
        <v>671</v>
      </c>
      <c r="I206" s="10">
        <v>74</v>
      </c>
      <c r="J206" s="21">
        <v>17500</v>
      </c>
      <c r="K206" s="21">
        <f t="shared" si="3"/>
        <v>1295000</v>
      </c>
      <c r="L206" s="9" t="s">
        <v>706</v>
      </c>
      <c r="M206" s="9" t="s">
        <v>707</v>
      </c>
    </row>
    <row r="207" spans="1:13" ht="306" x14ac:dyDescent="0.25">
      <c r="A207" s="5" t="s">
        <v>1</v>
      </c>
      <c r="B207" s="18" t="s">
        <v>652</v>
      </c>
      <c r="C207" s="18" t="s">
        <v>675</v>
      </c>
      <c r="D207" s="18" t="s">
        <v>676</v>
      </c>
      <c r="E207" s="23" t="s">
        <v>654</v>
      </c>
      <c r="F207" s="23" t="s">
        <v>677</v>
      </c>
      <c r="G207" s="3" t="s">
        <v>678</v>
      </c>
      <c r="H207" s="3" t="s">
        <v>679</v>
      </c>
      <c r="I207" s="10">
        <v>25</v>
      </c>
      <c r="J207" s="21">
        <v>6500</v>
      </c>
      <c r="K207" s="21">
        <f t="shared" si="3"/>
        <v>162500</v>
      </c>
      <c r="L207" s="9" t="s">
        <v>706</v>
      </c>
      <c r="M207" s="9" t="s">
        <v>707</v>
      </c>
    </row>
    <row r="208" spans="1:13" ht="165.75" x14ac:dyDescent="0.25">
      <c r="A208" s="5" t="s">
        <v>1</v>
      </c>
      <c r="B208" s="18" t="s">
        <v>652</v>
      </c>
      <c r="C208" s="18" t="s">
        <v>680</v>
      </c>
      <c r="D208" s="18" t="s">
        <v>159</v>
      </c>
      <c r="E208" s="23" t="s">
        <v>668</v>
      </c>
      <c r="F208" s="23" t="s">
        <v>681</v>
      </c>
      <c r="G208" s="3" t="s">
        <v>682</v>
      </c>
      <c r="H208" s="10" t="s">
        <v>41</v>
      </c>
      <c r="I208" s="10">
        <v>43</v>
      </c>
      <c r="J208" s="21">
        <v>18900</v>
      </c>
      <c r="K208" s="21">
        <f t="shared" si="3"/>
        <v>812700</v>
      </c>
      <c r="L208" s="9" t="s">
        <v>706</v>
      </c>
      <c r="M208" s="9" t="s">
        <v>707</v>
      </c>
    </row>
    <row r="209" spans="1:13" ht="409.5" x14ac:dyDescent="0.25">
      <c r="A209" s="5" t="s">
        <v>1</v>
      </c>
      <c r="B209" s="18" t="s">
        <v>652</v>
      </c>
      <c r="C209" s="18" t="s">
        <v>46</v>
      </c>
      <c r="D209" s="18" t="s">
        <v>683</v>
      </c>
      <c r="E209" s="23" t="s">
        <v>684</v>
      </c>
      <c r="F209" s="23" t="s">
        <v>685</v>
      </c>
      <c r="G209" s="3" t="s">
        <v>686</v>
      </c>
      <c r="H209" s="10" t="s">
        <v>41</v>
      </c>
      <c r="I209" s="10">
        <v>100</v>
      </c>
      <c r="J209" s="21">
        <v>5800</v>
      </c>
      <c r="K209" s="21">
        <f t="shared" si="3"/>
        <v>580000</v>
      </c>
      <c r="L209" s="9" t="s">
        <v>706</v>
      </c>
      <c r="M209" s="9" t="s">
        <v>707</v>
      </c>
    </row>
    <row r="210" spans="1:13" ht="293.25" x14ac:dyDescent="0.25">
      <c r="A210" s="5" t="s">
        <v>1</v>
      </c>
      <c r="B210" s="18" t="s">
        <v>652</v>
      </c>
      <c r="C210" s="18" t="s">
        <v>46</v>
      </c>
      <c r="D210" s="18" t="s">
        <v>338</v>
      </c>
      <c r="E210" s="23" t="s">
        <v>687</v>
      </c>
      <c r="F210" s="23" t="s">
        <v>688</v>
      </c>
      <c r="G210" s="3" t="s">
        <v>689</v>
      </c>
      <c r="H210" s="10" t="s">
        <v>41</v>
      </c>
      <c r="I210" s="10">
        <v>20</v>
      </c>
      <c r="J210" s="21">
        <v>1500</v>
      </c>
      <c r="K210" s="21">
        <f t="shared" si="3"/>
        <v>30000</v>
      </c>
      <c r="L210" s="9" t="s">
        <v>706</v>
      </c>
      <c r="M210" s="9" t="s">
        <v>707</v>
      </c>
    </row>
    <row r="211" spans="1:13" ht="331.5" x14ac:dyDescent="0.25">
      <c r="A211" s="5" t="s">
        <v>1</v>
      </c>
      <c r="B211" s="18" t="s">
        <v>652</v>
      </c>
      <c r="C211" s="18" t="s">
        <v>17</v>
      </c>
      <c r="D211" s="18" t="s">
        <v>159</v>
      </c>
      <c r="E211" s="23" t="s">
        <v>690</v>
      </c>
      <c r="F211" s="23" t="s">
        <v>691</v>
      </c>
      <c r="G211" s="3" t="s">
        <v>692</v>
      </c>
      <c r="H211" s="10" t="s">
        <v>41</v>
      </c>
      <c r="I211" s="10">
        <v>700</v>
      </c>
      <c r="J211" s="21">
        <v>6400</v>
      </c>
      <c r="K211" s="21">
        <f t="shared" si="3"/>
        <v>4480000</v>
      </c>
      <c r="L211" s="9" t="s">
        <v>706</v>
      </c>
      <c r="M211" s="9" t="s">
        <v>707</v>
      </c>
    </row>
    <row r="212" spans="1:13" ht="382.5" x14ac:dyDescent="0.25">
      <c r="A212" s="5" t="s">
        <v>1</v>
      </c>
      <c r="B212" s="18" t="s">
        <v>652</v>
      </c>
      <c r="C212" s="18" t="s">
        <v>46</v>
      </c>
      <c r="D212" s="18" t="s">
        <v>683</v>
      </c>
      <c r="E212" s="23" t="s">
        <v>684</v>
      </c>
      <c r="F212" s="23" t="s">
        <v>693</v>
      </c>
      <c r="G212" s="3" t="s">
        <v>694</v>
      </c>
      <c r="H212" s="10" t="s">
        <v>41</v>
      </c>
      <c r="I212" s="10">
        <v>226</v>
      </c>
      <c r="J212" s="21">
        <v>3350</v>
      </c>
      <c r="K212" s="21">
        <f t="shared" si="3"/>
        <v>757100</v>
      </c>
      <c r="L212" s="9" t="s">
        <v>706</v>
      </c>
      <c r="M212" s="9" t="s">
        <v>707</v>
      </c>
    </row>
    <row r="213" spans="1:13" ht="382.5" x14ac:dyDescent="0.25">
      <c r="A213" s="5" t="s">
        <v>1</v>
      </c>
      <c r="B213" s="18" t="s">
        <v>652</v>
      </c>
      <c r="C213" s="18" t="s">
        <v>46</v>
      </c>
      <c r="D213" s="18" t="s">
        <v>683</v>
      </c>
      <c r="E213" s="23" t="s">
        <v>684</v>
      </c>
      <c r="F213" s="23" t="s">
        <v>695</v>
      </c>
      <c r="G213" s="3" t="s">
        <v>696</v>
      </c>
      <c r="H213" s="10" t="s">
        <v>41</v>
      </c>
      <c r="I213" s="10">
        <v>120</v>
      </c>
      <c r="J213" s="21">
        <v>4000</v>
      </c>
      <c r="K213" s="21">
        <f t="shared" si="3"/>
        <v>480000</v>
      </c>
      <c r="L213" s="9" t="s">
        <v>706</v>
      </c>
      <c r="M213" s="9" t="s">
        <v>707</v>
      </c>
    </row>
    <row r="214" spans="1:13" ht="216.75" x14ac:dyDescent="0.25">
      <c r="A214" s="5" t="s">
        <v>1</v>
      </c>
      <c r="B214" s="22" t="s">
        <v>27</v>
      </c>
      <c r="C214" s="19" t="s">
        <v>17</v>
      </c>
      <c r="D214" s="19" t="s">
        <v>18</v>
      </c>
      <c r="E214" s="23" t="s">
        <v>26</v>
      </c>
      <c r="F214" s="23" t="s">
        <v>25</v>
      </c>
      <c r="G214" s="3" t="s">
        <v>711</v>
      </c>
      <c r="H214" s="10" t="s">
        <v>16</v>
      </c>
      <c r="I214" s="10">
        <v>1</v>
      </c>
      <c r="J214" s="21">
        <v>183750000</v>
      </c>
      <c r="K214" s="21">
        <f>J214</f>
        <v>183750000</v>
      </c>
      <c r="L214" s="9" t="s">
        <v>706</v>
      </c>
      <c r="M214" s="9" t="s">
        <v>707</v>
      </c>
    </row>
    <row r="215" spans="1:13" ht="318.75" x14ac:dyDescent="0.25">
      <c r="A215" s="5" t="s">
        <v>1</v>
      </c>
      <c r="B215" s="22" t="s">
        <v>30</v>
      </c>
      <c r="C215" s="19" t="s">
        <v>31</v>
      </c>
      <c r="D215" s="19" t="s">
        <v>32</v>
      </c>
      <c r="E215" s="23" t="s">
        <v>28</v>
      </c>
      <c r="F215" s="23" t="s">
        <v>29</v>
      </c>
      <c r="G215" s="3" t="s">
        <v>37</v>
      </c>
      <c r="H215" s="10" t="s">
        <v>22</v>
      </c>
      <c r="I215" s="10">
        <v>4</v>
      </c>
      <c r="J215" s="21">
        <v>8000</v>
      </c>
      <c r="K215" s="21">
        <f>I215*J215</f>
        <v>32000</v>
      </c>
      <c r="L215" s="9" t="s">
        <v>706</v>
      </c>
      <c r="M215" s="9" t="s">
        <v>707</v>
      </c>
    </row>
    <row r="216" spans="1:13" ht="293.25" x14ac:dyDescent="0.25">
      <c r="A216" s="5" t="s">
        <v>1</v>
      </c>
      <c r="B216" s="22" t="s">
        <v>30</v>
      </c>
      <c r="C216" s="19" t="s">
        <v>33</v>
      </c>
      <c r="D216" s="19" t="s">
        <v>34</v>
      </c>
      <c r="E216" s="23" t="s">
        <v>35</v>
      </c>
      <c r="F216" s="23" t="s">
        <v>36</v>
      </c>
      <c r="G216" s="3" t="s">
        <v>38</v>
      </c>
      <c r="H216" s="10" t="s">
        <v>22</v>
      </c>
      <c r="I216" s="10">
        <v>7</v>
      </c>
      <c r="J216" s="21">
        <v>19000</v>
      </c>
      <c r="K216" s="21">
        <f t="shared" ref="K216:K279" si="4">I216*J216</f>
        <v>133000</v>
      </c>
      <c r="L216" s="9" t="s">
        <v>706</v>
      </c>
      <c r="M216" s="9" t="s">
        <v>707</v>
      </c>
    </row>
    <row r="217" spans="1:13" ht="293.25" x14ac:dyDescent="0.25">
      <c r="A217" s="5" t="s">
        <v>1</v>
      </c>
      <c r="B217" s="22" t="s">
        <v>30</v>
      </c>
      <c r="C217" s="19" t="s">
        <v>33</v>
      </c>
      <c r="D217" s="19" t="s">
        <v>34</v>
      </c>
      <c r="E217" s="23" t="s">
        <v>35</v>
      </c>
      <c r="F217" s="23" t="s">
        <v>39</v>
      </c>
      <c r="G217" s="3" t="s">
        <v>40</v>
      </c>
      <c r="H217" s="10" t="s">
        <v>41</v>
      </c>
      <c r="I217" s="10">
        <v>58</v>
      </c>
      <c r="J217" s="21">
        <v>19000</v>
      </c>
      <c r="K217" s="21">
        <f t="shared" si="4"/>
        <v>1102000</v>
      </c>
      <c r="L217" s="9" t="s">
        <v>706</v>
      </c>
      <c r="M217" s="9" t="s">
        <v>707</v>
      </c>
    </row>
    <row r="218" spans="1:13" ht="409.5" x14ac:dyDescent="0.25">
      <c r="A218" s="5" t="s">
        <v>1</v>
      </c>
      <c r="B218" s="18" t="s">
        <v>30</v>
      </c>
      <c r="C218" s="18" t="s">
        <v>33</v>
      </c>
      <c r="D218" s="18" t="s">
        <v>42</v>
      </c>
      <c r="E218" s="23" t="s">
        <v>35</v>
      </c>
      <c r="F218" s="23" t="s">
        <v>43</v>
      </c>
      <c r="G218" s="3" t="s">
        <v>44</v>
      </c>
      <c r="H218" s="10" t="s">
        <v>41</v>
      </c>
      <c r="I218" s="10">
        <v>58</v>
      </c>
      <c r="J218" s="21">
        <v>16000</v>
      </c>
      <c r="K218" s="21">
        <f t="shared" si="4"/>
        <v>928000</v>
      </c>
      <c r="L218" s="9" t="s">
        <v>706</v>
      </c>
      <c r="M218" s="9" t="s">
        <v>707</v>
      </c>
    </row>
    <row r="219" spans="1:13" ht="409.5" x14ac:dyDescent="0.25">
      <c r="A219" s="5" t="s">
        <v>1</v>
      </c>
      <c r="B219" s="18" t="s">
        <v>45</v>
      </c>
      <c r="C219" s="18" t="s">
        <v>46</v>
      </c>
      <c r="D219" s="18" t="s">
        <v>47</v>
      </c>
      <c r="E219" s="23" t="s">
        <v>48</v>
      </c>
      <c r="F219" s="23" t="s">
        <v>49</v>
      </c>
      <c r="G219" s="3" t="s">
        <v>50</v>
      </c>
      <c r="H219" s="10" t="s">
        <v>41</v>
      </c>
      <c r="I219" s="10">
        <v>1</v>
      </c>
      <c r="J219" s="21">
        <v>8705</v>
      </c>
      <c r="K219" s="21">
        <f t="shared" si="4"/>
        <v>8705</v>
      </c>
      <c r="L219" s="9" t="s">
        <v>706</v>
      </c>
      <c r="M219" s="9" t="s">
        <v>707</v>
      </c>
    </row>
    <row r="220" spans="1:13" ht="293.25" x14ac:dyDescent="0.25">
      <c r="A220" s="5" t="s">
        <v>1</v>
      </c>
      <c r="B220" s="18" t="s">
        <v>45</v>
      </c>
      <c r="C220" s="18" t="s">
        <v>46</v>
      </c>
      <c r="D220" s="18" t="s">
        <v>47</v>
      </c>
      <c r="E220" s="23" t="s">
        <v>48</v>
      </c>
      <c r="F220" s="23" t="s">
        <v>51</v>
      </c>
      <c r="G220" s="3" t="s">
        <v>52</v>
      </c>
      <c r="H220" s="10" t="s">
        <v>41</v>
      </c>
      <c r="I220" s="10">
        <v>10</v>
      </c>
      <c r="J220" s="21">
        <v>10100</v>
      </c>
      <c r="K220" s="21">
        <f t="shared" si="4"/>
        <v>101000</v>
      </c>
      <c r="L220" s="9" t="s">
        <v>706</v>
      </c>
      <c r="M220" s="9" t="s">
        <v>707</v>
      </c>
    </row>
    <row r="221" spans="1:13" ht="204" x14ac:dyDescent="0.25">
      <c r="A221" s="5" t="s">
        <v>1</v>
      </c>
      <c r="B221" s="18">
        <v>20199</v>
      </c>
      <c r="C221" s="18" t="s">
        <v>46</v>
      </c>
      <c r="D221" s="18" t="s">
        <v>47</v>
      </c>
      <c r="E221" s="23" t="s">
        <v>53</v>
      </c>
      <c r="F221" s="23" t="s">
        <v>54</v>
      </c>
      <c r="G221" s="3" t="s">
        <v>55</v>
      </c>
      <c r="H221" s="10" t="s">
        <v>41</v>
      </c>
      <c r="I221" s="10">
        <v>4</v>
      </c>
      <c r="J221" s="21">
        <v>10100</v>
      </c>
      <c r="K221" s="21">
        <f t="shared" si="4"/>
        <v>40400</v>
      </c>
      <c r="L221" s="9" t="s">
        <v>706</v>
      </c>
      <c r="M221" s="9" t="s">
        <v>707</v>
      </c>
    </row>
    <row r="222" spans="1:13" ht="409.5" x14ac:dyDescent="0.25">
      <c r="A222" s="5" t="s">
        <v>1</v>
      </c>
      <c r="B222" s="18" t="s">
        <v>45</v>
      </c>
      <c r="C222" s="18" t="s">
        <v>46</v>
      </c>
      <c r="D222" s="18" t="s">
        <v>56</v>
      </c>
      <c r="E222" s="23" t="s">
        <v>48</v>
      </c>
      <c r="F222" s="23" t="s">
        <v>57</v>
      </c>
      <c r="G222" s="3" t="s">
        <v>58</v>
      </c>
      <c r="H222" s="10" t="s">
        <v>41</v>
      </c>
      <c r="I222" s="10">
        <v>1</v>
      </c>
      <c r="J222" s="21">
        <v>100000</v>
      </c>
      <c r="K222" s="21">
        <f t="shared" si="4"/>
        <v>100000</v>
      </c>
      <c r="L222" s="9" t="s">
        <v>706</v>
      </c>
      <c r="M222" s="9" t="s">
        <v>707</v>
      </c>
    </row>
    <row r="223" spans="1:13" ht="204" x14ac:dyDescent="0.25">
      <c r="A223" s="5" t="s">
        <v>1</v>
      </c>
      <c r="B223" s="18" t="s">
        <v>59</v>
      </c>
      <c r="C223" s="18" t="s">
        <v>60</v>
      </c>
      <c r="D223" s="18" t="s">
        <v>61</v>
      </c>
      <c r="E223" s="23" t="s">
        <v>62</v>
      </c>
      <c r="F223" s="23" t="s">
        <v>63</v>
      </c>
      <c r="G223" s="3" t="s">
        <v>64</v>
      </c>
      <c r="H223" s="10" t="s">
        <v>41</v>
      </c>
      <c r="I223" s="10">
        <v>64</v>
      </c>
      <c r="J223" s="21">
        <v>55000</v>
      </c>
      <c r="K223" s="21">
        <f t="shared" si="4"/>
        <v>3520000</v>
      </c>
      <c r="L223" s="9" t="s">
        <v>706</v>
      </c>
      <c r="M223" s="9" t="s">
        <v>707</v>
      </c>
    </row>
    <row r="224" spans="1:13" ht="293.25" x14ac:dyDescent="0.25">
      <c r="A224" s="5" t="s">
        <v>1</v>
      </c>
      <c r="B224" s="18" t="s">
        <v>59</v>
      </c>
      <c r="C224" s="18" t="s">
        <v>60</v>
      </c>
      <c r="D224" s="18" t="s">
        <v>65</v>
      </c>
      <c r="E224" s="23" t="s">
        <v>66</v>
      </c>
      <c r="F224" s="23" t="s">
        <v>67</v>
      </c>
      <c r="G224" s="3" t="s">
        <v>68</v>
      </c>
      <c r="H224" s="10" t="s">
        <v>41</v>
      </c>
      <c r="I224" s="10">
        <v>4</v>
      </c>
      <c r="J224" s="21">
        <v>75000</v>
      </c>
      <c r="K224" s="21">
        <f t="shared" si="4"/>
        <v>300000</v>
      </c>
      <c r="L224" s="9" t="s">
        <v>706</v>
      </c>
      <c r="M224" s="9" t="s">
        <v>707</v>
      </c>
    </row>
    <row r="225" spans="1:13" ht="242.25" x14ac:dyDescent="0.25">
      <c r="A225" s="5" t="s">
        <v>1</v>
      </c>
      <c r="B225" s="18" t="s">
        <v>59</v>
      </c>
      <c r="C225" s="18" t="s">
        <v>60</v>
      </c>
      <c r="D225" s="18" t="s">
        <v>65</v>
      </c>
      <c r="E225" s="23" t="s">
        <v>66</v>
      </c>
      <c r="F225" s="23" t="s">
        <v>69</v>
      </c>
      <c r="G225" s="3" t="s">
        <v>70</v>
      </c>
      <c r="H225" s="10" t="s">
        <v>41</v>
      </c>
      <c r="I225" s="10">
        <v>1</v>
      </c>
      <c r="J225" s="21">
        <v>200000</v>
      </c>
      <c r="K225" s="21">
        <f t="shared" si="4"/>
        <v>200000</v>
      </c>
      <c r="L225" s="9" t="s">
        <v>706</v>
      </c>
      <c r="M225" s="9" t="s">
        <v>707</v>
      </c>
    </row>
    <row r="226" spans="1:13" ht="127.5" x14ac:dyDescent="0.25">
      <c r="A226" s="5" t="s">
        <v>1</v>
      </c>
      <c r="B226" s="18" t="s">
        <v>59</v>
      </c>
      <c r="C226" s="18" t="s">
        <v>71</v>
      </c>
      <c r="D226" s="18" t="s">
        <v>72</v>
      </c>
      <c r="E226" s="23" t="s">
        <v>73</v>
      </c>
      <c r="F226" s="23" t="s">
        <v>74</v>
      </c>
      <c r="G226" s="3" t="s">
        <v>75</v>
      </c>
      <c r="H226" s="10" t="s">
        <v>41</v>
      </c>
      <c r="I226" s="10">
        <v>33</v>
      </c>
      <c r="J226" s="21">
        <v>7000</v>
      </c>
      <c r="K226" s="21">
        <f t="shared" si="4"/>
        <v>231000</v>
      </c>
      <c r="L226" s="9" t="s">
        <v>706</v>
      </c>
      <c r="M226" s="9" t="s">
        <v>707</v>
      </c>
    </row>
    <row r="227" spans="1:13" ht="165.75" x14ac:dyDescent="0.25">
      <c r="A227" s="5" t="s">
        <v>1</v>
      </c>
      <c r="B227" s="18" t="s">
        <v>59</v>
      </c>
      <c r="C227" s="18" t="s">
        <v>71</v>
      </c>
      <c r="D227" s="18" t="s">
        <v>72</v>
      </c>
      <c r="E227" s="23" t="s">
        <v>73</v>
      </c>
      <c r="F227" s="23" t="s">
        <v>77</v>
      </c>
      <c r="G227" s="3" t="s">
        <v>76</v>
      </c>
      <c r="H227" s="10" t="s">
        <v>41</v>
      </c>
      <c r="I227" s="10">
        <v>6</v>
      </c>
      <c r="J227" s="21">
        <v>16100</v>
      </c>
      <c r="K227" s="21">
        <f t="shared" si="4"/>
        <v>96600</v>
      </c>
      <c r="L227" s="9" t="s">
        <v>706</v>
      </c>
      <c r="M227" s="9" t="s">
        <v>707</v>
      </c>
    </row>
    <row r="228" spans="1:13" ht="204" x14ac:dyDescent="0.25">
      <c r="A228" s="5" t="s">
        <v>1</v>
      </c>
      <c r="B228" s="18" t="s">
        <v>59</v>
      </c>
      <c r="C228" s="18" t="s">
        <v>78</v>
      </c>
      <c r="D228" s="18" t="s">
        <v>79</v>
      </c>
      <c r="E228" s="23" t="s">
        <v>80</v>
      </c>
      <c r="F228" s="23" t="s">
        <v>81</v>
      </c>
      <c r="G228" s="3" t="s">
        <v>82</v>
      </c>
      <c r="H228" s="10" t="s">
        <v>41</v>
      </c>
      <c r="I228" s="10">
        <v>234</v>
      </c>
      <c r="J228" s="21">
        <v>20</v>
      </c>
      <c r="K228" s="21">
        <f t="shared" si="4"/>
        <v>4680</v>
      </c>
      <c r="L228" s="9" t="s">
        <v>706</v>
      </c>
      <c r="M228" s="9" t="s">
        <v>707</v>
      </c>
    </row>
    <row r="229" spans="1:13" ht="191.25" x14ac:dyDescent="0.25">
      <c r="A229" s="5" t="s">
        <v>1</v>
      </c>
      <c r="B229" s="18" t="s">
        <v>59</v>
      </c>
      <c r="C229" s="18" t="s">
        <v>78</v>
      </c>
      <c r="D229" s="18" t="s">
        <v>83</v>
      </c>
      <c r="E229" s="23" t="s">
        <v>80</v>
      </c>
      <c r="F229" s="23" t="s">
        <v>84</v>
      </c>
      <c r="G229" s="3" t="s">
        <v>85</v>
      </c>
      <c r="H229" s="10" t="s">
        <v>41</v>
      </c>
      <c r="I229" s="10">
        <v>130</v>
      </c>
      <c r="J229" s="21">
        <v>200</v>
      </c>
      <c r="K229" s="21">
        <f t="shared" si="4"/>
        <v>26000</v>
      </c>
      <c r="L229" s="9" t="s">
        <v>706</v>
      </c>
      <c r="M229" s="9" t="s">
        <v>707</v>
      </c>
    </row>
    <row r="230" spans="1:13" ht="216.75" x14ac:dyDescent="0.25">
      <c r="A230" s="5" t="s">
        <v>1</v>
      </c>
      <c r="B230" s="18" t="s">
        <v>59</v>
      </c>
      <c r="C230" s="18" t="s">
        <v>86</v>
      </c>
      <c r="D230" s="18" t="s">
        <v>87</v>
      </c>
      <c r="E230" s="23" t="s">
        <v>89</v>
      </c>
      <c r="F230" s="23" t="s">
        <v>90</v>
      </c>
      <c r="G230" s="3" t="s">
        <v>88</v>
      </c>
      <c r="H230" s="10" t="s">
        <v>91</v>
      </c>
      <c r="I230" s="10">
        <v>6</v>
      </c>
      <c r="J230" s="21">
        <v>900</v>
      </c>
      <c r="K230" s="21">
        <f t="shared" si="4"/>
        <v>5400</v>
      </c>
      <c r="L230" s="9" t="s">
        <v>706</v>
      </c>
      <c r="M230" s="9" t="s">
        <v>707</v>
      </c>
    </row>
    <row r="231" spans="1:13" ht="255" x14ac:dyDescent="0.25">
      <c r="A231" s="5" t="s">
        <v>1</v>
      </c>
      <c r="B231" s="18" t="s">
        <v>59</v>
      </c>
      <c r="C231" s="18" t="s">
        <v>92</v>
      </c>
      <c r="D231" s="18" t="s">
        <v>93</v>
      </c>
      <c r="E231" s="23" t="s">
        <v>62</v>
      </c>
      <c r="F231" s="23" t="s">
        <v>94</v>
      </c>
      <c r="G231" s="3" t="s">
        <v>95</v>
      </c>
      <c r="H231" s="10" t="s">
        <v>41</v>
      </c>
      <c r="I231" s="10">
        <v>100</v>
      </c>
      <c r="J231" s="21">
        <v>18000</v>
      </c>
      <c r="K231" s="21">
        <f t="shared" si="4"/>
        <v>1800000</v>
      </c>
      <c r="L231" s="9" t="s">
        <v>706</v>
      </c>
      <c r="M231" s="9" t="s">
        <v>707</v>
      </c>
    </row>
    <row r="232" spans="1:13" ht="409.5" x14ac:dyDescent="0.25">
      <c r="A232" s="5" t="s">
        <v>1</v>
      </c>
      <c r="B232" s="18" t="s">
        <v>59</v>
      </c>
      <c r="C232" s="18" t="s">
        <v>96</v>
      </c>
      <c r="D232" s="18" t="s">
        <v>97</v>
      </c>
      <c r="E232" s="23" t="s">
        <v>98</v>
      </c>
      <c r="F232" s="23" t="s">
        <v>99</v>
      </c>
      <c r="G232" s="3" t="s">
        <v>100</v>
      </c>
      <c r="H232" s="10" t="s">
        <v>41</v>
      </c>
      <c r="I232" s="10">
        <v>49</v>
      </c>
      <c r="J232" s="21">
        <v>25600</v>
      </c>
      <c r="K232" s="21">
        <f t="shared" si="4"/>
        <v>1254400</v>
      </c>
      <c r="L232" s="9" t="s">
        <v>706</v>
      </c>
      <c r="M232" s="9" t="s">
        <v>707</v>
      </c>
    </row>
    <row r="233" spans="1:13" ht="318.75" x14ac:dyDescent="0.25">
      <c r="A233" s="5" t="s">
        <v>1</v>
      </c>
      <c r="B233" s="18" t="s">
        <v>59</v>
      </c>
      <c r="C233" s="18" t="s">
        <v>101</v>
      </c>
      <c r="D233" s="18" t="s">
        <v>18</v>
      </c>
      <c r="E233" s="23" t="s">
        <v>102</v>
      </c>
      <c r="F233" s="23" t="s">
        <v>103</v>
      </c>
      <c r="G233" s="3" t="s">
        <v>104</v>
      </c>
      <c r="H233" s="10" t="s">
        <v>41</v>
      </c>
      <c r="I233" s="10">
        <v>72</v>
      </c>
      <c r="J233" s="21">
        <v>15300</v>
      </c>
      <c r="K233" s="21">
        <f t="shared" si="4"/>
        <v>1101600</v>
      </c>
      <c r="L233" s="9" t="s">
        <v>706</v>
      </c>
      <c r="M233" s="9" t="s">
        <v>707</v>
      </c>
    </row>
    <row r="234" spans="1:13" ht="229.5" x14ac:dyDescent="0.25">
      <c r="A234" s="5" t="s">
        <v>1</v>
      </c>
      <c r="B234" s="18" t="s">
        <v>59</v>
      </c>
      <c r="C234" s="18" t="s">
        <v>105</v>
      </c>
      <c r="D234" s="18" t="s">
        <v>106</v>
      </c>
      <c r="E234" s="23" t="s">
        <v>107</v>
      </c>
      <c r="F234" s="23" t="s">
        <v>108</v>
      </c>
      <c r="G234" s="3" t="s">
        <v>109</v>
      </c>
      <c r="H234" s="10" t="s">
        <v>41</v>
      </c>
      <c r="I234" s="10">
        <v>37</v>
      </c>
      <c r="J234" s="21">
        <v>7200</v>
      </c>
      <c r="K234" s="21">
        <f t="shared" si="4"/>
        <v>266400</v>
      </c>
      <c r="L234" s="9" t="s">
        <v>706</v>
      </c>
      <c r="M234" s="9" t="s">
        <v>707</v>
      </c>
    </row>
    <row r="235" spans="1:13" ht="280.5" x14ac:dyDescent="0.25">
      <c r="A235" s="5" t="s">
        <v>1</v>
      </c>
      <c r="B235" s="18" t="s">
        <v>59</v>
      </c>
      <c r="C235" s="18" t="s">
        <v>105</v>
      </c>
      <c r="D235" s="18" t="s">
        <v>111</v>
      </c>
      <c r="E235" s="23" t="s">
        <v>107</v>
      </c>
      <c r="F235" s="23" t="s">
        <v>112</v>
      </c>
      <c r="G235" s="3" t="s">
        <v>110</v>
      </c>
      <c r="H235" s="10" t="s">
        <v>41</v>
      </c>
      <c r="I235" s="10">
        <v>14</v>
      </c>
      <c r="J235" s="21">
        <v>9000</v>
      </c>
      <c r="K235" s="21">
        <f t="shared" si="4"/>
        <v>126000</v>
      </c>
      <c r="L235" s="9" t="s">
        <v>706</v>
      </c>
      <c r="M235" s="9" t="s">
        <v>707</v>
      </c>
    </row>
    <row r="236" spans="1:13" ht="409.5" x14ac:dyDescent="0.25">
      <c r="A236" s="5" t="s">
        <v>1</v>
      </c>
      <c r="B236" s="18" t="s">
        <v>59</v>
      </c>
      <c r="C236" s="18" t="s">
        <v>113</v>
      </c>
      <c r="D236" s="18" t="s">
        <v>114</v>
      </c>
      <c r="E236" s="23" t="s">
        <v>115</v>
      </c>
      <c r="F236" s="23" t="s">
        <v>116</v>
      </c>
      <c r="G236" s="3" t="s">
        <v>117</v>
      </c>
      <c r="H236" s="10" t="s">
        <v>41</v>
      </c>
      <c r="I236" s="10">
        <v>255</v>
      </c>
      <c r="J236" s="21">
        <v>3000</v>
      </c>
      <c r="K236" s="21">
        <f t="shared" si="4"/>
        <v>765000</v>
      </c>
      <c r="L236" s="9" t="s">
        <v>706</v>
      </c>
      <c r="M236" s="9" t="s">
        <v>707</v>
      </c>
    </row>
    <row r="237" spans="1:13" ht="395.25" x14ac:dyDescent="0.25">
      <c r="A237" s="5" t="s">
        <v>1</v>
      </c>
      <c r="B237" s="18" t="s">
        <v>59</v>
      </c>
      <c r="C237" s="18" t="s">
        <v>113</v>
      </c>
      <c r="D237" s="18" t="s">
        <v>118</v>
      </c>
      <c r="E237" s="23" t="s">
        <v>119</v>
      </c>
      <c r="F237" s="23" t="s">
        <v>120</v>
      </c>
      <c r="G237" s="3" t="s">
        <v>121</v>
      </c>
      <c r="H237" s="10" t="s">
        <v>41</v>
      </c>
      <c r="I237" s="10">
        <v>130</v>
      </c>
      <c r="J237" s="21">
        <v>1500</v>
      </c>
      <c r="K237" s="21">
        <f t="shared" si="4"/>
        <v>195000</v>
      </c>
      <c r="L237" s="9" t="s">
        <v>706</v>
      </c>
      <c r="M237" s="9" t="s">
        <v>707</v>
      </c>
    </row>
    <row r="238" spans="1:13" ht="178.5" x14ac:dyDescent="0.25">
      <c r="A238" s="5" t="s">
        <v>1</v>
      </c>
      <c r="B238" s="18" t="s">
        <v>59</v>
      </c>
      <c r="C238" s="18" t="s">
        <v>113</v>
      </c>
      <c r="D238" s="18" t="s">
        <v>122</v>
      </c>
      <c r="E238" s="23" t="s">
        <v>102</v>
      </c>
      <c r="F238" s="23" t="s">
        <v>123</v>
      </c>
      <c r="G238" s="3" t="s">
        <v>124</v>
      </c>
      <c r="H238" s="10" t="s">
        <v>41</v>
      </c>
      <c r="I238" s="10">
        <v>12</v>
      </c>
      <c r="J238" s="21">
        <v>27300</v>
      </c>
      <c r="K238" s="21">
        <f t="shared" si="4"/>
        <v>327600</v>
      </c>
      <c r="L238" s="9" t="s">
        <v>706</v>
      </c>
      <c r="M238" s="9" t="s">
        <v>707</v>
      </c>
    </row>
    <row r="239" spans="1:13" ht="229.5" x14ac:dyDescent="0.25">
      <c r="A239" s="5" t="s">
        <v>1</v>
      </c>
      <c r="B239" s="18" t="s">
        <v>59</v>
      </c>
      <c r="C239" s="18" t="s">
        <v>113</v>
      </c>
      <c r="D239" s="18" t="s">
        <v>122</v>
      </c>
      <c r="E239" s="23" t="s">
        <v>125</v>
      </c>
      <c r="F239" s="23" t="s">
        <v>126</v>
      </c>
      <c r="G239" s="3" t="s">
        <v>127</v>
      </c>
      <c r="H239" s="10" t="s">
        <v>41</v>
      </c>
      <c r="I239" s="10">
        <v>31</v>
      </c>
      <c r="J239" s="21">
        <v>53700</v>
      </c>
      <c r="K239" s="21">
        <f t="shared" si="4"/>
        <v>1664700</v>
      </c>
      <c r="L239" s="9" t="s">
        <v>706</v>
      </c>
      <c r="M239" s="9" t="s">
        <v>707</v>
      </c>
    </row>
    <row r="240" spans="1:13" ht="242.25" x14ac:dyDescent="0.25">
      <c r="A240" s="5" t="s">
        <v>1</v>
      </c>
      <c r="B240" s="18" t="s">
        <v>59</v>
      </c>
      <c r="C240" s="18" t="s">
        <v>113</v>
      </c>
      <c r="D240" s="18" t="s">
        <v>128</v>
      </c>
      <c r="E240" s="23" t="s">
        <v>102</v>
      </c>
      <c r="F240" s="23" t="s">
        <v>129</v>
      </c>
      <c r="G240" s="3" t="s">
        <v>130</v>
      </c>
      <c r="H240" s="10" t="s">
        <v>41</v>
      </c>
      <c r="I240" s="10">
        <v>106</v>
      </c>
      <c r="J240" s="21">
        <v>25800</v>
      </c>
      <c r="K240" s="21">
        <f t="shared" si="4"/>
        <v>2734800</v>
      </c>
      <c r="L240" s="9" t="s">
        <v>706</v>
      </c>
      <c r="M240" s="9" t="s">
        <v>707</v>
      </c>
    </row>
    <row r="241" spans="1:13" ht="242.25" x14ac:dyDescent="0.25">
      <c r="A241" s="5" t="s">
        <v>1</v>
      </c>
      <c r="B241" s="18" t="s">
        <v>59</v>
      </c>
      <c r="C241" s="18" t="s">
        <v>113</v>
      </c>
      <c r="D241" s="18" t="s">
        <v>128</v>
      </c>
      <c r="E241" s="23" t="s">
        <v>102</v>
      </c>
      <c r="F241" s="23" t="s">
        <v>131</v>
      </c>
      <c r="G241" s="3" t="s">
        <v>132</v>
      </c>
      <c r="H241" s="10" t="s">
        <v>41</v>
      </c>
      <c r="I241" s="10">
        <v>11</v>
      </c>
      <c r="J241" s="21">
        <v>9000</v>
      </c>
      <c r="K241" s="21">
        <f t="shared" si="4"/>
        <v>99000</v>
      </c>
      <c r="L241" s="9" t="s">
        <v>706</v>
      </c>
      <c r="M241" s="9" t="s">
        <v>707</v>
      </c>
    </row>
    <row r="242" spans="1:13" ht="178.5" x14ac:dyDescent="0.25">
      <c r="A242" s="5" t="s">
        <v>1</v>
      </c>
      <c r="B242" s="18" t="s">
        <v>59</v>
      </c>
      <c r="C242" s="18" t="s">
        <v>113</v>
      </c>
      <c r="D242" s="18" t="s">
        <v>128</v>
      </c>
      <c r="E242" s="23" t="s">
        <v>125</v>
      </c>
      <c r="F242" s="23" t="s">
        <v>133</v>
      </c>
      <c r="G242" s="3" t="s">
        <v>134</v>
      </c>
      <c r="H242" s="10" t="s">
        <v>41</v>
      </c>
      <c r="I242" s="10">
        <v>13</v>
      </c>
      <c r="J242" s="21">
        <v>18000</v>
      </c>
      <c r="K242" s="21">
        <f t="shared" si="4"/>
        <v>234000</v>
      </c>
      <c r="L242" s="9" t="s">
        <v>706</v>
      </c>
      <c r="M242" s="9" t="s">
        <v>707</v>
      </c>
    </row>
    <row r="243" spans="1:13" ht="331.5" x14ac:dyDescent="0.25">
      <c r="A243" s="5" t="s">
        <v>1</v>
      </c>
      <c r="B243" s="18" t="s">
        <v>59</v>
      </c>
      <c r="C243" s="18" t="s">
        <v>113</v>
      </c>
      <c r="D243" s="18" t="s">
        <v>135</v>
      </c>
      <c r="E243" s="23" t="s">
        <v>136</v>
      </c>
      <c r="F243" s="23" t="s">
        <v>137</v>
      </c>
      <c r="G243" s="3" t="s">
        <v>138</v>
      </c>
      <c r="H243" s="10" t="s">
        <v>41</v>
      </c>
      <c r="I243" s="10">
        <v>5</v>
      </c>
      <c r="J243" s="21">
        <v>2200</v>
      </c>
      <c r="K243" s="21">
        <f t="shared" si="4"/>
        <v>11000</v>
      </c>
      <c r="L243" s="9" t="s">
        <v>706</v>
      </c>
      <c r="M243" s="9" t="s">
        <v>707</v>
      </c>
    </row>
    <row r="244" spans="1:13" ht="242.25" x14ac:dyDescent="0.25">
      <c r="A244" s="5" t="s">
        <v>1</v>
      </c>
      <c r="B244" s="18" t="s">
        <v>59</v>
      </c>
      <c r="C244" s="18" t="s">
        <v>113</v>
      </c>
      <c r="D244" s="18" t="s">
        <v>139</v>
      </c>
      <c r="E244" s="23" t="s">
        <v>140</v>
      </c>
      <c r="F244" s="23" t="s">
        <v>141</v>
      </c>
      <c r="G244" s="3" t="s">
        <v>142</v>
      </c>
      <c r="H244" s="10" t="s">
        <v>41</v>
      </c>
      <c r="I244" s="10">
        <v>5</v>
      </c>
      <c r="J244" s="21">
        <v>1800</v>
      </c>
      <c r="K244" s="21">
        <f t="shared" si="4"/>
        <v>9000</v>
      </c>
      <c r="L244" s="9" t="s">
        <v>706</v>
      </c>
      <c r="M244" s="9" t="s">
        <v>707</v>
      </c>
    </row>
    <row r="245" spans="1:13" ht="229.5" x14ac:dyDescent="0.25">
      <c r="A245" s="5" t="s">
        <v>1</v>
      </c>
      <c r="B245" s="18" t="s">
        <v>59</v>
      </c>
      <c r="C245" s="18" t="s">
        <v>143</v>
      </c>
      <c r="D245" s="18" t="s">
        <v>144</v>
      </c>
      <c r="E245" s="23" t="s">
        <v>145</v>
      </c>
      <c r="F245" s="23" t="s">
        <v>146</v>
      </c>
      <c r="G245" s="3" t="s">
        <v>147</v>
      </c>
      <c r="H245" s="10" t="s">
        <v>41</v>
      </c>
      <c r="I245" s="10">
        <v>2168</v>
      </c>
      <c r="J245" s="21">
        <v>1900</v>
      </c>
      <c r="K245" s="21">
        <f t="shared" si="4"/>
        <v>4119200</v>
      </c>
      <c r="L245" s="9" t="s">
        <v>706</v>
      </c>
      <c r="M245" s="9" t="s">
        <v>707</v>
      </c>
    </row>
    <row r="246" spans="1:13" ht="153" x14ac:dyDescent="0.25">
      <c r="A246" s="5" t="s">
        <v>1</v>
      </c>
      <c r="B246" s="18" t="s">
        <v>59</v>
      </c>
      <c r="C246" s="18" t="s">
        <v>143</v>
      </c>
      <c r="D246" s="18" t="s">
        <v>148</v>
      </c>
      <c r="E246" s="23" t="s">
        <v>149</v>
      </c>
      <c r="F246" s="23" t="s">
        <v>150</v>
      </c>
      <c r="G246" s="3" t="s">
        <v>151</v>
      </c>
      <c r="H246" s="10" t="s">
        <v>41</v>
      </c>
      <c r="I246" s="10">
        <v>131</v>
      </c>
      <c r="J246" s="21">
        <v>7800</v>
      </c>
      <c r="K246" s="21">
        <f t="shared" si="4"/>
        <v>1021800</v>
      </c>
      <c r="L246" s="9" t="s">
        <v>706</v>
      </c>
      <c r="M246" s="9" t="s">
        <v>707</v>
      </c>
    </row>
    <row r="247" spans="1:13" ht="153" x14ac:dyDescent="0.25">
      <c r="A247" s="5" t="s">
        <v>1</v>
      </c>
      <c r="B247" s="18" t="s">
        <v>59</v>
      </c>
      <c r="C247" s="18" t="s">
        <v>143</v>
      </c>
      <c r="D247" s="18" t="s">
        <v>148</v>
      </c>
      <c r="E247" s="23" t="s">
        <v>149</v>
      </c>
      <c r="F247" s="23" t="s">
        <v>152</v>
      </c>
      <c r="G247" s="3" t="s">
        <v>153</v>
      </c>
      <c r="H247" s="10" t="s">
        <v>41</v>
      </c>
      <c r="I247" s="10">
        <v>9</v>
      </c>
      <c r="J247" s="21">
        <v>3380</v>
      </c>
      <c r="K247" s="21">
        <f t="shared" si="4"/>
        <v>30420</v>
      </c>
      <c r="L247" s="9" t="s">
        <v>706</v>
      </c>
      <c r="M247" s="9" t="s">
        <v>707</v>
      </c>
    </row>
    <row r="248" spans="1:13" ht="267.75" x14ac:dyDescent="0.25">
      <c r="A248" s="5" t="s">
        <v>1</v>
      </c>
      <c r="B248" s="18" t="s">
        <v>59</v>
      </c>
      <c r="C248" s="18" t="s">
        <v>46</v>
      </c>
      <c r="D248" s="18" t="s">
        <v>154</v>
      </c>
      <c r="E248" s="23" t="s">
        <v>155</v>
      </c>
      <c r="F248" s="23" t="s">
        <v>156</v>
      </c>
      <c r="G248" s="3" t="s">
        <v>157</v>
      </c>
      <c r="H248" s="10" t="s">
        <v>41</v>
      </c>
      <c r="I248" s="10">
        <v>138</v>
      </c>
      <c r="J248" s="21">
        <v>100</v>
      </c>
      <c r="K248" s="21">
        <f t="shared" si="4"/>
        <v>13800</v>
      </c>
      <c r="L248" s="9" t="s">
        <v>706</v>
      </c>
      <c r="M248" s="9" t="s">
        <v>707</v>
      </c>
    </row>
    <row r="249" spans="1:13" ht="255" x14ac:dyDescent="0.25">
      <c r="A249" s="5" t="s">
        <v>1</v>
      </c>
      <c r="B249" s="18" t="s">
        <v>59</v>
      </c>
      <c r="C249" s="18" t="s">
        <v>158</v>
      </c>
      <c r="D249" s="18" t="s">
        <v>159</v>
      </c>
      <c r="E249" s="23" t="s">
        <v>160</v>
      </c>
      <c r="F249" s="23" t="s">
        <v>161</v>
      </c>
      <c r="G249" s="3" t="s">
        <v>162</v>
      </c>
      <c r="H249" s="10" t="s">
        <v>41</v>
      </c>
      <c r="I249" s="10">
        <v>19</v>
      </c>
      <c r="J249" s="21">
        <v>60</v>
      </c>
      <c r="K249" s="21">
        <f t="shared" si="4"/>
        <v>1140</v>
      </c>
      <c r="L249" s="9" t="s">
        <v>706</v>
      </c>
      <c r="M249" s="9" t="s">
        <v>707</v>
      </c>
    </row>
    <row r="250" spans="1:13" ht="280.5" x14ac:dyDescent="0.25">
      <c r="A250" s="5" t="s">
        <v>1</v>
      </c>
      <c r="B250" s="18" t="s">
        <v>59</v>
      </c>
      <c r="C250" s="18" t="s">
        <v>158</v>
      </c>
      <c r="D250" s="18" t="s">
        <v>163</v>
      </c>
      <c r="E250" s="23" t="s">
        <v>164</v>
      </c>
      <c r="F250" s="23" t="s">
        <v>165</v>
      </c>
      <c r="G250" s="3" t="s">
        <v>166</v>
      </c>
      <c r="H250" s="10" t="s">
        <v>41</v>
      </c>
      <c r="I250" s="10">
        <v>312</v>
      </c>
      <c r="J250" s="21">
        <v>35</v>
      </c>
      <c r="K250" s="21">
        <f t="shared" si="4"/>
        <v>10920</v>
      </c>
      <c r="L250" s="9" t="s">
        <v>706</v>
      </c>
      <c r="M250" s="9" t="s">
        <v>707</v>
      </c>
    </row>
    <row r="251" spans="1:13" ht="229.5" x14ac:dyDescent="0.25">
      <c r="A251" s="5" t="s">
        <v>1</v>
      </c>
      <c r="B251" s="18" t="s">
        <v>59</v>
      </c>
      <c r="C251" s="18" t="s">
        <v>158</v>
      </c>
      <c r="D251" s="18" t="s">
        <v>163</v>
      </c>
      <c r="E251" s="23" t="s">
        <v>164</v>
      </c>
      <c r="F251" s="23" t="s">
        <v>167</v>
      </c>
      <c r="G251" s="3" t="s">
        <v>168</v>
      </c>
      <c r="H251" s="10" t="s">
        <v>41</v>
      </c>
      <c r="I251" s="10">
        <v>390</v>
      </c>
      <c r="J251" s="21">
        <v>250</v>
      </c>
      <c r="K251" s="21">
        <f t="shared" si="4"/>
        <v>97500</v>
      </c>
      <c r="L251" s="9" t="s">
        <v>706</v>
      </c>
      <c r="M251" s="9" t="s">
        <v>707</v>
      </c>
    </row>
    <row r="252" spans="1:13" ht="191.25" x14ac:dyDescent="0.25">
      <c r="A252" s="5" t="s">
        <v>1</v>
      </c>
      <c r="B252" s="18" t="s">
        <v>59</v>
      </c>
      <c r="C252" s="18" t="s">
        <v>169</v>
      </c>
      <c r="D252" s="18" t="s">
        <v>159</v>
      </c>
      <c r="E252" s="23" t="s">
        <v>170</v>
      </c>
      <c r="F252" s="23" t="s">
        <v>171</v>
      </c>
      <c r="G252" s="3" t="s">
        <v>172</v>
      </c>
      <c r="H252" s="10" t="s">
        <v>41</v>
      </c>
      <c r="I252" s="10">
        <v>33</v>
      </c>
      <c r="J252" s="21">
        <v>2500</v>
      </c>
      <c r="K252" s="21">
        <f t="shared" si="4"/>
        <v>82500</v>
      </c>
      <c r="L252" s="9" t="s">
        <v>706</v>
      </c>
      <c r="M252" s="9" t="s">
        <v>707</v>
      </c>
    </row>
    <row r="253" spans="1:13" ht="267.75" x14ac:dyDescent="0.25">
      <c r="A253" s="5" t="s">
        <v>1</v>
      </c>
      <c r="B253" s="18" t="s">
        <v>59</v>
      </c>
      <c r="C253" s="18" t="s">
        <v>173</v>
      </c>
      <c r="D253" s="18" t="s">
        <v>174</v>
      </c>
      <c r="E253" s="23" t="s">
        <v>175</v>
      </c>
      <c r="F253" s="23" t="s">
        <v>176</v>
      </c>
      <c r="G253" s="3" t="s">
        <v>177</v>
      </c>
      <c r="H253" s="10" t="s">
        <v>41</v>
      </c>
      <c r="I253" s="10">
        <v>195</v>
      </c>
      <c r="J253" s="21">
        <v>2000</v>
      </c>
      <c r="K253" s="21">
        <f t="shared" si="4"/>
        <v>390000</v>
      </c>
      <c r="L253" s="9" t="s">
        <v>706</v>
      </c>
      <c r="M253" s="9" t="s">
        <v>707</v>
      </c>
    </row>
    <row r="254" spans="1:13" ht="255" x14ac:dyDescent="0.25">
      <c r="A254" s="5" t="s">
        <v>1</v>
      </c>
      <c r="B254" s="18" t="s">
        <v>59</v>
      </c>
      <c r="C254" s="18" t="s">
        <v>173</v>
      </c>
      <c r="D254" s="18" t="s">
        <v>174</v>
      </c>
      <c r="E254" s="23" t="s">
        <v>179</v>
      </c>
      <c r="F254" s="23" t="s">
        <v>180</v>
      </c>
      <c r="G254" s="3" t="s">
        <v>178</v>
      </c>
      <c r="H254" s="10" t="s">
        <v>41</v>
      </c>
      <c r="I254" s="10">
        <v>200</v>
      </c>
      <c r="J254" s="21">
        <v>5</v>
      </c>
      <c r="K254" s="21">
        <f t="shared" si="4"/>
        <v>1000</v>
      </c>
      <c r="L254" s="9" t="s">
        <v>706</v>
      </c>
      <c r="M254" s="9" t="s">
        <v>707</v>
      </c>
    </row>
    <row r="255" spans="1:13" ht="267.75" x14ac:dyDescent="0.25">
      <c r="A255" s="5" t="s">
        <v>1</v>
      </c>
      <c r="B255" s="18" t="s">
        <v>59</v>
      </c>
      <c r="C255" s="18" t="s">
        <v>173</v>
      </c>
      <c r="D255" s="18" t="s">
        <v>181</v>
      </c>
      <c r="E255" s="23" t="s">
        <v>182</v>
      </c>
      <c r="F255" s="23" t="s">
        <v>183</v>
      </c>
      <c r="G255" s="3" t="s">
        <v>184</v>
      </c>
      <c r="H255" s="10" t="s">
        <v>41</v>
      </c>
      <c r="I255" s="10">
        <v>331</v>
      </c>
      <c r="J255" s="21">
        <v>12</v>
      </c>
      <c r="K255" s="21">
        <f t="shared" si="4"/>
        <v>3972</v>
      </c>
      <c r="L255" s="9" t="s">
        <v>706</v>
      </c>
      <c r="M255" s="9" t="s">
        <v>707</v>
      </c>
    </row>
    <row r="256" spans="1:13" ht="216.75" x14ac:dyDescent="0.25">
      <c r="A256" s="5" t="s">
        <v>1</v>
      </c>
      <c r="B256" s="18" t="s">
        <v>59</v>
      </c>
      <c r="C256" s="18" t="s">
        <v>173</v>
      </c>
      <c r="D256" s="18" t="s">
        <v>185</v>
      </c>
      <c r="E256" s="23" t="s">
        <v>182</v>
      </c>
      <c r="F256" s="23" t="s">
        <v>186</v>
      </c>
      <c r="G256" s="3" t="s">
        <v>187</v>
      </c>
      <c r="H256" s="10" t="s">
        <v>41</v>
      </c>
      <c r="I256" s="10">
        <v>879</v>
      </c>
      <c r="J256" s="21">
        <v>8</v>
      </c>
      <c r="K256" s="21">
        <f t="shared" si="4"/>
        <v>7032</v>
      </c>
      <c r="L256" s="9" t="s">
        <v>706</v>
      </c>
      <c r="M256" s="9" t="s">
        <v>707</v>
      </c>
    </row>
    <row r="257" spans="1:13" ht="191.25" x14ac:dyDescent="0.25">
      <c r="A257" s="5" t="s">
        <v>1</v>
      </c>
      <c r="B257" s="18" t="s">
        <v>59</v>
      </c>
      <c r="C257" s="18" t="s">
        <v>173</v>
      </c>
      <c r="D257" s="18" t="s">
        <v>188</v>
      </c>
      <c r="E257" s="23" t="s">
        <v>175</v>
      </c>
      <c r="F257" s="23" t="s">
        <v>189</v>
      </c>
      <c r="G257" s="3" t="s">
        <v>190</v>
      </c>
      <c r="H257" s="10" t="s">
        <v>41</v>
      </c>
      <c r="I257" s="10">
        <v>1000</v>
      </c>
      <c r="J257" s="21">
        <v>50</v>
      </c>
      <c r="K257" s="21">
        <f t="shared" si="4"/>
        <v>50000</v>
      </c>
      <c r="L257" s="9" t="s">
        <v>706</v>
      </c>
      <c r="M257" s="9" t="s">
        <v>707</v>
      </c>
    </row>
    <row r="258" spans="1:13" ht="204" x14ac:dyDescent="0.25">
      <c r="A258" s="5" t="s">
        <v>1</v>
      </c>
      <c r="B258" s="18" t="s">
        <v>59</v>
      </c>
      <c r="C258" s="18" t="s">
        <v>191</v>
      </c>
      <c r="D258" s="18" t="s">
        <v>192</v>
      </c>
      <c r="E258" s="23" t="s">
        <v>193</v>
      </c>
      <c r="F258" s="23" t="s">
        <v>194</v>
      </c>
      <c r="G258" s="3" t="s">
        <v>195</v>
      </c>
      <c r="H258" s="10" t="s">
        <v>91</v>
      </c>
      <c r="I258" s="10">
        <v>31</v>
      </c>
      <c r="J258" s="21">
        <v>4900</v>
      </c>
      <c r="K258" s="21">
        <f t="shared" si="4"/>
        <v>151900</v>
      </c>
      <c r="L258" s="9" t="s">
        <v>706</v>
      </c>
      <c r="M258" s="9" t="s">
        <v>707</v>
      </c>
    </row>
    <row r="259" spans="1:13" ht="204" x14ac:dyDescent="0.25">
      <c r="A259" s="5" t="s">
        <v>1</v>
      </c>
      <c r="B259" s="18" t="s">
        <v>59</v>
      </c>
      <c r="C259" s="18" t="s">
        <v>191</v>
      </c>
      <c r="D259" s="18" t="s">
        <v>192</v>
      </c>
      <c r="E259" s="23" t="s">
        <v>193</v>
      </c>
      <c r="F259" s="23" t="s">
        <v>196</v>
      </c>
      <c r="G259" s="3" t="s">
        <v>197</v>
      </c>
      <c r="H259" s="10" t="s">
        <v>91</v>
      </c>
      <c r="I259" s="10">
        <v>187</v>
      </c>
      <c r="J259" s="21">
        <v>4800</v>
      </c>
      <c r="K259" s="21">
        <f t="shared" si="4"/>
        <v>897600</v>
      </c>
      <c r="L259" s="9" t="s">
        <v>706</v>
      </c>
      <c r="M259" s="9" t="s">
        <v>707</v>
      </c>
    </row>
    <row r="260" spans="1:13" ht="357" x14ac:dyDescent="0.25">
      <c r="A260" s="5" t="s">
        <v>1</v>
      </c>
      <c r="B260" s="18" t="s">
        <v>59</v>
      </c>
      <c r="C260" s="18" t="s">
        <v>198</v>
      </c>
      <c r="D260" s="18" t="s">
        <v>199</v>
      </c>
      <c r="E260" s="23" t="s">
        <v>200</v>
      </c>
      <c r="F260" s="23" t="s">
        <v>201</v>
      </c>
      <c r="G260" s="3" t="s">
        <v>202</v>
      </c>
      <c r="H260" s="10" t="s">
        <v>41</v>
      </c>
      <c r="I260" s="10">
        <v>137</v>
      </c>
      <c r="J260" s="21">
        <v>2300</v>
      </c>
      <c r="K260" s="21">
        <f t="shared" si="4"/>
        <v>315100</v>
      </c>
      <c r="L260" s="9" t="s">
        <v>706</v>
      </c>
      <c r="M260" s="9" t="s">
        <v>707</v>
      </c>
    </row>
    <row r="261" spans="1:13" ht="204" x14ac:dyDescent="0.25">
      <c r="A261" s="5" t="s">
        <v>1</v>
      </c>
      <c r="B261" s="18" t="s">
        <v>59</v>
      </c>
      <c r="C261" s="18" t="s">
        <v>203</v>
      </c>
      <c r="D261" s="18" t="s">
        <v>18</v>
      </c>
      <c r="E261" s="23" t="s">
        <v>204</v>
      </c>
      <c r="F261" s="23" t="s">
        <v>205</v>
      </c>
      <c r="G261" s="3" t="s">
        <v>206</v>
      </c>
      <c r="H261" s="10" t="s">
        <v>41</v>
      </c>
      <c r="I261" s="10">
        <v>364</v>
      </c>
      <c r="J261" s="21">
        <v>300</v>
      </c>
      <c r="K261" s="21">
        <f t="shared" si="4"/>
        <v>109200</v>
      </c>
      <c r="L261" s="9" t="s">
        <v>706</v>
      </c>
      <c r="M261" s="9" t="s">
        <v>707</v>
      </c>
    </row>
    <row r="262" spans="1:13" ht="280.5" x14ac:dyDescent="0.25">
      <c r="A262" s="5" t="s">
        <v>1</v>
      </c>
      <c r="B262" s="18" t="s">
        <v>59</v>
      </c>
      <c r="C262" s="18" t="s">
        <v>173</v>
      </c>
      <c r="D262" s="18" t="s">
        <v>185</v>
      </c>
      <c r="E262" s="23" t="s">
        <v>179</v>
      </c>
      <c r="F262" s="23" t="s">
        <v>207</v>
      </c>
      <c r="G262" s="3" t="s">
        <v>208</v>
      </c>
      <c r="H262" s="10" t="s">
        <v>41</v>
      </c>
      <c r="I262" s="10">
        <v>330</v>
      </c>
      <c r="J262" s="21">
        <v>6.3</v>
      </c>
      <c r="K262" s="21">
        <f t="shared" si="4"/>
        <v>2079</v>
      </c>
      <c r="L262" s="9" t="s">
        <v>706</v>
      </c>
      <c r="M262" s="9" t="s">
        <v>707</v>
      </c>
    </row>
    <row r="263" spans="1:13" ht="178.5" x14ac:dyDescent="0.25">
      <c r="A263" s="5" t="s">
        <v>1</v>
      </c>
      <c r="B263" s="18" t="s">
        <v>59</v>
      </c>
      <c r="C263" s="18" t="s">
        <v>209</v>
      </c>
      <c r="D263" s="18" t="s">
        <v>210</v>
      </c>
      <c r="E263" s="23" t="s">
        <v>211</v>
      </c>
      <c r="F263" s="23" t="s">
        <v>212</v>
      </c>
      <c r="G263" s="3" t="s">
        <v>213</v>
      </c>
      <c r="H263" s="10" t="s">
        <v>41</v>
      </c>
      <c r="I263" s="10">
        <v>20</v>
      </c>
      <c r="J263" s="21">
        <v>2000</v>
      </c>
      <c r="K263" s="21">
        <f t="shared" si="4"/>
        <v>40000</v>
      </c>
      <c r="L263" s="9" t="s">
        <v>706</v>
      </c>
      <c r="M263" s="9" t="s">
        <v>707</v>
      </c>
    </row>
    <row r="264" spans="1:13" ht="204" x14ac:dyDescent="0.25">
      <c r="A264" s="5" t="s">
        <v>1</v>
      </c>
      <c r="B264" s="18" t="s">
        <v>59</v>
      </c>
      <c r="C264" s="18" t="s">
        <v>214</v>
      </c>
      <c r="D264" s="18" t="s">
        <v>18</v>
      </c>
      <c r="E264" s="23" t="s">
        <v>215</v>
      </c>
      <c r="F264" s="23" t="s">
        <v>216</v>
      </c>
      <c r="G264" s="3" t="s">
        <v>217</v>
      </c>
      <c r="H264" s="10" t="s">
        <v>41</v>
      </c>
      <c r="I264" s="10">
        <v>234</v>
      </c>
      <c r="J264" s="21">
        <v>200</v>
      </c>
      <c r="K264" s="21">
        <f t="shared" si="4"/>
        <v>46800</v>
      </c>
      <c r="L264" s="9" t="s">
        <v>706</v>
      </c>
      <c r="M264" s="9" t="s">
        <v>707</v>
      </c>
    </row>
    <row r="265" spans="1:13" ht="357" x14ac:dyDescent="0.25">
      <c r="A265" s="5" t="s">
        <v>1</v>
      </c>
      <c r="B265" s="18" t="s">
        <v>59</v>
      </c>
      <c r="C265" s="18" t="s">
        <v>218</v>
      </c>
      <c r="D265" s="18" t="s">
        <v>219</v>
      </c>
      <c r="E265" s="23" t="s">
        <v>220</v>
      </c>
      <c r="F265" s="23" t="s">
        <v>221</v>
      </c>
      <c r="G265" s="3" t="s">
        <v>222</v>
      </c>
      <c r="H265" s="10" t="s">
        <v>41</v>
      </c>
      <c r="I265" s="10">
        <v>7</v>
      </c>
      <c r="J265" s="21">
        <v>15000</v>
      </c>
      <c r="K265" s="21">
        <f t="shared" si="4"/>
        <v>105000</v>
      </c>
      <c r="L265" s="9" t="s">
        <v>706</v>
      </c>
      <c r="M265" s="9" t="s">
        <v>707</v>
      </c>
    </row>
    <row r="266" spans="1:13" ht="229.5" x14ac:dyDescent="0.25">
      <c r="A266" s="5" t="s">
        <v>1</v>
      </c>
      <c r="B266" s="18" t="s">
        <v>59</v>
      </c>
      <c r="C266" s="18" t="s">
        <v>46</v>
      </c>
      <c r="D266" s="18" t="s">
        <v>114</v>
      </c>
      <c r="E266" s="23" t="s">
        <v>223</v>
      </c>
      <c r="F266" s="23" t="s">
        <v>224</v>
      </c>
      <c r="G266" s="3" t="s">
        <v>225</v>
      </c>
      <c r="H266" s="10" t="s">
        <v>41</v>
      </c>
      <c r="I266" s="10">
        <v>4</v>
      </c>
      <c r="J266" s="21">
        <v>36000</v>
      </c>
      <c r="K266" s="21">
        <f t="shared" si="4"/>
        <v>144000</v>
      </c>
      <c r="L266" s="9" t="s">
        <v>706</v>
      </c>
      <c r="M266" s="9" t="s">
        <v>707</v>
      </c>
    </row>
    <row r="267" spans="1:13" ht="293.25" x14ac:dyDescent="0.25">
      <c r="A267" s="5" t="s">
        <v>1</v>
      </c>
      <c r="B267" s="18" t="s">
        <v>59</v>
      </c>
      <c r="C267" s="18" t="s">
        <v>46</v>
      </c>
      <c r="D267" s="18" t="s">
        <v>226</v>
      </c>
      <c r="E267" s="23" t="s">
        <v>227</v>
      </c>
      <c r="F267" s="23" t="s">
        <v>228</v>
      </c>
      <c r="G267" s="3" t="s">
        <v>229</v>
      </c>
      <c r="H267" s="10" t="s">
        <v>41</v>
      </c>
      <c r="I267" s="10">
        <v>16</v>
      </c>
      <c r="J267" s="21">
        <v>2600</v>
      </c>
      <c r="K267" s="21">
        <f t="shared" si="4"/>
        <v>41600</v>
      </c>
      <c r="L267" s="9" t="s">
        <v>706</v>
      </c>
      <c r="M267" s="9" t="s">
        <v>707</v>
      </c>
    </row>
    <row r="268" spans="1:13" ht="255" x14ac:dyDescent="0.25">
      <c r="A268" s="5" t="s">
        <v>1</v>
      </c>
      <c r="B268" s="18" t="s">
        <v>59</v>
      </c>
      <c r="C268" s="18" t="s">
        <v>46</v>
      </c>
      <c r="D268" s="18" t="s">
        <v>230</v>
      </c>
      <c r="E268" s="23" t="s">
        <v>231</v>
      </c>
      <c r="F268" s="23" t="s">
        <v>232</v>
      </c>
      <c r="G268" s="3" t="s">
        <v>233</v>
      </c>
      <c r="H268" s="10" t="s">
        <v>41</v>
      </c>
      <c r="I268" s="10">
        <v>138</v>
      </c>
      <c r="J268" s="21">
        <v>450</v>
      </c>
      <c r="K268" s="21">
        <f t="shared" si="4"/>
        <v>62100</v>
      </c>
      <c r="L268" s="9" t="s">
        <v>706</v>
      </c>
      <c r="M268" s="9" t="s">
        <v>707</v>
      </c>
    </row>
    <row r="269" spans="1:13" ht="382.5" x14ac:dyDescent="0.25">
      <c r="A269" s="5" t="s">
        <v>1</v>
      </c>
      <c r="B269" s="18" t="s">
        <v>59</v>
      </c>
      <c r="C269" s="18" t="s">
        <v>46</v>
      </c>
      <c r="D269" s="18" t="s">
        <v>234</v>
      </c>
      <c r="E269" s="23" t="s">
        <v>235</v>
      </c>
      <c r="F269" s="23" t="s">
        <v>236</v>
      </c>
      <c r="G269" s="3" t="s">
        <v>237</v>
      </c>
      <c r="H269" s="10" t="s">
        <v>41</v>
      </c>
      <c r="I269" s="10">
        <v>13</v>
      </c>
      <c r="J269" s="21">
        <v>800</v>
      </c>
      <c r="K269" s="21">
        <f t="shared" si="4"/>
        <v>10400</v>
      </c>
      <c r="L269" s="9" t="s">
        <v>706</v>
      </c>
      <c r="M269" s="9" t="s">
        <v>707</v>
      </c>
    </row>
    <row r="270" spans="1:13" ht="293.25" x14ac:dyDescent="0.25">
      <c r="A270" s="5" t="s">
        <v>1</v>
      </c>
      <c r="B270" s="18" t="s">
        <v>59</v>
      </c>
      <c r="C270" s="18" t="s">
        <v>46</v>
      </c>
      <c r="D270" s="18" t="s">
        <v>238</v>
      </c>
      <c r="E270" s="23" t="s">
        <v>239</v>
      </c>
      <c r="F270" s="23" t="s">
        <v>240</v>
      </c>
      <c r="G270" s="3" t="s">
        <v>241</v>
      </c>
      <c r="H270" s="10" t="s">
        <v>41</v>
      </c>
      <c r="I270" s="10">
        <v>234</v>
      </c>
      <c r="J270" s="21">
        <v>1200</v>
      </c>
      <c r="K270" s="21">
        <f t="shared" si="4"/>
        <v>280800</v>
      </c>
      <c r="L270" s="9" t="s">
        <v>706</v>
      </c>
      <c r="M270" s="9" t="s">
        <v>707</v>
      </c>
    </row>
    <row r="271" spans="1:13" ht="409.5" x14ac:dyDescent="0.25">
      <c r="A271" s="5" t="s">
        <v>1</v>
      </c>
      <c r="B271" s="18" t="s">
        <v>59</v>
      </c>
      <c r="C271" s="18" t="s">
        <v>46</v>
      </c>
      <c r="D271" s="18" t="s">
        <v>242</v>
      </c>
      <c r="E271" s="23" t="s">
        <v>227</v>
      </c>
      <c r="F271" s="23" t="s">
        <v>243</v>
      </c>
      <c r="G271" s="3" t="s">
        <v>244</v>
      </c>
      <c r="H271" s="10" t="s">
        <v>41</v>
      </c>
      <c r="I271" s="10">
        <v>7</v>
      </c>
      <c r="J271" s="21">
        <v>30000</v>
      </c>
      <c r="K271" s="21">
        <f t="shared" si="4"/>
        <v>210000</v>
      </c>
      <c r="L271" s="9" t="s">
        <v>706</v>
      </c>
      <c r="M271" s="9" t="s">
        <v>707</v>
      </c>
    </row>
    <row r="272" spans="1:13" ht="344.25" x14ac:dyDescent="0.25">
      <c r="A272" s="5" t="s">
        <v>1</v>
      </c>
      <c r="B272" s="18" t="s">
        <v>59</v>
      </c>
      <c r="C272" s="18" t="s">
        <v>46</v>
      </c>
      <c r="D272" s="18" t="s">
        <v>242</v>
      </c>
      <c r="E272" s="23" t="s">
        <v>227</v>
      </c>
      <c r="F272" s="23" t="s">
        <v>245</v>
      </c>
      <c r="G272" s="3" t="s">
        <v>246</v>
      </c>
      <c r="H272" s="10" t="s">
        <v>41</v>
      </c>
      <c r="I272" s="10">
        <v>7</v>
      </c>
      <c r="J272" s="21">
        <v>33000</v>
      </c>
      <c r="K272" s="21">
        <f t="shared" si="4"/>
        <v>231000</v>
      </c>
      <c r="L272" s="9" t="s">
        <v>706</v>
      </c>
      <c r="M272" s="9" t="s">
        <v>707</v>
      </c>
    </row>
    <row r="273" spans="1:13" ht="344.25" x14ac:dyDescent="0.25">
      <c r="A273" s="5" t="s">
        <v>1</v>
      </c>
      <c r="B273" s="18" t="s">
        <v>59</v>
      </c>
      <c r="C273" s="18" t="s">
        <v>46</v>
      </c>
      <c r="D273" s="18" t="s">
        <v>242</v>
      </c>
      <c r="E273" s="23" t="s">
        <v>227</v>
      </c>
      <c r="F273" s="23" t="s">
        <v>247</v>
      </c>
      <c r="G273" s="3" t="s">
        <v>248</v>
      </c>
      <c r="H273" s="10" t="s">
        <v>41</v>
      </c>
      <c r="I273" s="10">
        <v>5</v>
      </c>
      <c r="J273" s="21">
        <v>30000</v>
      </c>
      <c r="K273" s="21">
        <f t="shared" si="4"/>
        <v>150000</v>
      </c>
      <c r="L273" s="9" t="s">
        <v>706</v>
      </c>
      <c r="M273" s="9" t="s">
        <v>707</v>
      </c>
    </row>
    <row r="274" spans="1:13" ht="191.25" x14ac:dyDescent="0.25">
      <c r="A274" s="5" t="s">
        <v>1</v>
      </c>
      <c r="B274" s="18" t="s">
        <v>59</v>
      </c>
      <c r="C274" s="18" t="s">
        <v>249</v>
      </c>
      <c r="D274" s="18" t="s">
        <v>250</v>
      </c>
      <c r="E274" s="23" t="s">
        <v>251</v>
      </c>
      <c r="F274" s="23" t="s">
        <v>252</v>
      </c>
      <c r="G274" s="3" t="s">
        <v>253</v>
      </c>
      <c r="H274" s="10" t="s">
        <v>41</v>
      </c>
      <c r="I274" s="10">
        <v>6</v>
      </c>
      <c r="J274" s="21">
        <v>20000</v>
      </c>
      <c r="K274" s="21">
        <f t="shared" si="4"/>
        <v>120000</v>
      </c>
      <c r="L274" s="9" t="s">
        <v>706</v>
      </c>
      <c r="M274" s="9" t="s">
        <v>707</v>
      </c>
    </row>
    <row r="275" spans="1:13" ht="344.25" x14ac:dyDescent="0.25">
      <c r="A275" s="5" t="s">
        <v>1</v>
      </c>
      <c r="B275" s="18" t="s">
        <v>59</v>
      </c>
      <c r="C275" s="18" t="s">
        <v>254</v>
      </c>
      <c r="D275" s="18" t="s">
        <v>255</v>
      </c>
      <c r="E275" s="23" t="s">
        <v>256</v>
      </c>
      <c r="F275" s="23" t="s">
        <v>257</v>
      </c>
      <c r="G275" s="3" t="s">
        <v>258</v>
      </c>
      <c r="H275" s="10" t="s">
        <v>41</v>
      </c>
      <c r="I275" s="10">
        <v>20</v>
      </c>
      <c r="J275" s="21">
        <v>11700</v>
      </c>
      <c r="K275" s="21">
        <f t="shared" si="4"/>
        <v>234000</v>
      </c>
      <c r="L275" s="9" t="s">
        <v>706</v>
      </c>
      <c r="M275" s="9" t="s">
        <v>707</v>
      </c>
    </row>
    <row r="276" spans="1:13" ht="114.75" x14ac:dyDescent="0.25">
      <c r="A276" s="5" t="s">
        <v>1</v>
      </c>
      <c r="B276" s="18" t="s">
        <v>59</v>
      </c>
      <c r="C276" s="18" t="s">
        <v>259</v>
      </c>
      <c r="D276" s="18" t="s">
        <v>159</v>
      </c>
      <c r="E276" s="23" t="s">
        <v>260</v>
      </c>
      <c r="F276" s="23" t="s">
        <v>261</v>
      </c>
      <c r="G276" s="3" t="s">
        <v>262</v>
      </c>
      <c r="H276" s="10" t="s">
        <v>41</v>
      </c>
      <c r="I276" s="10">
        <v>33</v>
      </c>
      <c r="J276" s="21">
        <v>500</v>
      </c>
      <c r="K276" s="21">
        <f t="shared" si="4"/>
        <v>16500</v>
      </c>
      <c r="L276" s="9" t="s">
        <v>706</v>
      </c>
      <c r="M276" s="9" t="s">
        <v>707</v>
      </c>
    </row>
    <row r="277" spans="1:13" ht="280.5" x14ac:dyDescent="0.25">
      <c r="A277" s="5" t="s">
        <v>1</v>
      </c>
      <c r="B277" s="18" t="s">
        <v>59</v>
      </c>
      <c r="C277" s="18" t="s">
        <v>46</v>
      </c>
      <c r="D277" s="18" t="s">
        <v>234</v>
      </c>
      <c r="E277" s="23" t="s">
        <v>231</v>
      </c>
      <c r="F277" s="23" t="s">
        <v>263</v>
      </c>
      <c r="G277" s="3" t="s">
        <v>264</v>
      </c>
      <c r="H277" s="10" t="s">
        <v>41</v>
      </c>
      <c r="I277" s="10">
        <v>4</v>
      </c>
      <c r="J277" s="21">
        <v>500</v>
      </c>
      <c r="K277" s="21">
        <f t="shared" si="4"/>
        <v>2000</v>
      </c>
      <c r="L277" s="9" t="s">
        <v>706</v>
      </c>
      <c r="M277" s="9" t="s">
        <v>707</v>
      </c>
    </row>
    <row r="278" spans="1:13" ht="204" x14ac:dyDescent="0.25">
      <c r="A278" s="5" t="s">
        <v>1</v>
      </c>
      <c r="B278" s="18" t="s">
        <v>265</v>
      </c>
      <c r="C278" s="18" t="s">
        <v>254</v>
      </c>
      <c r="D278" s="18" t="s">
        <v>159</v>
      </c>
      <c r="E278" s="23" t="s">
        <v>266</v>
      </c>
      <c r="F278" s="23" t="s">
        <v>267</v>
      </c>
      <c r="G278" s="3" t="s">
        <v>268</v>
      </c>
      <c r="H278" s="10" t="s">
        <v>41</v>
      </c>
      <c r="I278" s="10">
        <v>1150</v>
      </c>
      <c r="J278" s="21">
        <v>340</v>
      </c>
      <c r="K278" s="21">
        <f t="shared" si="4"/>
        <v>391000</v>
      </c>
      <c r="L278" s="9" t="s">
        <v>706</v>
      </c>
      <c r="M278" s="9" t="s">
        <v>707</v>
      </c>
    </row>
    <row r="279" spans="1:13" ht="191.25" x14ac:dyDescent="0.25">
      <c r="A279" s="5" t="s">
        <v>1</v>
      </c>
      <c r="B279" s="18" t="s">
        <v>265</v>
      </c>
      <c r="C279" s="18" t="s">
        <v>269</v>
      </c>
      <c r="D279" s="18" t="s">
        <v>163</v>
      </c>
      <c r="E279" s="23" t="s">
        <v>266</v>
      </c>
      <c r="F279" s="23" t="s">
        <v>270</v>
      </c>
      <c r="G279" s="3" t="s">
        <v>271</v>
      </c>
      <c r="H279" s="10" t="s">
        <v>41</v>
      </c>
      <c r="I279" s="10">
        <v>256</v>
      </c>
      <c r="J279" s="21">
        <v>7800</v>
      </c>
      <c r="K279" s="21">
        <f t="shared" si="4"/>
        <v>1996800</v>
      </c>
      <c r="L279" s="9" t="s">
        <v>706</v>
      </c>
      <c r="M279" s="9" t="s">
        <v>707</v>
      </c>
    </row>
    <row r="280" spans="1:13" ht="344.25" x14ac:dyDescent="0.25">
      <c r="A280" s="5" t="s">
        <v>1</v>
      </c>
      <c r="B280" s="18" t="s">
        <v>272</v>
      </c>
      <c r="C280" s="18" t="s">
        <v>273</v>
      </c>
      <c r="D280" s="18" t="s">
        <v>274</v>
      </c>
      <c r="E280" s="23" t="s">
        <v>275</v>
      </c>
      <c r="F280" s="23" t="s">
        <v>276</v>
      </c>
      <c r="G280" s="3" t="s">
        <v>277</v>
      </c>
      <c r="H280" s="10" t="s">
        <v>41</v>
      </c>
      <c r="I280" s="10">
        <v>43</v>
      </c>
      <c r="J280" s="21">
        <v>4700</v>
      </c>
      <c r="K280" s="21">
        <f t="shared" ref="K280:K343" si="5">I280*J280</f>
        <v>202100</v>
      </c>
      <c r="L280" s="9" t="s">
        <v>706</v>
      </c>
      <c r="M280" s="9" t="s">
        <v>707</v>
      </c>
    </row>
    <row r="281" spans="1:13" ht="395.25" x14ac:dyDescent="0.25">
      <c r="A281" s="5" t="s">
        <v>1</v>
      </c>
      <c r="B281" s="18" t="s">
        <v>272</v>
      </c>
      <c r="C281" s="18" t="s">
        <v>46</v>
      </c>
      <c r="D281" s="18" t="s">
        <v>278</v>
      </c>
      <c r="E281" s="23" t="s">
        <v>279</v>
      </c>
      <c r="F281" s="23" t="s">
        <v>280</v>
      </c>
      <c r="G281" s="3" t="s">
        <v>281</v>
      </c>
      <c r="H281" s="10" t="s">
        <v>41</v>
      </c>
      <c r="I281" s="10">
        <v>98</v>
      </c>
      <c r="J281" s="21">
        <v>7000</v>
      </c>
      <c r="K281" s="21">
        <f t="shared" si="5"/>
        <v>686000</v>
      </c>
      <c r="L281" s="9" t="s">
        <v>706</v>
      </c>
      <c r="M281" s="9" t="s">
        <v>707</v>
      </c>
    </row>
    <row r="282" spans="1:13" ht="409.5" x14ac:dyDescent="0.25">
      <c r="A282" s="5" t="s">
        <v>1</v>
      </c>
      <c r="B282" s="18" t="s">
        <v>272</v>
      </c>
      <c r="C282" s="18" t="s">
        <v>282</v>
      </c>
      <c r="D282" s="18" t="s">
        <v>283</v>
      </c>
      <c r="E282" s="23" t="s">
        <v>284</v>
      </c>
      <c r="F282" s="23" t="s">
        <v>285</v>
      </c>
      <c r="G282" s="3" t="s">
        <v>286</v>
      </c>
      <c r="H282" s="10" t="s">
        <v>41</v>
      </c>
      <c r="I282" s="10">
        <v>7</v>
      </c>
      <c r="J282" s="21">
        <v>67000</v>
      </c>
      <c r="K282" s="21">
        <f t="shared" si="5"/>
        <v>469000</v>
      </c>
      <c r="L282" s="9" t="s">
        <v>706</v>
      </c>
      <c r="M282" s="9" t="s">
        <v>707</v>
      </c>
    </row>
    <row r="283" spans="1:13" ht="357" x14ac:dyDescent="0.25">
      <c r="A283" s="5" t="s">
        <v>1</v>
      </c>
      <c r="B283" s="18" t="s">
        <v>272</v>
      </c>
      <c r="C283" s="18" t="s">
        <v>282</v>
      </c>
      <c r="D283" s="18" t="s">
        <v>287</v>
      </c>
      <c r="E283" s="23" t="s">
        <v>288</v>
      </c>
      <c r="F283" s="23" t="s">
        <v>289</v>
      </c>
      <c r="G283" s="3" t="s">
        <v>290</v>
      </c>
      <c r="H283" s="10" t="s">
        <v>41</v>
      </c>
      <c r="I283" s="10">
        <v>4</v>
      </c>
      <c r="J283" s="21">
        <v>77400</v>
      </c>
      <c r="K283" s="21">
        <f t="shared" si="5"/>
        <v>309600</v>
      </c>
      <c r="L283" s="9" t="s">
        <v>706</v>
      </c>
      <c r="M283" s="9" t="s">
        <v>707</v>
      </c>
    </row>
    <row r="284" spans="1:13" ht="409.5" x14ac:dyDescent="0.25">
      <c r="A284" s="5" t="s">
        <v>1</v>
      </c>
      <c r="B284" s="18" t="s">
        <v>272</v>
      </c>
      <c r="C284" s="18" t="s">
        <v>282</v>
      </c>
      <c r="D284" s="18" t="s">
        <v>283</v>
      </c>
      <c r="E284" s="23" t="s">
        <v>284</v>
      </c>
      <c r="F284" s="23" t="s">
        <v>291</v>
      </c>
      <c r="G284" s="3" t="s">
        <v>292</v>
      </c>
      <c r="H284" s="10" t="s">
        <v>41</v>
      </c>
      <c r="I284" s="10">
        <v>12</v>
      </c>
      <c r="J284" s="21">
        <v>101500</v>
      </c>
      <c r="K284" s="21">
        <f t="shared" si="5"/>
        <v>1218000</v>
      </c>
      <c r="L284" s="9" t="s">
        <v>706</v>
      </c>
      <c r="M284" s="9" t="s">
        <v>707</v>
      </c>
    </row>
    <row r="285" spans="1:13" ht="409.5" x14ac:dyDescent="0.25">
      <c r="A285" s="5" t="s">
        <v>1</v>
      </c>
      <c r="B285" s="18" t="s">
        <v>272</v>
      </c>
      <c r="C285" s="18" t="s">
        <v>282</v>
      </c>
      <c r="D285" s="18" t="s">
        <v>283</v>
      </c>
      <c r="E285" s="23" t="s">
        <v>284</v>
      </c>
      <c r="F285" s="23" t="s">
        <v>293</v>
      </c>
      <c r="G285" s="3" t="s">
        <v>294</v>
      </c>
      <c r="H285" s="10" t="s">
        <v>41</v>
      </c>
      <c r="I285" s="10">
        <v>22</v>
      </c>
      <c r="J285" s="21">
        <v>142858</v>
      </c>
      <c r="K285" s="21">
        <f t="shared" si="5"/>
        <v>3142876</v>
      </c>
      <c r="L285" s="9" t="s">
        <v>706</v>
      </c>
      <c r="M285" s="9" t="s">
        <v>707</v>
      </c>
    </row>
    <row r="286" spans="1:13" ht="409.5" x14ac:dyDescent="0.25">
      <c r="A286" s="5" t="s">
        <v>1</v>
      </c>
      <c r="B286" s="18" t="s">
        <v>272</v>
      </c>
      <c r="C286" s="18" t="s">
        <v>295</v>
      </c>
      <c r="D286" s="18" t="s">
        <v>18</v>
      </c>
      <c r="E286" s="23" t="s">
        <v>296</v>
      </c>
      <c r="F286" s="23" t="s">
        <v>297</v>
      </c>
      <c r="G286" s="3" t="s">
        <v>298</v>
      </c>
      <c r="H286" s="10" t="s">
        <v>41</v>
      </c>
      <c r="I286" s="10">
        <v>4</v>
      </c>
      <c r="J286" s="21">
        <v>4500</v>
      </c>
      <c r="K286" s="21">
        <f t="shared" si="5"/>
        <v>18000</v>
      </c>
      <c r="L286" s="9" t="s">
        <v>706</v>
      </c>
      <c r="M286" s="9" t="s">
        <v>707</v>
      </c>
    </row>
    <row r="287" spans="1:13" ht="267.75" x14ac:dyDescent="0.25">
      <c r="A287" s="5" t="s">
        <v>1</v>
      </c>
      <c r="B287" s="18" t="s">
        <v>272</v>
      </c>
      <c r="C287" s="18" t="s">
        <v>295</v>
      </c>
      <c r="D287" s="18" t="s">
        <v>18</v>
      </c>
      <c r="E287" s="23" t="s">
        <v>299</v>
      </c>
      <c r="F287" s="23" t="s">
        <v>300</v>
      </c>
      <c r="G287" s="3" t="s">
        <v>301</v>
      </c>
      <c r="H287" s="10" t="s">
        <v>41</v>
      </c>
      <c r="I287" s="10">
        <v>7</v>
      </c>
      <c r="J287" s="21">
        <v>8000</v>
      </c>
      <c r="K287" s="21">
        <f t="shared" si="5"/>
        <v>56000</v>
      </c>
      <c r="L287" s="9" t="s">
        <v>706</v>
      </c>
      <c r="M287" s="9" t="s">
        <v>707</v>
      </c>
    </row>
    <row r="288" spans="1:13" ht="242.25" x14ac:dyDescent="0.25">
      <c r="A288" s="5" t="s">
        <v>1</v>
      </c>
      <c r="B288" s="18" t="s">
        <v>272</v>
      </c>
      <c r="C288" s="18" t="s">
        <v>302</v>
      </c>
      <c r="D288" s="18" t="s">
        <v>18</v>
      </c>
      <c r="E288" s="23" t="s">
        <v>303</v>
      </c>
      <c r="F288" s="23" t="s">
        <v>304</v>
      </c>
      <c r="G288" s="3" t="s">
        <v>305</v>
      </c>
      <c r="H288" s="10" t="s">
        <v>41</v>
      </c>
      <c r="I288" s="10">
        <v>50</v>
      </c>
      <c r="J288" s="21">
        <v>1515</v>
      </c>
      <c r="K288" s="21">
        <f t="shared" si="5"/>
        <v>75750</v>
      </c>
      <c r="L288" s="9" t="s">
        <v>706</v>
      </c>
      <c r="M288" s="9" t="s">
        <v>707</v>
      </c>
    </row>
    <row r="289" spans="1:13" ht="331.5" x14ac:dyDescent="0.25">
      <c r="A289" s="5" t="s">
        <v>1</v>
      </c>
      <c r="B289" s="18" t="s">
        <v>272</v>
      </c>
      <c r="C289" s="18" t="s">
        <v>302</v>
      </c>
      <c r="D289" s="18" t="s">
        <v>306</v>
      </c>
      <c r="E289" s="23" t="s">
        <v>303</v>
      </c>
      <c r="F289" s="23" t="s">
        <v>307</v>
      </c>
      <c r="G289" s="3" t="s">
        <v>308</v>
      </c>
      <c r="H289" s="10" t="s">
        <v>309</v>
      </c>
      <c r="I289" s="10">
        <v>50</v>
      </c>
      <c r="J289" s="21">
        <v>2055</v>
      </c>
      <c r="K289" s="21">
        <f t="shared" si="5"/>
        <v>102750</v>
      </c>
      <c r="L289" s="9" t="s">
        <v>706</v>
      </c>
      <c r="M289" s="9" t="s">
        <v>707</v>
      </c>
    </row>
    <row r="290" spans="1:13" ht="178.5" x14ac:dyDescent="0.25">
      <c r="A290" s="5" t="s">
        <v>1</v>
      </c>
      <c r="B290" s="18" t="s">
        <v>272</v>
      </c>
      <c r="C290" s="18" t="s">
        <v>302</v>
      </c>
      <c r="D290" s="18" t="s">
        <v>144</v>
      </c>
      <c r="E290" s="23" t="s">
        <v>303</v>
      </c>
      <c r="F290" s="23" t="s">
        <v>310</v>
      </c>
      <c r="G290" s="3" t="s">
        <v>311</v>
      </c>
      <c r="H290" s="10" t="s">
        <v>309</v>
      </c>
      <c r="I290" s="10">
        <v>100</v>
      </c>
      <c r="J290" s="21">
        <v>500</v>
      </c>
      <c r="K290" s="21">
        <f t="shared" si="5"/>
        <v>50000</v>
      </c>
      <c r="L290" s="9" t="s">
        <v>706</v>
      </c>
      <c r="M290" s="9" t="s">
        <v>707</v>
      </c>
    </row>
    <row r="291" spans="1:13" ht="409.5" x14ac:dyDescent="0.25">
      <c r="A291" s="5" t="s">
        <v>1</v>
      </c>
      <c r="B291" s="18" t="s">
        <v>272</v>
      </c>
      <c r="C291" s="18" t="s">
        <v>302</v>
      </c>
      <c r="D291" s="18" t="s">
        <v>144</v>
      </c>
      <c r="E291" s="23" t="s">
        <v>303</v>
      </c>
      <c r="F291" s="23" t="s">
        <v>312</v>
      </c>
      <c r="G291" s="3" t="s">
        <v>313</v>
      </c>
      <c r="H291" s="10" t="s">
        <v>309</v>
      </c>
      <c r="I291" s="10">
        <v>100</v>
      </c>
      <c r="J291" s="21">
        <v>500</v>
      </c>
      <c r="K291" s="21">
        <f t="shared" si="5"/>
        <v>50000</v>
      </c>
      <c r="L291" s="9" t="s">
        <v>706</v>
      </c>
      <c r="M291" s="9" t="s">
        <v>707</v>
      </c>
    </row>
    <row r="292" spans="1:13" ht="409.5" x14ac:dyDescent="0.25">
      <c r="A292" s="5" t="s">
        <v>1</v>
      </c>
      <c r="B292" s="18" t="s">
        <v>272</v>
      </c>
      <c r="C292" s="18" t="s">
        <v>302</v>
      </c>
      <c r="D292" s="18" t="s">
        <v>144</v>
      </c>
      <c r="E292" s="23" t="s">
        <v>303</v>
      </c>
      <c r="F292" s="23" t="s">
        <v>314</v>
      </c>
      <c r="G292" s="3" t="s">
        <v>315</v>
      </c>
      <c r="H292" s="10" t="s">
        <v>309</v>
      </c>
      <c r="I292" s="10">
        <v>100</v>
      </c>
      <c r="J292" s="21">
        <v>500</v>
      </c>
      <c r="K292" s="21">
        <f t="shared" si="5"/>
        <v>50000</v>
      </c>
      <c r="L292" s="9" t="s">
        <v>706</v>
      </c>
      <c r="M292" s="9" t="s">
        <v>707</v>
      </c>
    </row>
    <row r="293" spans="1:13" ht="280.5" x14ac:dyDescent="0.25">
      <c r="A293" s="5" t="s">
        <v>1</v>
      </c>
      <c r="B293" s="18" t="s">
        <v>272</v>
      </c>
      <c r="C293" s="18" t="s">
        <v>302</v>
      </c>
      <c r="D293" s="18" t="s">
        <v>144</v>
      </c>
      <c r="E293" s="23" t="s">
        <v>303</v>
      </c>
      <c r="F293" s="23" t="s">
        <v>316</v>
      </c>
      <c r="G293" s="3" t="s">
        <v>317</v>
      </c>
      <c r="H293" s="10" t="s">
        <v>309</v>
      </c>
      <c r="I293" s="10">
        <v>100</v>
      </c>
      <c r="J293" s="21">
        <v>500</v>
      </c>
      <c r="K293" s="21">
        <f t="shared" si="5"/>
        <v>50000</v>
      </c>
      <c r="L293" s="9" t="s">
        <v>706</v>
      </c>
      <c r="M293" s="9" t="s">
        <v>707</v>
      </c>
    </row>
    <row r="294" spans="1:13" ht="344.25" x14ac:dyDescent="0.25">
      <c r="A294" s="5" t="s">
        <v>1</v>
      </c>
      <c r="B294" s="18" t="s">
        <v>272</v>
      </c>
      <c r="C294" s="18" t="s">
        <v>302</v>
      </c>
      <c r="D294" s="18" t="s">
        <v>144</v>
      </c>
      <c r="E294" s="23" t="s">
        <v>303</v>
      </c>
      <c r="F294" s="23" t="s">
        <v>318</v>
      </c>
      <c r="G294" s="3" t="s">
        <v>319</v>
      </c>
      <c r="H294" s="10" t="s">
        <v>309</v>
      </c>
      <c r="I294" s="10">
        <v>100</v>
      </c>
      <c r="J294" s="21">
        <v>500</v>
      </c>
      <c r="K294" s="21">
        <f t="shared" si="5"/>
        <v>50000</v>
      </c>
      <c r="L294" s="9" t="s">
        <v>706</v>
      </c>
      <c r="M294" s="9" t="s">
        <v>707</v>
      </c>
    </row>
    <row r="295" spans="1:13" ht="357" x14ac:dyDescent="0.25">
      <c r="A295" s="5" t="s">
        <v>1</v>
      </c>
      <c r="B295" s="18" t="s">
        <v>272</v>
      </c>
      <c r="C295" s="18" t="s">
        <v>302</v>
      </c>
      <c r="D295" s="18" t="s">
        <v>199</v>
      </c>
      <c r="E295" s="23" t="s">
        <v>303</v>
      </c>
      <c r="F295" s="23" t="s">
        <v>320</v>
      </c>
      <c r="G295" s="3" t="s">
        <v>321</v>
      </c>
      <c r="H295" s="10" t="s">
        <v>309</v>
      </c>
      <c r="I295" s="10">
        <v>400</v>
      </c>
      <c r="J295" s="21">
        <v>274.5</v>
      </c>
      <c r="K295" s="21">
        <f t="shared" si="5"/>
        <v>109800</v>
      </c>
      <c r="L295" s="9" t="s">
        <v>706</v>
      </c>
      <c r="M295" s="9" t="s">
        <v>707</v>
      </c>
    </row>
    <row r="296" spans="1:13" ht="357" x14ac:dyDescent="0.25">
      <c r="A296" s="5" t="s">
        <v>1</v>
      </c>
      <c r="B296" s="18" t="s">
        <v>272</v>
      </c>
      <c r="C296" s="18" t="s">
        <v>302</v>
      </c>
      <c r="D296" s="18" t="s">
        <v>199</v>
      </c>
      <c r="E296" s="23" t="s">
        <v>303</v>
      </c>
      <c r="F296" s="23" t="s">
        <v>322</v>
      </c>
      <c r="G296" s="3" t="s">
        <v>323</v>
      </c>
      <c r="H296" s="10" t="s">
        <v>309</v>
      </c>
      <c r="I296" s="10">
        <v>400</v>
      </c>
      <c r="J296" s="21">
        <v>274.5</v>
      </c>
      <c r="K296" s="21">
        <f t="shared" si="5"/>
        <v>109800</v>
      </c>
      <c r="L296" s="9" t="s">
        <v>706</v>
      </c>
      <c r="M296" s="9" t="s">
        <v>707</v>
      </c>
    </row>
    <row r="297" spans="1:13" ht="357" x14ac:dyDescent="0.25">
      <c r="A297" s="5" t="s">
        <v>1</v>
      </c>
      <c r="B297" s="18" t="s">
        <v>272</v>
      </c>
      <c r="C297" s="18" t="s">
        <v>302</v>
      </c>
      <c r="D297" s="18" t="s">
        <v>199</v>
      </c>
      <c r="E297" s="23" t="s">
        <v>303</v>
      </c>
      <c r="F297" s="23" t="s">
        <v>324</v>
      </c>
      <c r="G297" s="3" t="s">
        <v>325</v>
      </c>
      <c r="H297" s="10" t="s">
        <v>309</v>
      </c>
      <c r="I297" s="10">
        <v>200</v>
      </c>
      <c r="J297" s="21">
        <v>274.5</v>
      </c>
      <c r="K297" s="21">
        <f t="shared" si="5"/>
        <v>54900</v>
      </c>
      <c r="L297" s="9" t="s">
        <v>706</v>
      </c>
      <c r="M297" s="9" t="s">
        <v>707</v>
      </c>
    </row>
    <row r="298" spans="1:13" ht="357" x14ac:dyDescent="0.25">
      <c r="A298" s="5" t="s">
        <v>1</v>
      </c>
      <c r="B298" s="18" t="s">
        <v>272</v>
      </c>
      <c r="C298" s="18" t="s">
        <v>302</v>
      </c>
      <c r="D298" s="18" t="s">
        <v>199</v>
      </c>
      <c r="E298" s="23" t="s">
        <v>303</v>
      </c>
      <c r="F298" s="23" t="s">
        <v>326</v>
      </c>
      <c r="G298" s="3" t="s">
        <v>327</v>
      </c>
      <c r="H298" s="10" t="s">
        <v>309</v>
      </c>
      <c r="I298" s="10">
        <v>300</v>
      </c>
      <c r="J298" s="21">
        <v>274.5</v>
      </c>
      <c r="K298" s="21">
        <f t="shared" si="5"/>
        <v>82350</v>
      </c>
      <c r="L298" s="9" t="s">
        <v>706</v>
      </c>
      <c r="M298" s="9" t="s">
        <v>707</v>
      </c>
    </row>
    <row r="299" spans="1:13" ht="242.25" x14ac:dyDescent="0.25">
      <c r="A299" s="5" t="s">
        <v>1</v>
      </c>
      <c r="B299" s="18" t="s">
        <v>272</v>
      </c>
      <c r="C299" s="18" t="s">
        <v>113</v>
      </c>
      <c r="D299" s="18" t="s">
        <v>328</v>
      </c>
      <c r="E299" s="23" t="s">
        <v>231</v>
      </c>
      <c r="F299" s="23" t="s">
        <v>329</v>
      </c>
      <c r="G299" s="3" t="s">
        <v>330</v>
      </c>
      <c r="H299" s="10" t="s">
        <v>41</v>
      </c>
      <c r="I299" s="10">
        <v>39</v>
      </c>
      <c r="J299" s="21">
        <v>5000</v>
      </c>
      <c r="K299" s="21">
        <f t="shared" si="5"/>
        <v>195000</v>
      </c>
      <c r="L299" s="9" t="s">
        <v>706</v>
      </c>
      <c r="M299" s="9" t="s">
        <v>707</v>
      </c>
    </row>
    <row r="300" spans="1:13" ht="409.5" x14ac:dyDescent="0.25">
      <c r="A300" s="5" t="s">
        <v>1</v>
      </c>
      <c r="B300" s="18" t="s">
        <v>272</v>
      </c>
      <c r="C300" s="18" t="s">
        <v>113</v>
      </c>
      <c r="D300" s="18" t="s">
        <v>144</v>
      </c>
      <c r="E300" s="23" t="s">
        <v>231</v>
      </c>
      <c r="F300" s="23" t="s">
        <v>331</v>
      </c>
      <c r="G300" s="3" t="s">
        <v>332</v>
      </c>
      <c r="H300" s="10" t="s">
        <v>41</v>
      </c>
      <c r="I300" s="10">
        <v>28</v>
      </c>
      <c r="J300" s="21">
        <v>2000</v>
      </c>
      <c r="K300" s="21">
        <f t="shared" si="5"/>
        <v>56000</v>
      </c>
      <c r="L300" s="9" t="s">
        <v>706</v>
      </c>
      <c r="M300" s="9" t="s">
        <v>707</v>
      </c>
    </row>
    <row r="301" spans="1:13" ht="331.5" x14ac:dyDescent="0.25">
      <c r="A301" s="5" t="s">
        <v>1</v>
      </c>
      <c r="B301" s="18" t="s">
        <v>272</v>
      </c>
      <c r="C301" s="18" t="s">
        <v>333</v>
      </c>
      <c r="D301" s="18" t="s">
        <v>334</v>
      </c>
      <c r="E301" s="23" t="s">
        <v>335</v>
      </c>
      <c r="F301" s="23" t="s">
        <v>336</v>
      </c>
      <c r="G301" s="3" t="s">
        <v>337</v>
      </c>
      <c r="H301" s="10" t="s">
        <v>41</v>
      </c>
      <c r="I301" s="10">
        <v>130</v>
      </c>
      <c r="J301" s="21">
        <v>330</v>
      </c>
      <c r="K301" s="21">
        <f t="shared" si="5"/>
        <v>42900</v>
      </c>
      <c r="L301" s="9" t="s">
        <v>706</v>
      </c>
      <c r="M301" s="9" t="s">
        <v>707</v>
      </c>
    </row>
    <row r="302" spans="1:13" ht="344.25" x14ac:dyDescent="0.25">
      <c r="A302" s="5" t="s">
        <v>1</v>
      </c>
      <c r="B302" s="18" t="s">
        <v>272</v>
      </c>
      <c r="C302" s="18" t="s">
        <v>333</v>
      </c>
      <c r="D302" s="18" t="s">
        <v>338</v>
      </c>
      <c r="E302" s="23" t="s">
        <v>339</v>
      </c>
      <c r="F302" s="23" t="s">
        <v>340</v>
      </c>
      <c r="G302" s="3" t="s">
        <v>341</v>
      </c>
      <c r="H302" s="10" t="s">
        <v>41</v>
      </c>
      <c r="I302" s="10">
        <v>442</v>
      </c>
      <c r="J302" s="21">
        <v>300</v>
      </c>
      <c r="K302" s="21">
        <f t="shared" si="5"/>
        <v>132600</v>
      </c>
      <c r="L302" s="9" t="s">
        <v>706</v>
      </c>
      <c r="M302" s="9" t="s">
        <v>707</v>
      </c>
    </row>
    <row r="303" spans="1:13" ht="318.75" x14ac:dyDescent="0.25">
      <c r="A303" s="5" t="s">
        <v>1</v>
      </c>
      <c r="B303" s="18" t="s">
        <v>272</v>
      </c>
      <c r="C303" s="18" t="s">
        <v>333</v>
      </c>
      <c r="D303" s="18" t="s">
        <v>342</v>
      </c>
      <c r="E303" s="23" t="s">
        <v>339</v>
      </c>
      <c r="F303" s="23" t="s">
        <v>343</v>
      </c>
      <c r="G303" s="3" t="s">
        <v>344</v>
      </c>
      <c r="H303" s="10" t="s">
        <v>41</v>
      </c>
      <c r="I303" s="10">
        <v>97</v>
      </c>
      <c r="J303" s="21">
        <v>120</v>
      </c>
      <c r="K303" s="21">
        <f t="shared" si="5"/>
        <v>11640</v>
      </c>
      <c r="L303" s="9" t="s">
        <v>706</v>
      </c>
      <c r="M303" s="9" t="s">
        <v>707</v>
      </c>
    </row>
    <row r="304" spans="1:13" ht="318.75" x14ac:dyDescent="0.25">
      <c r="A304" s="5" t="s">
        <v>1</v>
      </c>
      <c r="B304" s="18" t="s">
        <v>272</v>
      </c>
      <c r="C304" s="18" t="s">
        <v>345</v>
      </c>
      <c r="D304" s="18" t="s">
        <v>346</v>
      </c>
      <c r="E304" s="23" t="s">
        <v>339</v>
      </c>
      <c r="F304" s="23" t="s">
        <v>347</v>
      </c>
      <c r="G304" s="3" t="s">
        <v>348</v>
      </c>
      <c r="H304" s="10" t="s">
        <v>41</v>
      </c>
      <c r="I304" s="10">
        <v>105</v>
      </c>
      <c r="J304" s="21">
        <v>550</v>
      </c>
      <c r="K304" s="21">
        <f t="shared" si="5"/>
        <v>57750</v>
      </c>
      <c r="L304" s="9" t="s">
        <v>706</v>
      </c>
      <c r="M304" s="9" t="s">
        <v>707</v>
      </c>
    </row>
    <row r="305" spans="1:13" ht="293.25" x14ac:dyDescent="0.25">
      <c r="A305" s="5" t="s">
        <v>1</v>
      </c>
      <c r="B305" s="18" t="s">
        <v>272</v>
      </c>
      <c r="C305" s="18" t="s">
        <v>345</v>
      </c>
      <c r="D305" s="18" t="s">
        <v>349</v>
      </c>
      <c r="E305" s="23" t="s">
        <v>335</v>
      </c>
      <c r="F305" s="23" t="s">
        <v>350</v>
      </c>
      <c r="G305" s="3" t="s">
        <v>351</v>
      </c>
      <c r="H305" s="10" t="s">
        <v>41</v>
      </c>
      <c r="I305" s="10">
        <v>68</v>
      </c>
      <c r="J305" s="21">
        <v>1200</v>
      </c>
      <c r="K305" s="21">
        <f t="shared" si="5"/>
        <v>81600</v>
      </c>
      <c r="L305" s="9" t="s">
        <v>706</v>
      </c>
      <c r="M305" s="9" t="s">
        <v>707</v>
      </c>
    </row>
    <row r="306" spans="1:13" ht="409.5" x14ac:dyDescent="0.25">
      <c r="A306" s="5" t="s">
        <v>1</v>
      </c>
      <c r="B306" s="18" t="s">
        <v>272</v>
      </c>
      <c r="C306" s="18" t="s">
        <v>353</v>
      </c>
      <c r="D306" s="18" t="s">
        <v>18</v>
      </c>
      <c r="E306" s="23" t="s">
        <v>354</v>
      </c>
      <c r="F306" s="23" t="s">
        <v>355</v>
      </c>
      <c r="G306" s="3" t="s">
        <v>356</v>
      </c>
      <c r="H306" s="10" t="s">
        <v>41</v>
      </c>
      <c r="I306" s="10">
        <v>1</v>
      </c>
      <c r="J306" s="21">
        <v>8000</v>
      </c>
      <c r="K306" s="21">
        <f t="shared" si="5"/>
        <v>8000</v>
      </c>
      <c r="L306" s="9" t="s">
        <v>706</v>
      </c>
      <c r="M306" s="9" t="s">
        <v>707</v>
      </c>
    </row>
    <row r="307" spans="1:13" ht="409.5" x14ac:dyDescent="0.25">
      <c r="A307" s="5" t="s">
        <v>1</v>
      </c>
      <c r="B307" s="18" t="s">
        <v>272</v>
      </c>
      <c r="C307" s="18" t="s">
        <v>357</v>
      </c>
      <c r="D307" s="18" t="s">
        <v>159</v>
      </c>
      <c r="E307" s="23" t="s">
        <v>358</v>
      </c>
      <c r="F307" s="23" t="s">
        <v>359</v>
      </c>
      <c r="G307" s="3" t="s">
        <v>360</v>
      </c>
      <c r="H307" s="10" t="s">
        <v>41</v>
      </c>
      <c r="I307" s="10">
        <v>1</v>
      </c>
      <c r="J307" s="21">
        <v>10000</v>
      </c>
      <c r="K307" s="21">
        <f t="shared" si="5"/>
        <v>10000</v>
      </c>
      <c r="L307" s="9" t="s">
        <v>706</v>
      </c>
      <c r="M307" s="9" t="s">
        <v>707</v>
      </c>
    </row>
    <row r="308" spans="1:13" ht="344.25" x14ac:dyDescent="0.25">
      <c r="A308" s="5" t="s">
        <v>1</v>
      </c>
      <c r="B308" s="18" t="s">
        <v>272</v>
      </c>
      <c r="C308" s="18" t="s">
        <v>357</v>
      </c>
      <c r="D308" s="18" t="s">
        <v>159</v>
      </c>
      <c r="E308" s="23" t="s">
        <v>358</v>
      </c>
      <c r="F308" s="23" t="s">
        <v>361</v>
      </c>
      <c r="G308" s="3" t="s">
        <v>362</v>
      </c>
      <c r="H308" s="10" t="s">
        <v>41</v>
      </c>
      <c r="I308" s="10">
        <v>19</v>
      </c>
      <c r="J308" s="21">
        <v>8000</v>
      </c>
      <c r="K308" s="21">
        <f t="shared" si="5"/>
        <v>152000</v>
      </c>
      <c r="L308" s="9" t="s">
        <v>706</v>
      </c>
      <c r="M308" s="9" t="s">
        <v>707</v>
      </c>
    </row>
    <row r="309" spans="1:13" ht="280.5" x14ac:dyDescent="0.25">
      <c r="A309" s="5" t="s">
        <v>1</v>
      </c>
      <c r="B309" s="18" t="s">
        <v>272</v>
      </c>
      <c r="C309" s="18" t="s">
        <v>46</v>
      </c>
      <c r="D309" s="18" t="s">
        <v>250</v>
      </c>
      <c r="E309" s="23" t="s">
        <v>339</v>
      </c>
      <c r="F309" s="23" t="s">
        <v>363</v>
      </c>
      <c r="G309" s="3" t="s">
        <v>364</v>
      </c>
      <c r="H309" s="10" t="s">
        <v>41</v>
      </c>
      <c r="I309" s="10">
        <v>254</v>
      </c>
      <c r="J309" s="21">
        <v>300</v>
      </c>
      <c r="K309" s="21">
        <f t="shared" si="5"/>
        <v>76200</v>
      </c>
      <c r="L309" s="9" t="s">
        <v>706</v>
      </c>
      <c r="M309" s="9" t="s">
        <v>707</v>
      </c>
    </row>
    <row r="310" spans="1:13" ht="293.25" x14ac:dyDescent="0.25">
      <c r="A310" s="5" t="s">
        <v>1</v>
      </c>
      <c r="B310" s="18" t="s">
        <v>272</v>
      </c>
      <c r="C310" s="18" t="s">
        <v>46</v>
      </c>
      <c r="D310" s="18" t="s">
        <v>250</v>
      </c>
      <c r="E310" s="23" t="s">
        <v>335</v>
      </c>
      <c r="F310" s="23" t="s">
        <v>365</v>
      </c>
      <c r="G310" s="3" t="s">
        <v>366</v>
      </c>
      <c r="H310" s="10" t="s">
        <v>41</v>
      </c>
      <c r="I310" s="10">
        <v>43</v>
      </c>
      <c r="J310" s="21">
        <v>280</v>
      </c>
      <c r="K310" s="21">
        <f t="shared" si="5"/>
        <v>12040</v>
      </c>
      <c r="L310" s="9" t="s">
        <v>706</v>
      </c>
      <c r="M310" s="9" t="s">
        <v>707</v>
      </c>
    </row>
    <row r="311" spans="1:13" ht="306" x14ac:dyDescent="0.25">
      <c r="A311" s="5" t="s">
        <v>1</v>
      </c>
      <c r="B311" s="18" t="s">
        <v>272</v>
      </c>
      <c r="C311" s="18" t="s">
        <v>46</v>
      </c>
      <c r="D311" s="18" t="s">
        <v>367</v>
      </c>
      <c r="E311" s="23" t="s">
        <v>368</v>
      </c>
      <c r="F311" s="23" t="s">
        <v>369</v>
      </c>
      <c r="G311" s="3" t="s">
        <v>370</v>
      </c>
      <c r="H311" s="10" t="s">
        <v>41</v>
      </c>
      <c r="I311" s="10">
        <v>27</v>
      </c>
      <c r="J311" s="21">
        <v>2600</v>
      </c>
      <c r="K311" s="21">
        <f t="shared" si="5"/>
        <v>70200</v>
      </c>
      <c r="L311" s="9" t="s">
        <v>706</v>
      </c>
      <c r="M311" s="9" t="s">
        <v>707</v>
      </c>
    </row>
    <row r="312" spans="1:13" ht="140.25" x14ac:dyDescent="0.25">
      <c r="A312" s="5" t="s">
        <v>1</v>
      </c>
      <c r="B312" s="18" t="s">
        <v>272</v>
      </c>
      <c r="C312" s="18" t="s">
        <v>46</v>
      </c>
      <c r="D312" s="18" t="s">
        <v>371</v>
      </c>
      <c r="E312" s="23" t="s">
        <v>372</v>
      </c>
      <c r="F312" s="23" t="s">
        <v>373</v>
      </c>
      <c r="G312" s="3" t="s">
        <v>374</v>
      </c>
      <c r="H312" s="10" t="s">
        <v>41</v>
      </c>
      <c r="I312" s="10">
        <v>1</v>
      </c>
      <c r="J312" s="21">
        <v>4000</v>
      </c>
      <c r="K312" s="21">
        <f t="shared" si="5"/>
        <v>4000</v>
      </c>
      <c r="L312" s="9" t="s">
        <v>706</v>
      </c>
      <c r="M312" s="9" t="s">
        <v>707</v>
      </c>
    </row>
    <row r="313" spans="1:13" ht="242.25" x14ac:dyDescent="0.25">
      <c r="A313" s="5" t="s">
        <v>1</v>
      </c>
      <c r="B313" s="18" t="s">
        <v>375</v>
      </c>
      <c r="C313" s="18" t="s">
        <v>46</v>
      </c>
      <c r="D313" s="18" t="s">
        <v>114</v>
      </c>
      <c r="E313" s="23" t="s">
        <v>160</v>
      </c>
      <c r="F313" s="23" t="s">
        <v>376</v>
      </c>
      <c r="G313" s="3" t="s">
        <v>377</v>
      </c>
      <c r="H313" s="10" t="s">
        <v>41</v>
      </c>
      <c r="I313" s="10">
        <v>21</v>
      </c>
      <c r="J313" s="21">
        <v>420</v>
      </c>
      <c r="K313" s="21">
        <f t="shared" si="5"/>
        <v>8820</v>
      </c>
      <c r="L313" s="9" t="s">
        <v>706</v>
      </c>
      <c r="M313" s="9" t="s">
        <v>707</v>
      </c>
    </row>
    <row r="314" spans="1:13" ht="153" x14ac:dyDescent="0.25">
      <c r="A314" s="5" t="s">
        <v>1</v>
      </c>
      <c r="B314" s="18" t="s">
        <v>375</v>
      </c>
      <c r="C314" s="18" t="s">
        <v>17</v>
      </c>
      <c r="D314" s="18" t="s">
        <v>159</v>
      </c>
      <c r="E314" s="23" t="s">
        <v>378</v>
      </c>
      <c r="F314" s="23" t="s">
        <v>379</v>
      </c>
      <c r="G314" s="3" t="s">
        <v>380</v>
      </c>
      <c r="H314" s="10" t="s">
        <v>41</v>
      </c>
      <c r="I314" s="10">
        <v>33</v>
      </c>
      <c r="J314" s="21">
        <v>250</v>
      </c>
      <c r="K314" s="21">
        <f t="shared" si="5"/>
        <v>8250</v>
      </c>
      <c r="L314" s="9" t="s">
        <v>706</v>
      </c>
      <c r="M314" s="9" t="s">
        <v>707</v>
      </c>
    </row>
    <row r="315" spans="1:13" ht="229.5" x14ac:dyDescent="0.25">
      <c r="A315" s="5" t="s">
        <v>1</v>
      </c>
      <c r="B315" s="18" t="s">
        <v>375</v>
      </c>
      <c r="C315" s="18" t="s">
        <v>17</v>
      </c>
      <c r="D315" s="18" t="s">
        <v>159</v>
      </c>
      <c r="E315" s="23" t="s">
        <v>378</v>
      </c>
      <c r="F315" s="23" t="s">
        <v>381</v>
      </c>
      <c r="G315" s="3" t="s">
        <v>382</v>
      </c>
      <c r="H315" s="10" t="s">
        <v>41</v>
      </c>
      <c r="I315" s="10">
        <v>33</v>
      </c>
      <c r="J315" s="21">
        <v>610</v>
      </c>
      <c r="K315" s="21">
        <f t="shared" si="5"/>
        <v>20130</v>
      </c>
      <c r="L315" s="9" t="s">
        <v>706</v>
      </c>
      <c r="M315" s="9" t="s">
        <v>707</v>
      </c>
    </row>
    <row r="316" spans="1:13" ht="293.25" x14ac:dyDescent="0.25">
      <c r="A316" s="5" t="s">
        <v>1</v>
      </c>
      <c r="B316" s="18" t="s">
        <v>375</v>
      </c>
      <c r="C316" s="18" t="s">
        <v>17</v>
      </c>
      <c r="D316" s="18" t="s">
        <v>159</v>
      </c>
      <c r="E316" s="23" t="s">
        <v>378</v>
      </c>
      <c r="F316" s="23" t="s">
        <v>383</v>
      </c>
      <c r="G316" s="3" t="s">
        <v>384</v>
      </c>
      <c r="H316" s="10" t="s">
        <v>41</v>
      </c>
      <c r="I316" s="10">
        <v>33</v>
      </c>
      <c r="J316" s="21">
        <v>1600</v>
      </c>
      <c r="K316" s="21">
        <f t="shared" si="5"/>
        <v>52800</v>
      </c>
      <c r="L316" s="9" t="s">
        <v>706</v>
      </c>
      <c r="M316" s="9" t="s">
        <v>707</v>
      </c>
    </row>
    <row r="317" spans="1:13" ht="267.75" x14ac:dyDescent="0.25">
      <c r="A317" s="5" t="s">
        <v>1</v>
      </c>
      <c r="B317" s="18" t="s">
        <v>375</v>
      </c>
      <c r="C317" s="18" t="s">
        <v>17</v>
      </c>
      <c r="D317" s="18" t="s">
        <v>159</v>
      </c>
      <c r="E317" s="23" t="s">
        <v>378</v>
      </c>
      <c r="F317" s="23" t="s">
        <v>385</v>
      </c>
      <c r="G317" s="3" t="s">
        <v>386</v>
      </c>
      <c r="H317" s="10" t="s">
        <v>41</v>
      </c>
      <c r="I317" s="10">
        <v>33</v>
      </c>
      <c r="J317" s="21">
        <v>1200</v>
      </c>
      <c r="K317" s="21">
        <f t="shared" si="5"/>
        <v>39600</v>
      </c>
      <c r="L317" s="9" t="s">
        <v>706</v>
      </c>
      <c r="M317" s="9" t="s">
        <v>707</v>
      </c>
    </row>
    <row r="318" spans="1:13" ht="140.25" x14ac:dyDescent="0.25">
      <c r="A318" s="5" t="s">
        <v>1</v>
      </c>
      <c r="B318" s="18" t="s">
        <v>375</v>
      </c>
      <c r="C318" s="18" t="s">
        <v>17</v>
      </c>
      <c r="D318" s="18" t="s">
        <v>159</v>
      </c>
      <c r="E318" s="23" t="s">
        <v>378</v>
      </c>
      <c r="F318" s="23" t="s">
        <v>387</v>
      </c>
      <c r="G318" s="3" t="s">
        <v>388</v>
      </c>
      <c r="H318" s="10" t="s">
        <v>41</v>
      </c>
      <c r="I318" s="10">
        <v>7</v>
      </c>
      <c r="J318" s="21">
        <v>2800</v>
      </c>
      <c r="K318" s="21">
        <f t="shared" si="5"/>
        <v>19600</v>
      </c>
      <c r="L318" s="9" t="s">
        <v>706</v>
      </c>
      <c r="M318" s="9" t="s">
        <v>707</v>
      </c>
    </row>
    <row r="319" spans="1:13" ht="242.25" x14ac:dyDescent="0.25">
      <c r="A319" s="5" t="s">
        <v>1</v>
      </c>
      <c r="B319" s="18" t="s">
        <v>375</v>
      </c>
      <c r="C319" s="18" t="s">
        <v>17</v>
      </c>
      <c r="D319" s="18" t="s">
        <v>159</v>
      </c>
      <c r="E319" s="23" t="s">
        <v>378</v>
      </c>
      <c r="F319" s="23" t="s">
        <v>389</v>
      </c>
      <c r="G319" s="3" t="s">
        <v>390</v>
      </c>
      <c r="H319" s="10" t="s">
        <v>41</v>
      </c>
      <c r="I319" s="10">
        <v>5</v>
      </c>
      <c r="J319" s="21">
        <v>5300</v>
      </c>
      <c r="K319" s="21">
        <f t="shared" si="5"/>
        <v>26500</v>
      </c>
      <c r="L319" s="9" t="s">
        <v>706</v>
      </c>
      <c r="M319" s="9" t="s">
        <v>707</v>
      </c>
    </row>
    <row r="320" spans="1:13" ht="204" x14ac:dyDescent="0.25">
      <c r="A320" s="5" t="s">
        <v>1</v>
      </c>
      <c r="B320" s="18" t="s">
        <v>375</v>
      </c>
      <c r="C320" s="18" t="s">
        <v>17</v>
      </c>
      <c r="D320" s="18" t="s">
        <v>163</v>
      </c>
      <c r="E320" s="23" t="s">
        <v>378</v>
      </c>
      <c r="F320" s="23" t="s">
        <v>391</v>
      </c>
      <c r="G320" s="3" t="s">
        <v>392</v>
      </c>
      <c r="H320" s="10" t="s">
        <v>41</v>
      </c>
      <c r="I320" s="10">
        <v>33</v>
      </c>
      <c r="J320" s="21">
        <v>160</v>
      </c>
      <c r="K320" s="21">
        <f t="shared" si="5"/>
        <v>5280</v>
      </c>
      <c r="L320" s="9" t="s">
        <v>706</v>
      </c>
      <c r="M320" s="9" t="s">
        <v>707</v>
      </c>
    </row>
    <row r="321" spans="1:13" ht="242.25" x14ac:dyDescent="0.25">
      <c r="A321" s="5" t="s">
        <v>1</v>
      </c>
      <c r="B321" s="18" t="s">
        <v>375</v>
      </c>
      <c r="C321" s="18" t="s">
        <v>17</v>
      </c>
      <c r="D321" s="18" t="s">
        <v>393</v>
      </c>
      <c r="E321" s="23" t="s">
        <v>378</v>
      </c>
      <c r="F321" s="23" t="s">
        <v>394</v>
      </c>
      <c r="G321" s="3" t="s">
        <v>395</v>
      </c>
      <c r="H321" s="10" t="s">
        <v>41</v>
      </c>
      <c r="I321" s="10">
        <v>33</v>
      </c>
      <c r="J321" s="21">
        <v>580</v>
      </c>
      <c r="K321" s="21">
        <f t="shared" si="5"/>
        <v>19140</v>
      </c>
      <c r="L321" s="9" t="s">
        <v>706</v>
      </c>
      <c r="M321" s="9" t="s">
        <v>707</v>
      </c>
    </row>
    <row r="322" spans="1:13" ht="216.75" x14ac:dyDescent="0.25">
      <c r="A322" s="5" t="s">
        <v>1</v>
      </c>
      <c r="B322" s="18" t="s">
        <v>375</v>
      </c>
      <c r="C322" s="18" t="s">
        <v>17</v>
      </c>
      <c r="D322" s="18" t="s">
        <v>396</v>
      </c>
      <c r="E322" s="23" t="s">
        <v>378</v>
      </c>
      <c r="F322" s="23" t="s">
        <v>397</v>
      </c>
      <c r="G322" s="3" t="s">
        <v>398</v>
      </c>
      <c r="H322" s="10" t="s">
        <v>41</v>
      </c>
      <c r="I322" s="10">
        <v>33</v>
      </c>
      <c r="J322" s="21">
        <v>970</v>
      </c>
      <c r="K322" s="21">
        <f t="shared" si="5"/>
        <v>32010</v>
      </c>
      <c r="L322" s="9" t="s">
        <v>706</v>
      </c>
      <c r="M322" s="9" t="s">
        <v>707</v>
      </c>
    </row>
    <row r="323" spans="1:13" ht="255" x14ac:dyDescent="0.25">
      <c r="A323" s="5" t="s">
        <v>1</v>
      </c>
      <c r="B323" s="18" t="s">
        <v>375</v>
      </c>
      <c r="C323" s="18" t="s">
        <v>17</v>
      </c>
      <c r="D323" s="18" t="s">
        <v>399</v>
      </c>
      <c r="E323" s="23" t="s">
        <v>378</v>
      </c>
      <c r="F323" s="23" t="s">
        <v>400</v>
      </c>
      <c r="G323" s="3" t="s">
        <v>401</v>
      </c>
      <c r="H323" s="10" t="s">
        <v>41</v>
      </c>
      <c r="I323" s="10">
        <v>33</v>
      </c>
      <c r="J323" s="21">
        <v>1500</v>
      </c>
      <c r="K323" s="21">
        <f t="shared" si="5"/>
        <v>49500</v>
      </c>
      <c r="L323" s="9" t="s">
        <v>706</v>
      </c>
      <c r="M323" s="9" t="s">
        <v>707</v>
      </c>
    </row>
    <row r="324" spans="1:13" ht="216.75" x14ac:dyDescent="0.25">
      <c r="A324" s="5" t="s">
        <v>1</v>
      </c>
      <c r="B324" s="18" t="s">
        <v>375</v>
      </c>
      <c r="C324" s="18" t="s">
        <v>402</v>
      </c>
      <c r="D324" s="18" t="s">
        <v>346</v>
      </c>
      <c r="E324" s="23" t="s">
        <v>403</v>
      </c>
      <c r="F324" s="23" t="s">
        <v>404</v>
      </c>
      <c r="G324" s="3" t="s">
        <v>405</v>
      </c>
      <c r="H324" s="10" t="s">
        <v>41</v>
      </c>
      <c r="I324" s="10">
        <v>65</v>
      </c>
      <c r="J324" s="21">
        <v>190</v>
      </c>
      <c r="K324" s="21">
        <f t="shared" si="5"/>
        <v>12350</v>
      </c>
      <c r="L324" s="9" t="s">
        <v>706</v>
      </c>
      <c r="M324" s="9" t="s">
        <v>707</v>
      </c>
    </row>
    <row r="325" spans="1:13" ht="165.75" x14ac:dyDescent="0.25">
      <c r="A325" s="5" t="s">
        <v>1</v>
      </c>
      <c r="B325" s="18" t="s">
        <v>375</v>
      </c>
      <c r="C325" s="18" t="s">
        <v>402</v>
      </c>
      <c r="D325" s="18" t="s">
        <v>159</v>
      </c>
      <c r="E325" s="23" t="s">
        <v>403</v>
      </c>
      <c r="F325" s="23" t="s">
        <v>406</v>
      </c>
      <c r="G325" s="3" t="s">
        <v>407</v>
      </c>
      <c r="H325" s="10" t="s">
        <v>41</v>
      </c>
      <c r="I325" s="10">
        <v>7</v>
      </c>
      <c r="J325" s="21">
        <v>760</v>
      </c>
      <c r="K325" s="21">
        <f t="shared" si="5"/>
        <v>5320</v>
      </c>
      <c r="L325" s="9" t="s">
        <v>706</v>
      </c>
      <c r="M325" s="9" t="s">
        <v>707</v>
      </c>
    </row>
    <row r="326" spans="1:13" ht="127.5" x14ac:dyDescent="0.25">
      <c r="A326" s="5" t="s">
        <v>1</v>
      </c>
      <c r="B326" s="18" t="s">
        <v>375</v>
      </c>
      <c r="C326" s="18" t="s">
        <v>402</v>
      </c>
      <c r="D326" s="18" t="s">
        <v>408</v>
      </c>
      <c r="E326" s="23" t="s">
        <v>403</v>
      </c>
      <c r="F326" s="23" t="s">
        <v>409</v>
      </c>
      <c r="G326" s="3" t="s">
        <v>410</v>
      </c>
      <c r="H326" s="10" t="s">
        <v>41</v>
      </c>
      <c r="I326" s="10">
        <v>7</v>
      </c>
      <c r="J326" s="21">
        <v>950</v>
      </c>
      <c r="K326" s="21">
        <f t="shared" si="5"/>
        <v>6650</v>
      </c>
      <c r="L326" s="9" t="s">
        <v>706</v>
      </c>
      <c r="M326" s="9" t="s">
        <v>707</v>
      </c>
    </row>
    <row r="327" spans="1:13" ht="178.5" x14ac:dyDescent="0.25">
      <c r="A327" s="5" t="s">
        <v>1</v>
      </c>
      <c r="B327" s="18" t="s">
        <v>375</v>
      </c>
      <c r="C327" s="18" t="s">
        <v>402</v>
      </c>
      <c r="D327" s="18" t="s">
        <v>144</v>
      </c>
      <c r="E327" s="23" t="s">
        <v>403</v>
      </c>
      <c r="F327" s="23" t="s">
        <v>411</v>
      </c>
      <c r="G327" s="3" t="s">
        <v>412</v>
      </c>
      <c r="H327" s="10" t="s">
        <v>41</v>
      </c>
      <c r="I327" s="10">
        <v>13</v>
      </c>
      <c r="J327" s="21">
        <v>2300</v>
      </c>
      <c r="K327" s="21">
        <f t="shared" si="5"/>
        <v>29900</v>
      </c>
      <c r="L327" s="9" t="s">
        <v>706</v>
      </c>
      <c r="M327" s="9" t="s">
        <v>707</v>
      </c>
    </row>
    <row r="328" spans="1:13" ht="153" x14ac:dyDescent="0.25">
      <c r="A328" s="5" t="s">
        <v>1</v>
      </c>
      <c r="B328" s="18" t="s">
        <v>375</v>
      </c>
      <c r="C328" s="18" t="s">
        <v>402</v>
      </c>
      <c r="D328" s="18" t="s">
        <v>396</v>
      </c>
      <c r="E328" s="23" t="s">
        <v>403</v>
      </c>
      <c r="F328" s="23" t="s">
        <v>413</v>
      </c>
      <c r="G328" s="3" t="s">
        <v>414</v>
      </c>
      <c r="H328" s="10" t="s">
        <v>41</v>
      </c>
      <c r="I328" s="10">
        <v>7</v>
      </c>
      <c r="J328" s="21">
        <v>1700</v>
      </c>
      <c r="K328" s="21">
        <f t="shared" si="5"/>
        <v>11900</v>
      </c>
      <c r="L328" s="9" t="s">
        <v>706</v>
      </c>
      <c r="M328" s="9" t="s">
        <v>707</v>
      </c>
    </row>
    <row r="329" spans="1:13" ht="102" x14ac:dyDescent="0.25">
      <c r="A329" s="5" t="s">
        <v>1</v>
      </c>
      <c r="B329" s="18" t="s">
        <v>375</v>
      </c>
      <c r="C329" s="18" t="s">
        <v>402</v>
      </c>
      <c r="D329" s="18" t="s">
        <v>415</v>
      </c>
      <c r="E329" s="23" t="s">
        <v>403</v>
      </c>
      <c r="F329" s="23" t="s">
        <v>416</v>
      </c>
      <c r="G329" s="3" t="s">
        <v>417</v>
      </c>
      <c r="H329" s="10" t="s">
        <v>41</v>
      </c>
      <c r="I329" s="10">
        <v>13</v>
      </c>
      <c r="J329" s="21">
        <v>2600</v>
      </c>
      <c r="K329" s="21">
        <f t="shared" si="5"/>
        <v>33800</v>
      </c>
      <c r="L329" s="9" t="s">
        <v>706</v>
      </c>
      <c r="M329" s="9" t="s">
        <v>707</v>
      </c>
    </row>
    <row r="330" spans="1:13" ht="178.5" x14ac:dyDescent="0.25">
      <c r="A330" s="5" t="s">
        <v>1</v>
      </c>
      <c r="B330" s="18" t="s">
        <v>375</v>
      </c>
      <c r="C330" s="18" t="s">
        <v>402</v>
      </c>
      <c r="D330" s="18" t="s">
        <v>399</v>
      </c>
      <c r="E330" s="23" t="s">
        <v>403</v>
      </c>
      <c r="F330" s="23" t="s">
        <v>418</v>
      </c>
      <c r="G330" s="3" t="s">
        <v>419</v>
      </c>
      <c r="H330" s="10" t="s">
        <v>41</v>
      </c>
      <c r="I330" s="10">
        <v>21</v>
      </c>
      <c r="J330" s="21">
        <v>3000</v>
      </c>
      <c r="K330" s="21">
        <f t="shared" si="5"/>
        <v>63000</v>
      </c>
      <c r="L330" s="9" t="s">
        <v>706</v>
      </c>
      <c r="M330" s="9" t="s">
        <v>707</v>
      </c>
    </row>
    <row r="331" spans="1:13" ht="89.25" x14ac:dyDescent="0.25">
      <c r="A331" s="5" t="s">
        <v>1</v>
      </c>
      <c r="B331" s="18" t="s">
        <v>375</v>
      </c>
      <c r="C331" s="18" t="s">
        <v>402</v>
      </c>
      <c r="D331" s="18" t="s">
        <v>420</v>
      </c>
      <c r="E331" s="23" t="s">
        <v>403</v>
      </c>
      <c r="F331" s="23" t="s">
        <v>421</v>
      </c>
      <c r="G331" s="3" t="s">
        <v>422</v>
      </c>
      <c r="H331" s="10" t="s">
        <v>41</v>
      </c>
      <c r="I331" s="10">
        <v>13</v>
      </c>
      <c r="J331" s="21">
        <v>8500</v>
      </c>
      <c r="K331" s="21">
        <f t="shared" si="5"/>
        <v>110500</v>
      </c>
      <c r="L331" s="9" t="s">
        <v>706</v>
      </c>
      <c r="M331" s="9" t="s">
        <v>707</v>
      </c>
    </row>
    <row r="332" spans="1:13" ht="76.5" x14ac:dyDescent="0.25">
      <c r="A332" s="5" t="s">
        <v>1</v>
      </c>
      <c r="B332" s="18" t="s">
        <v>375</v>
      </c>
      <c r="C332" s="18" t="s">
        <v>402</v>
      </c>
      <c r="D332" s="18" t="s">
        <v>423</v>
      </c>
      <c r="E332" s="23" t="s">
        <v>403</v>
      </c>
      <c r="F332" s="23" t="s">
        <v>424</v>
      </c>
      <c r="G332" s="3" t="s">
        <v>425</v>
      </c>
      <c r="H332" s="10" t="s">
        <v>41</v>
      </c>
      <c r="I332" s="10">
        <v>7</v>
      </c>
      <c r="J332" s="21">
        <v>2000</v>
      </c>
      <c r="K332" s="21">
        <f t="shared" si="5"/>
        <v>14000</v>
      </c>
      <c r="L332" s="9" t="s">
        <v>706</v>
      </c>
      <c r="M332" s="9" t="s">
        <v>707</v>
      </c>
    </row>
    <row r="333" spans="1:13" ht="51" x14ac:dyDescent="0.25">
      <c r="A333" s="5" t="s">
        <v>1</v>
      </c>
      <c r="B333" s="18" t="s">
        <v>375</v>
      </c>
      <c r="C333" s="18" t="s">
        <v>402</v>
      </c>
      <c r="D333" s="18" t="s">
        <v>426</v>
      </c>
      <c r="E333" s="23" t="s">
        <v>403</v>
      </c>
      <c r="F333" s="23" t="s">
        <v>427</v>
      </c>
      <c r="G333" s="3" t="s">
        <v>428</v>
      </c>
      <c r="H333" s="10" t="s">
        <v>41</v>
      </c>
      <c r="I333" s="10">
        <v>13</v>
      </c>
      <c r="J333" s="21">
        <v>2000</v>
      </c>
      <c r="K333" s="21">
        <f t="shared" si="5"/>
        <v>26000</v>
      </c>
      <c r="L333" s="9" t="s">
        <v>706</v>
      </c>
      <c r="M333" s="9" t="s">
        <v>707</v>
      </c>
    </row>
    <row r="334" spans="1:13" ht="102" x14ac:dyDescent="0.25">
      <c r="A334" s="5" t="s">
        <v>1</v>
      </c>
      <c r="B334" s="18" t="s">
        <v>375</v>
      </c>
      <c r="C334" s="18" t="s">
        <v>402</v>
      </c>
      <c r="D334" s="18" t="s">
        <v>429</v>
      </c>
      <c r="E334" s="23" t="s">
        <v>403</v>
      </c>
      <c r="F334" s="23" t="s">
        <v>430</v>
      </c>
      <c r="G334" s="3" t="s">
        <v>431</v>
      </c>
      <c r="H334" s="10" t="s">
        <v>41</v>
      </c>
      <c r="I334" s="10">
        <v>65</v>
      </c>
      <c r="J334" s="21">
        <v>340</v>
      </c>
      <c r="K334" s="21">
        <f t="shared" si="5"/>
        <v>22100</v>
      </c>
      <c r="L334" s="9" t="s">
        <v>706</v>
      </c>
      <c r="M334" s="9" t="s">
        <v>707</v>
      </c>
    </row>
    <row r="335" spans="1:13" ht="114.75" x14ac:dyDescent="0.25">
      <c r="A335" s="5" t="s">
        <v>1</v>
      </c>
      <c r="B335" s="18" t="s">
        <v>375</v>
      </c>
      <c r="C335" s="18" t="s">
        <v>432</v>
      </c>
      <c r="D335" s="18" t="s">
        <v>18</v>
      </c>
      <c r="E335" s="23" t="s">
        <v>433</v>
      </c>
      <c r="F335" s="23" t="s">
        <v>434</v>
      </c>
      <c r="G335" s="3" t="s">
        <v>435</v>
      </c>
      <c r="H335" s="10" t="s">
        <v>41</v>
      </c>
      <c r="I335" s="10">
        <v>33</v>
      </c>
      <c r="J335" s="21">
        <v>150</v>
      </c>
      <c r="K335" s="21">
        <f t="shared" si="5"/>
        <v>4950</v>
      </c>
      <c r="L335" s="9" t="s">
        <v>706</v>
      </c>
      <c r="M335" s="9" t="s">
        <v>707</v>
      </c>
    </row>
    <row r="336" spans="1:13" ht="344.25" x14ac:dyDescent="0.25">
      <c r="A336" s="5" t="s">
        <v>1</v>
      </c>
      <c r="B336" s="18" t="s">
        <v>375</v>
      </c>
      <c r="C336" s="18" t="s">
        <v>432</v>
      </c>
      <c r="D336" s="18" t="s">
        <v>436</v>
      </c>
      <c r="E336" s="23" t="s">
        <v>433</v>
      </c>
      <c r="F336" s="23" t="s">
        <v>437</v>
      </c>
      <c r="G336" s="3" t="s">
        <v>438</v>
      </c>
      <c r="H336" s="10" t="s">
        <v>41</v>
      </c>
      <c r="I336" s="10">
        <v>7</v>
      </c>
      <c r="J336" s="21">
        <v>2600</v>
      </c>
      <c r="K336" s="21">
        <f t="shared" si="5"/>
        <v>18200</v>
      </c>
      <c r="L336" s="9" t="s">
        <v>706</v>
      </c>
      <c r="M336" s="9" t="s">
        <v>707</v>
      </c>
    </row>
    <row r="337" spans="1:13" ht="204" x14ac:dyDescent="0.25">
      <c r="A337" s="5" t="s">
        <v>1</v>
      </c>
      <c r="B337" s="18" t="s">
        <v>375</v>
      </c>
      <c r="C337" s="18" t="s">
        <v>432</v>
      </c>
      <c r="D337" s="18" t="s">
        <v>163</v>
      </c>
      <c r="E337" s="23" t="s">
        <v>433</v>
      </c>
      <c r="F337" s="23" t="s">
        <v>439</v>
      </c>
      <c r="G337" s="3" t="s">
        <v>440</v>
      </c>
      <c r="H337" s="10" t="s">
        <v>41</v>
      </c>
      <c r="I337" s="10">
        <v>7</v>
      </c>
      <c r="J337" s="21">
        <v>1200</v>
      </c>
      <c r="K337" s="21">
        <f t="shared" si="5"/>
        <v>8400</v>
      </c>
      <c r="L337" s="9" t="s">
        <v>706</v>
      </c>
      <c r="M337" s="9" t="s">
        <v>707</v>
      </c>
    </row>
    <row r="338" spans="1:13" ht="229.5" x14ac:dyDescent="0.25">
      <c r="A338" s="5" t="s">
        <v>1</v>
      </c>
      <c r="B338" s="18" t="s">
        <v>375</v>
      </c>
      <c r="C338" s="18" t="s">
        <v>432</v>
      </c>
      <c r="D338" s="18" t="s">
        <v>18</v>
      </c>
      <c r="E338" s="23" t="s">
        <v>433</v>
      </c>
      <c r="F338" s="23" t="s">
        <v>441</v>
      </c>
      <c r="G338" s="3" t="s">
        <v>442</v>
      </c>
      <c r="H338" s="10" t="s">
        <v>41</v>
      </c>
      <c r="I338" s="10">
        <v>28</v>
      </c>
      <c r="J338" s="21">
        <v>650</v>
      </c>
      <c r="K338" s="21">
        <f t="shared" si="5"/>
        <v>18200</v>
      </c>
      <c r="L338" s="9" t="s">
        <v>706</v>
      </c>
      <c r="M338" s="9" t="s">
        <v>707</v>
      </c>
    </row>
    <row r="339" spans="1:13" ht="229.5" x14ac:dyDescent="0.25">
      <c r="A339" s="5" t="s">
        <v>1</v>
      </c>
      <c r="B339" s="18" t="s">
        <v>375</v>
      </c>
      <c r="C339" s="18" t="s">
        <v>443</v>
      </c>
      <c r="D339" s="18" t="s">
        <v>346</v>
      </c>
      <c r="E339" s="23" t="s">
        <v>444</v>
      </c>
      <c r="F339" s="23" t="s">
        <v>445</v>
      </c>
      <c r="G339" s="3" t="s">
        <v>446</v>
      </c>
      <c r="H339" s="10" t="s">
        <v>41</v>
      </c>
      <c r="I339" s="10">
        <v>20</v>
      </c>
      <c r="J339" s="21">
        <v>2200</v>
      </c>
      <c r="K339" s="21">
        <f t="shared" si="5"/>
        <v>44000</v>
      </c>
      <c r="L339" s="9" t="s">
        <v>706</v>
      </c>
      <c r="M339" s="9" t="s">
        <v>707</v>
      </c>
    </row>
    <row r="340" spans="1:13" ht="127.5" x14ac:dyDescent="0.25">
      <c r="A340" s="5" t="s">
        <v>1</v>
      </c>
      <c r="B340" s="18" t="s">
        <v>375</v>
      </c>
      <c r="C340" s="18" t="s">
        <v>443</v>
      </c>
      <c r="D340" s="18" t="s">
        <v>447</v>
      </c>
      <c r="E340" s="23" t="s">
        <v>444</v>
      </c>
      <c r="F340" s="23" t="s">
        <v>448</v>
      </c>
      <c r="G340" s="3" t="s">
        <v>449</v>
      </c>
      <c r="H340" s="10" t="s">
        <v>41</v>
      </c>
      <c r="I340" s="10">
        <v>20</v>
      </c>
      <c r="J340" s="21">
        <v>950</v>
      </c>
      <c r="K340" s="21">
        <f t="shared" si="5"/>
        <v>19000</v>
      </c>
      <c r="L340" s="9" t="s">
        <v>706</v>
      </c>
      <c r="M340" s="9" t="s">
        <v>707</v>
      </c>
    </row>
    <row r="341" spans="1:13" ht="102" x14ac:dyDescent="0.25">
      <c r="A341" s="5" t="s">
        <v>1</v>
      </c>
      <c r="B341" s="18" t="s">
        <v>375</v>
      </c>
      <c r="C341" s="18" t="s">
        <v>443</v>
      </c>
      <c r="D341" s="18" t="s">
        <v>346</v>
      </c>
      <c r="E341" s="23" t="s">
        <v>444</v>
      </c>
      <c r="F341" s="23" t="s">
        <v>450</v>
      </c>
      <c r="G341" s="3" t="s">
        <v>451</v>
      </c>
      <c r="H341" s="10" t="s">
        <v>41</v>
      </c>
      <c r="I341" s="10">
        <v>65</v>
      </c>
      <c r="J341" s="21">
        <v>190</v>
      </c>
      <c r="K341" s="21">
        <f t="shared" si="5"/>
        <v>12350</v>
      </c>
      <c r="L341" s="9" t="s">
        <v>706</v>
      </c>
      <c r="M341" s="9" t="s">
        <v>707</v>
      </c>
    </row>
    <row r="342" spans="1:13" ht="140.25" x14ac:dyDescent="0.25">
      <c r="A342" s="5" t="s">
        <v>1</v>
      </c>
      <c r="B342" s="18" t="s">
        <v>375</v>
      </c>
      <c r="C342" s="18" t="s">
        <v>443</v>
      </c>
      <c r="D342" s="18" t="s">
        <v>447</v>
      </c>
      <c r="E342" s="23" t="s">
        <v>444</v>
      </c>
      <c r="F342" s="23" t="s">
        <v>452</v>
      </c>
      <c r="G342" s="3" t="s">
        <v>453</v>
      </c>
      <c r="H342" s="10" t="s">
        <v>41</v>
      </c>
      <c r="I342" s="10">
        <v>7</v>
      </c>
      <c r="J342" s="21">
        <v>13500</v>
      </c>
      <c r="K342" s="21">
        <f t="shared" si="5"/>
        <v>94500</v>
      </c>
      <c r="L342" s="9" t="s">
        <v>706</v>
      </c>
      <c r="M342" s="9" t="s">
        <v>707</v>
      </c>
    </row>
    <row r="343" spans="1:13" ht="178.5" x14ac:dyDescent="0.25">
      <c r="A343" s="5" t="s">
        <v>1</v>
      </c>
      <c r="B343" s="18" t="s">
        <v>375</v>
      </c>
      <c r="C343" s="18" t="s">
        <v>443</v>
      </c>
      <c r="D343" s="18" t="s">
        <v>454</v>
      </c>
      <c r="E343" s="23" t="s">
        <v>444</v>
      </c>
      <c r="F343" s="23" t="s">
        <v>455</v>
      </c>
      <c r="G343" s="3" t="s">
        <v>456</v>
      </c>
      <c r="H343" s="10" t="s">
        <v>41</v>
      </c>
      <c r="I343" s="10">
        <v>28</v>
      </c>
      <c r="J343" s="21">
        <v>3400</v>
      </c>
      <c r="K343" s="21">
        <f t="shared" si="5"/>
        <v>95200</v>
      </c>
      <c r="L343" s="9" t="s">
        <v>706</v>
      </c>
      <c r="M343" s="9" t="s">
        <v>707</v>
      </c>
    </row>
    <row r="344" spans="1:13" ht="178.5" x14ac:dyDescent="0.25">
      <c r="A344" s="5" t="s">
        <v>1</v>
      </c>
      <c r="B344" s="18" t="s">
        <v>375</v>
      </c>
      <c r="C344" s="18" t="s">
        <v>273</v>
      </c>
      <c r="D344" s="18" t="s">
        <v>457</v>
      </c>
      <c r="E344" s="23" t="s">
        <v>275</v>
      </c>
      <c r="F344" s="23" t="s">
        <v>458</v>
      </c>
      <c r="G344" s="3" t="s">
        <v>459</v>
      </c>
      <c r="H344" s="10" t="s">
        <v>41</v>
      </c>
      <c r="I344" s="10">
        <v>16</v>
      </c>
      <c r="J344" s="21">
        <v>6400</v>
      </c>
      <c r="K344" s="21">
        <f t="shared" ref="K344:K407" si="6">I344*J344</f>
        <v>102400</v>
      </c>
      <c r="L344" s="9" t="s">
        <v>706</v>
      </c>
      <c r="M344" s="9" t="s">
        <v>707</v>
      </c>
    </row>
    <row r="345" spans="1:13" ht="127.5" x14ac:dyDescent="0.25">
      <c r="A345" s="5" t="s">
        <v>1</v>
      </c>
      <c r="B345" s="18" t="s">
        <v>375</v>
      </c>
      <c r="C345" s="18" t="s">
        <v>273</v>
      </c>
      <c r="D345" s="18" t="s">
        <v>460</v>
      </c>
      <c r="E345" s="23" t="s">
        <v>275</v>
      </c>
      <c r="F345" s="23" t="s">
        <v>461</v>
      </c>
      <c r="G345" s="3" t="s">
        <v>462</v>
      </c>
      <c r="H345" s="10" t="s">
        <v>41</v>
      </c>
      <c r="I345" s="10">
        <v>9</v>
      </c>
      <c r="J345" s="21">
        <v>16000</v>
      </c>
      <c r="K345" s="21">
        <f t="shared" si="6"/>
        <v>144000</v>
      </c>
      <c r="L345" s="9" t="s">
        <v>706</v>
      </c>
      <c r="M345" s="9" t="s">
        <v>707</v>
      </c>
    </row>
    <row r="346" spans="1:13" ht="216.75" x14ac:dyDescent="0.25">
      <c r="A346" s="5" t="s">
        <v>1</v>
      </c>
      <c r="B346" s="18" t="s">
        <v>375</v>
      </c>
      <c r="C346" s="18" t="s">
        <v>273</v>
      </c>
      <c r="D346" s="18" t="s">
        <v>463</v>
      </c>
      <c r="E346" s="23" t="s">
        <v>275</v>
      </c>
      <c r="F346" s="23" t="s">
        <v>464</v>
      </c>
      <c r="G346" s="3" t="s">
        <v>465</v>
      </c>
      <c r="H346" s="10" t="s">
        <v>41</v>
      </c>
      <c r="I346" s="10">
        <v>4</v>
      </c>
      <c r="J346" s="21">
        <v>21900</v>
      </c>
      <c r="K346" s="21">
        <f t="shared" si="6"/>
        <v>87600</v>
      </c>
      <c r="L346" s="9" t="s">
        <v>706</v>
      </c>
      <c r="M346" s="9" t="s">
        <v>707</v>
      </c>
    </row>
    <row r="347" spans="1:13" ht="216.75" x14ac:dyDescent="0.25">
      <c r="A347" s="5" t="s">
        <v>1</v>
      </c>
      <c r="B347" s="18" t="s">
        <v>375</v>
      </c>
      <c r="C347" s="18" t="s">
        <v>273</v>
      </c>
      <c r="D347" s="18" t="s">
        <v>466</v>
      </c>
      <c r="E347" s="23" t="s">
        <v>275</v>
      </c>
      <c r="F347" s="23" t="s">
        <v>467</v>
      </c>
      <c r="G347" s="3" t="s">
        <v>468</v>
      </c>
      <c r="H347" s="10" t="s">
        <v>41</v>
      </c>
      <c r="I347" s="10">
        <v>13</v>
      </c>
      <c r="J347" s="21">
        <v>14100</v>
      </c>
      <c r="K347" s="21">
        <f t="shared" si="6"/>
        <v>183300</v>
      </c>
      <c r="L347" s="9" t="s">
        <v>706</v>
      </c>
      <c r="M347" s="9" t="s">
        <v>707</v>
      </c>
    </row>
    <row r="348" spans="1:13" ht="153" x14ac:dyDescent="0.25">
      <c r="A348" s="5" t="s">
        <v>1</v>
      </c>
      <c r="B348" s="18" t="s">
        <v>375</v>
      </c>
      <c r="C348" s="18" t="s">
        <v>273</v>
      </c>
      <c r="D348" s="18" t="s">
        <v>466</v>
      </c>
      <c r="E348" s="23" t="s">
        <v>275</v>
      </c>
      <c r="F348" s="23" t="s">
        <v>469</v>
      </c>
      <c r="G348" s="3" t="s">
        <v>470</v>
      </c>
      <c r="H348" s="10" t="s">
        <v>41</v>
      </c>
      <c r="I348" s="10">
        <v>20</v>
      </c>
      <c r="J348" s="21">
        <v>33300</v>
      </c>
      <c r="K348" s="21">
        <f t="shared" si="6"/>
        <v>666000</v>
      </c>
      <c r="L348" s="9" t="s">
        <v>706</v>
      </c>
      <c r="M348" s="9" t="s">
        <v>707</v>
      </c>
    </row>
    <row r="349" spans="1:13" ht="102" x14ac:dyDescent="0.25">
      <c r="A349" s="5" t="s">
        <v>1</v>
      </c>
      <c r="B349" s="18" t="s">
        <v>375</v>
      </c>
      <c r="C349" s="18" t="s">
        <v>273</v>
      </c>
      <c r="D349" s="18" t="s">
        <v>471</v>
      </c>
      <c r="E349" s="23" t="s">
        <v>275</v>
      </c>
      <c r="F349" s="23" t="s">
        <v>472</v>
      </c>
      <c r="G349" s="3" t="s">
        <v>473</v>
      </c>
      <c r="H349" s="10" t="s">
        <v>41</v>
      </c>
      <c r="I349" s="10">
        <v>7</v>
      </c>
      <c r="J349" s="21">
        <v>48600</v>
      </c>
      <c r="K349" s="21">
        <f t="shared" si="6"/>
        <v>340200</v>
      </c>
      <c r="L349" s="9" t="s">
        <v>706</v>
      </c>
      <c r="M349" s="9" t="s">
        <v>707</v>
      </c>
    </row>
    <row r="350" spans="1:13" ht="204" x14ac:dyDescent="0.25">
      <c r="A350" s="5" t="s">
        <v>1</v>
      </c>
      <c r="B350" s="18" t="s">
        <v>375</v>
      </c>
      <c r="C350" s="18" t="s">
        <v>474</v>
      </c>
      <c r="D350" s="18" t="s">
        <v>346</v>
      </c>
      <c r="E350" s="23" t="s">
        <v>475</v>
      </c>
      <c r="F350" s="23" t="s">
        <v>476</v>
      </c>
      <c r="G350" s="3" t="s">
        <v>477</v>
      </c>
      <c r="H350" s="10" t="s">
        <v>41</v>
      </c>
      <c r="I350" s="10">
        <v>7</v>
      </c>
      <c r="J350" s="21">
        <v>13100</v>
      </c>
      <c r="K350" s="21">
        <f t="shared" si="6"/>
        <v>91700</v>
      </c>
      <c r="L350" s="9" t="s">
        <v>706</v>
      </c>
      <c r="M350" s="9" t="s">
        <v>707</v>
      </c>
    </row>
    <row r="351" spans="1:13" ht="191.25" x14ac:dyDescent="0.25">
      <c r="A351" s="5" t="s">
        <v>1</v>
      </c>
      <c r="B351" s="18" t="s">
        <v>375</v>
      </c>
      <c r="C351" s="18" t="s">
        <v>474</v>
      </c>
      <c r="D351" s="18" t="s">
        <v>159</v>
      </c>
      <c r="E351" s="23" t="s">
        <v>475</v>
      </c>
      <c r="F351" s="23" t="s">
        <v>478</v>
      </c>
      <c r="G351" s="3" t="s">
        <v>479</v>
      </c>
      <c r="H351" s="10" t="s">
        <v>41</v>
      </c>
      <c r="I351" s="10">
        <v>13</v>
      </c>
      <c r="J351" s="21">
        <v>2600</v>
      </c>
      <c r="K351" s="21">
        <f t="shared" si="6"/>
        <v>33800</v>
      </c>
      <c r="L351" s="9" t="s">
        <v>706</v>
      </c>
      <c r="M351" s="9" t="s">
        <v>707</v>
      </c>
    </row>
    <row r="352" spans="1:13" ht="191.25" x14ac:dyDescent="0.25">
      <c r="A352" s="5" t="s">
        <v>1</v>
      </c>
      <c r="B352" s="18" t="s">
        <v>375</v>
      </c>
      <c r="C352" s="18" t="s">
        <v>474</v>
      </c>
      <c r="D352" s="18" t="s">
        <v>346</v>
      </c>
      <c r="E352" s="23" t="s">
        <v>475</v>
      </c>
      <c r="F352" s="23" t="s">
        <v>480</v>
      </c>
      <c r="G352" s="3" t="s">
        <v>481</v>
      </c>
      <c r="H352" s="10" t="s">
        <v>41</v>
      </c>
      <c r="I352" s="10">
        <v>7</v>
      </c>
      <c r="J352" s="21">
        <v>10100</v>
      </c>
      <c r="K352" s="21">
        <f t="shared" si="6"/>
        <v>70700</v>
      </c>
      <c r="L352" s="9" t="s">
        <v>706</v>
      </c>
      <c r="M352" s="9" t="s">
        <v>707</v>
      </c>
    </row>
    <row r="353" spans="1:13" ht="153" x14ac:dyDescent="0.25">
      <c r="A353" s="5" t="s">
        <v>1</v>
      </c>
      <c r="B353" s="18" t="s">
        <v>375</v>
      </c>
      <c r="C353" s="18" t="s">
        <v>474</v>
      </c>
      <c r="D353" s="18" t="s">
        <v>346</v>
      </c>
      <c r="E353" s="23" t="s">
        <v>475</v>
      </c>
      <c r="F353" s="23" t="s">
        <v>482</v>
      </c>
      <c r="G353" s="3" t="s">
        <v>483</v>
      </c>
      <c r="H353" s="10" t="s">
        <v>41</v>
      </c>
      <c r="I353" s="10">
        <v>7</v>
      </c>
      <c r="J353" s="21">
        <v>4400</v>
      </c>
      <c r="K353" s="21">
        <f t="shared" si="6"/>
        <v>30800</v>
      </c>
      <c r="L353" s="9" t="s">
        <v>706</v>
      </c>
      <c r="M353" s="9" t="s">
        <v>707</v>
      </c>
    </row>
    <row r="354" spans="1:13" ht="280.5" x14ac:dyDescent="0.25">
      <c r="A354" s="5" t="s">
        <v>1</v>
      </c>
      <c r="B354" s="18" t="s">
        <v>375</v>
      </c>
      <c r="C354" s="18" t="s">
        <v>474</v>
      </c>
      <c r="D354" s="18" t="s">
        <v>159</v>
      </c>
      <c r="E354" s="23" t="s">
        <v>475</v>
      </c>
      <c r="F354" s="23" t="s">
        <v>484</v>
      </c>
      <c r="G354" s="3" t="s">
        <v>485</v>
      </c>
      <c r="H354" s="10" t="s">
        <v>41</v>
      </c>
      <c r="I354" s="10">
        <v>21</v>
      </c>
      <c r="J354" s="21">
        <v>150</v>
      </c>
      <c r="K354" s="21">
        <f t="shared" si="6"/>
        <v>3150</v>
      </c>
      <c r="L354" s="9" t="s">
        <v>706</v>
      </c>
      <c r="M354" s="9" t="s">
        <v>707</v>
      </c>
    </row>
    <row r="355" spans="1:13" ht="89.25" x14ac:dyDescent="0.25">
      <c r="A355" s="5" t="s">
        <v>1</v>
      </c>
      <c r="B355" s="18" t="s">
        <v>375</v>
      </c>
      <c r="C355" s="18" t="s">
        <v>474</v>
      </c>
      <c r="D355" s="18" t="s">
        <v>346</v>
      </c>
      <c r="E355" s="23" t="s">
        <v>475</v>
      </c>
      <c r="F355" s="23" t="s">
        <v>486</v>
      </c>
      <c r="G355" s="3" t="s">
        <v>487</v>
      </c>
      <c r="H355" s="10" t="s">
        <v>41</v>
      </c>
      <c r="I355" s="10">
        <v>17</v>
      </c>
      <c r="J355" s="21">
        <v>1100</v>
      </c>
      <c r="K355" s="21">
        <f t="shared" si="6"/>
        <v>18700</v>
      </c>
      <c r="L355" s="9" t="s">
        <v>706</v>
      </c>
      <c r="M355" s="9" t="s">
        <v>707</v>
      </c>
    </row>
    <row r="356" spans="1:13" ht="89.25" x14ac:dyDescent="0.25">
      <c r="A356" s="5" t="s">
        <v>1</v>
      </c>
      <c r="B356" s="18" t="s">
        <v>375</v>
      </c>
      <c r="C356" s="18" t="s">
        <v>474</v>
      </c>
      <c r="D356" s="18" t="s">
        <v>346</v>
      </c>
      <c r="E356" s="23" t="s">
        <v>475</v>
      </c>
      <c r="F356" s="23" t="s">
        <v>488</v>
      </c>
      <c r="G356" s="3" t="s">
        <v>489</v>
      </c>
      <c r="H356" s="10" t="s">
        <v>41</v>
      </c>
      <c r="I356" s="10">
        <v>26</v>
      </c>
      <c r="J356" s="21">
        <v>1400</v>
      </c>
      <c r="K356" s="21">
        <f t="shared" si="6"/>
        <v>36400</v>
      </c>
      <c r="L356" s="9" t="s">
        <v>706</v>
      </c>
      <c r="M356" s="9" t="s">
        <v>707</v>
      </c>
    </row>
    <row r="357" spans="1:13" ht="102" x14ac:dyDescent="0.25">
      <c r="A357" s="5" t="s">
        <v>1</v>
      </c>
      <c r="B357" s="18" t="s">
        <v>375</v>
      </c>
      <c r="C357" s="18" t="s">
        <v>474</v>
      </c>
      <c r="D357" s="18" t="s">
        <v>436</v>
      </c>
      <c r="E357" s="23" t="s">
        <v>475</v>
      </c>
      <c r="F357" s="23" t="s">
        <v>490</v>
      </c>
      <c r="G357" s="3" t="s">
        <v>491</v>
      </c>
      <c r="H357" s="10" t="s">
        <v>41</v>
      </c>
      <c r="I357" s="10">
        <v>9</v>
      </c>
      <c r="J357" s="21">
        <v>3900</v>
      </c>
      <c r="K357" s="21">
        <f t="shared" si="6"/>
        <v>35100</v>
      </c>
      <c r="L357" s="9" t="s">
        <v>706</v>
      </c>
      <c r="M357" s="9" t="s">
        <v>707</v>
      </c>
    </row>
    <row r="358" spans="1:13" ht="114.75" x14ac:dyDescent="0.25">
      <c r="A358" s="5" t="s">
        <v>1</v>
      </c>
      <c r="B358" s="18" t="s">
        <v>375</v>
      </c>
      <c r="C358" s="18" t="s">
        <v>474</v>
      </c>
      <c r="D358" s="18" t="s">
        <v>144</v>
      </c>
      <c r="E358" s="23" t="s">
        <v>475</v>
      </c>
      <c r="F358" s="23" t="s">
        <v>492</v>
      </c>
      <c r="G358" s="3" t="s">
        <v>493</v>
      </c>
      <c r="H358" s="10" t="s">
        <v>41</v>
      </c>
      <c r="I358" s="10">
        <v>13</v>
      </c>
      <c r="J358" s="21">
        <v>850</v>
      </c>
      <c r="K358" s="21">
        <f t="shared" si="6"/>
        <v>11050</v>
      </c>
      <c r="L358" s="9" t="s">
        <v>706</v>
      </c>
      <c r="M358" s="9" t="s">
        <v>707</v>
      </c>
    </row>
    <row r="359" spans="1:13" ht="102" x14ac:dyDescent="0.25">
      <c r="A359" s="5" t="s">
        <v>1</v>
      </c>
      <c r="B359" s="18" t="s">
        <v>375</v>
      </c>
      <c r="C359" s="18" t="s">
        <v>474</v>
      </c>
      <c r="D359" s="18" t="s">
        <v>199</v>
      </c>
      <c r="E359" s="23" t="s">
        <v>475</v>
      </c>
      <c r="F359" s="23" t="s">
        <v>494</v>
      </c>
      <c r="G359" s="3" t="s">
        <v>495</v>
      </c>
      <c r="H359" s="10" t="s">
        <v>41</v>
      </c>
      <c r="I359" s="10">
        <v>20</v>
      </c>
      <c r="J359" s="21">
        <v>520</v>
      </c>
      <c r="K359" s="21">
        <f t="shared" si="6"/>
        <v>10400</v>
      </c>
      <c r="L359" s="9" t="s">
        <v>706</v>
      </c>
      <c r="M359" s="9" t="s">
        <v>707</v>
      </c>
    </row>
    <row r="360" spans="1:13" ht="114.75" x14ac:dyDescent="0.25">
      <c r="A360" s="5" t="s">
        <v>1</v>
      </c>
      <c r="B360" s="18" t="s">
        <v>375</v>
      </c>
      <c r="C360" s="18" t="s">
        <v>282</v>
      </c>
      <c r="D360" s="18" t="s">
        <v>447</v>
      </c>
      <c r="E360" s="23" t="s">
        <v>496</v>
      </c>
      <c r="F360" s="23" t="s">
        <v>497</v>
      </c>
      <c r="G360" s="3" t="s">
        <v>498</v>
      </c>
      <c r="H360" s="10" t="s">
        <v>41</v>
      </c>
      <c r="I360" s="10">
        <v>10</v>
      </c>
      <c r="J360" s="21">
        <v>39600</v>
      </c>
      <c r="K360" s="21">
        <f t="shared" si="6"/>
        <v>396000</v>
      </c>
      <c r="L360" s="9" t="s">
        <v>706</v>
      </c>
      <c r="M360" s="9" t="s">
        <v>707</v>
      </c>
    </row>
    <row r="361" spans="1:13" ht="229.5" x14ac:dyDescent="0.25">
      <c r="A361" s="5" t="s">
        <v>1</v>
      </c>
      <c r="B361" s="18" t="s">
        <v>375</v>
      </c>
      <c r="C361" s="18" t="s">
        <v>282</v>
      </c>
      <c r="D361" s="18" t="s">
        <v>338</v>
      </c>
      <c r="E361" s="23" t="s">
        <v>496</v>
      </c>
      <c r="F361" s="23" t="s">
        <v>499</v>
      </c>
      <c r="G361" s="3" t="s">
        <v>500</v>
      </c>
      <c r="H361" s="10" t="s">
        <v>41</v>
      </c>
      <c r="I361" s="10">
        <v>13</v>
      </c>
      <c r="J361" s="21">
        <v>6000</v>
      </c>
      <c r="K361" s="21">
        <f t="shared" si="6"/>
        <v>78000</v>
      </c>
      <c r="L361" s="9" t="s">
        <v>706</v>
      </c>
      <c r="M361" s="9" t="s">
        <v>707</v>
      </c>
    </row>
    <row r="362" spans="1:13" ht="153" x14ac:dyDescent="0.25">
      <c r="A362" s="5" t="s">
        <v>1</v>
      </c>
      <c r="B362" s="18" t="s">
        <v>375</v>
      </c>
      <c r="C362" s="18" t="s">
        <v>333</v>
      </c>
      <c r="D362" s="18" t="s">
        <v>501</v>
      </c>
      <c r="E362" s="23" t="s">
        <v>502</v>
      </c>
      <c r="F362" s="23" t="s">
        <v>503</v>
      </c>
      <c r="G362" s="3" t="s">
        <v>504</v>
      </c>
      <c r="H362" s="10" t="s">
        <v>41</v>
      </c>
      <c r="I362" s="10">
        <v>32</v>
      </c>
      <c r="J362" s="21">
        <v>500</v>
      </c>
      <c r="K362" s="21">
        <f t="shared" si="6"/>
        <v>16000</v>
      </c>
      <c r="L362" s="9" t="s">
        <v>706</v>
      </c>
      <c r="M362" s="9" t="s">
        <v>707</v>
      </c>
    </row>
    <row r="363" spans="1:13" ht="255" x14ac:dyDescent="0.25">
      <c r="A363" s="5" t="s">
        <v>1</v>
      </c>
      <c r="B363" s="18" t="s">
        <v>375</v>
      </c>
      <c r="C363" s="18" t="s">
        <v>333</v>
      </c>
      <c r="D363" s="18" t="s">
        <v>501</v>
      </c>
      <c r="E363" s="23" t="s">
        <v>502</v>
      </c>
      <c r="F363" s="23" t="s">
        <v>505</v>
      </c>
      <c r="G363" s="3" t="s">
        <v>506</v>
      </c>
      <c r="H363" s="10" t="s">
        <v>41</v>
      </c>
      <c r="I363" s="10">
        <v>4</v>
      </c>
      <c r="J363" s="21">
        <v>450</v>
      </c>
      <c r="K363" s="21">
        <f t="shared" si="6"/>
        <v>1800</v>
      </c>
      <c r="L363" s="9" t="s">
        <v>706</v>
      </c>
      <c r="M363" s="9" t="s">
        <v>707</v>
      </c>
    </row>
    <row r="364" spans="1:13" ht="242.25" x14ac:dyDescent="0.25">
      <c r="A364" s="5" t="s">
        <v>1</v>
      </c>
      <c r="B364" s="18" t="s">
        <v>375</v>
      </c>
      <c r="C364" s="18" t="s">
        <v>507</v>
      </c>
      <c r="D364" s="18" t="s">
        <v>159</v>
      </c>
      <c r="E364" s="23" t="s">
        <v>508</v>
      </c>
      <c r="F364" s="23" t="s">
        <v>509</v>
      </c>
      <c r="G364" s="3" t="s">
        <v>510</v>
      </c>
      <c r="H364" s="10" t="s">
        <v>41</v>
      </c>
      <c r="I364" s="10">
        <v>7</v>
      </c>
      <c r="J364" s="21">
        <v>1100</v>
      </c>
      <c r="K364" s="21">
        <f t="shared" si="6"/>
        <v>7700</v>
      </c>
      <c r="L364" s="9" t="s">
        <v>706</v>
      </c>
      <c r="M364" s="9" t="s">
        <v>707</v>
      </c>
    </row>
    <row r="365" spans="1:13" ht="153" x14ac:dyDescent="0.25">
      <c r="A365" s="5" t="s">
        <v>1</v>
      </c>
      <c r="B365" s="18" t="s">
        <v>375</v>
      </c>
      <c r="C365" s="18" t="s">
        <v>507</v>
      </c>
      <c r="D365" s="18" t="s">
        <v>163</v>
      </c>
      <c r="E365" s="23" t="s">
        <v>508</v>
      </c>
      <c r="F365" s="23" t="s">
        <v>511</v>
      </c>
      <c r="G365" s="3" t="s">
        <v>512</v>
      </c>
      <c r="H365" s="10" t="s">
        <v>41</v>
      </c>
      <c r="I365" s="10">
        <v>26</v>
      </c>
      <c r="J365" s="21">
        <v>5500</v>
      </c>
      <c r="K365" s="21">
        <f t="shared" si="6"/>
        <v>143000</v>
      </c>
      <c r="L365" s="9" t="s">
        <v>706</v>
      </c>
      <c r="M365" s="9" t="s">
        <v>707</v>
      </c>
    </row>
    <row r="366" spans="1:13" ht="114.75" x14ac:dyDescent="0.25">
      <c r="A366" s="5" t="s">
        <v>1</v>
      </c>
      <c r="B366" s="18" t="s">
        <v>375</v>
      </c>
      <c r="C366" s="18" t="s">
        <v>507</v>
      </c>
      <c r="D366" s="18" t="s">
        <v>159</v>
      </c>
      <c r="E366" s="23" t="s">
        <v>508</v>
      </c>
      <c r="F366" s="23" t="s">
        <v>513</v>
      </c>
      <c r="G366" s="3" t="s">
        <v>514</v>
      </c>
      <c r="H366" s="10" t="s">
        <v>41</v>
      </c>
      <c r="I366" s="10">
        <v>7</v>
      </c>
      <c r="J366" s="21">
        <v>2100</v>
      </c>
      <c r="K366" s="21">
        <f t="shared" si="6"/>
        <v>14700</v>
      </c>
      <c r="L366" s="9" t="s">
        <v>706</v>
      </c>
      <c r="M366" s="9" t="s">
        <v>707</v>
      </c>
    </row>
    <row r="367" spans="1:13" ht="293.25" x14ac:dyDescent="0.25">
      <c r="A367" s="5" t="s">
        <v>1</v>
      </c>
      <c r="B367" s="18" t="s">
        <v>375</v>
      </c>
      <c r="C367" s="18" t="s">
        <v>507</v>
      </c>
      <c r="D367" s="18" t="s">
        <v>163</v>
      </c>
      <c r="E367" s="23" t="s">
        <v>508</v>
      </c>
      <c r="F367" s="23" t="s">
        <v>515</v>
      </c>
      <c r="G367" s="3" t="s">
        <v>516</v>
      </c>
      <c r="H367" s="10" t="s">
        <v>41</v>
      </c>
      <c r="I367" s="10">
        <v>23</v>
      </c>
      <c r="J367" s="21">
        <v>470</v>
      </c>
      <c r="K367" s="21">
        <f t="shared" si="6"/>
        <v>10810</v>
      </c>
      <c r="L367" s="9" t="s">
        <v>706</v>
      </c>
      <c r="M367" s="9" t="s">
        <v>707</v>
      </c>
    </row>
    <row r="368" spans="1:13" ht="229.5" x14ac:dyDescent="0.25">
      <c r="A368" s="5" t="s">
        <v>1</v>
      </c>
      <c r="B368" s="18" t="s">
        <v>375</v>
      </c>
      <c r="C368" s="18" t="s">
        <v>507</v>
      </c>
      <c r="D368" s="18" t="s">
        <v>163</v>
      </c>
      <c r="E368" s="23" t="s">
        <v>508</v>
      </c>
      <c r="F368" s="23" t="s">
        <v>517</v>
      </c>
      <c r="G368" s="3" t="s">
        <v>518</v>
      </c>
      <c r="H368" s="10" t="s">
        <v>41</v>
      </c>
      <c r="I368" s="10">
        <v>9</v>
      </c>
      <c r="J368" s="21">
        <v>2100</v>
      </c>
      <c r="K368" s="21">
        <f t="shared" si="6"/>
        <v>18900</v>
      </c>
      <c r="L368" s="9" t="s">
        <v>706</v>
      </c>
      <c r="M368" s="9" t="s">
        <v>707</v>
      </c>
    </row>
    <row r="369" spans="1:13" ht="102" x14ac:dyDescent="0.25">
      <c r="A369" s="5" t="s">
        <v>1</v>
      </c>
      <c r="B369" s="18" t="s">
        <v>375</v>
      </c>
      <c r="C369" s="18" t="s">
        <v>507</v>
      </c>
      <c r="D369" s="18" t="s">
        <v>159</v>
      </c>
      <c r="E369" s="23" t="s">
        <v>508</v>
      </c>
      <c r="F369" s="23" t="s">
        <v>519</v>
      </c>
      <c r="G369" s="3" t="s">
        <v>520</v>
      </c>
      <c r="H369" s="10" t="s">
        <v>41</v>
      </c>
      <c r="I369" s="10">
        <v>3</v>
      </c>
      <c r="J369" s="21">
        <v>2100</v>
      </c>
      <c r="K369" s="21">
        <f t="shared" si="6"/>
        <v>6300</v>
      </c>
      <c r="L369" s="9" t="s">
        <v>706</v>
      </c>
      <c r="M369" s="9" t="s">
        <v>707</v>
      </c>
    </row>
    <row r="370" spans="1:13" ht="114.75" x14ac:dyDescent="0.25">
      <c r="A370" s="5" t="s">
        <v>1</v>
      </c>
      <c r="B370" s="18" t="s">
        <v>375</v>
      </c>
      <c r="C370" s="18" t="s">
        <v>521</v>
      </c>
      <c r="D370" s="18" t="s">
        <v>346</v>
      </c>
      <c r="E370" s="23" t="s">
        <v>522</v>
      </c>
      <c r="F370" s="23" t="s">
        <v>523</v>
      </c>
      <c r="G370" s="3" t="s">
        <v>524</v>
      </c>
      <c r="H370" s="10" t="s">
        <v>41</v>
      </c>
      <c r="I370" s="10">
        <v>8</v>
      </c>
      <c r="J370" s="21">
        <v>3700</v>
      </c>
      <c r="K370" s="21">
        <f t="shared" si="6"/>
        <v>29600</v>
      </c>
      <c r="L370" s="9" t="s">
        <v>706</v>
      </c>
      <c r="M370" s="9" t="s">
        <v>707</v>
      </c>
    </row>
    <row r="371" spans="1:13" ht="102" x14ac:dyDescent="0.25">
      <c r="A371" s="5" t="s">
        <v>1</v>
      </c>
      <c r="B371" s="18" t="s">
        <v>375</v>
      </c>
      <c r="C371" s="18" t="s">
        <v>521</v>
      </c>
      <c r="D371" s="18" t="s">
        <v>346</v>
      </c>
      <c r="E371" s="23" t="s">
        <v>522</v>
      </c>
      <c r="F371" s="23" t="s">
        <v>525</v>
      </c>
      <c r="G371" s="3" t="s">
        <v>526</v>
      </c>
      <c r="H371" s="10" t="s">
        <v>41</v>
      </c>
      <c r="I371" s="10">
        <v>8</v>
      </c>
      <c r="J371" s="21">
        <v>11600</v>
      </c>
      <c r="K371" s="21">
        <f t="shared" si="6"/>
        <v>92800</v>
      </c>
      <c r="L371" s="9" t="s">
        <v>706</v>
      </c>
      <c r="M371" s="9" t="s">
        <v>707</v>
      </c>
    </row>
    <row r="372" spans="1:13" ht="127.5" x14ac:dyDescent="0.25">
      <c r="A372" s="5" t="s">
        <v>1</v>
      </c>
      <c r="B372" s="18" t="s">
        <v>375</v>
      </c>
      <c r="C372" s="18" t="s">
        <v>521</v>
      </c>
      <c r="D372" s="18" t="s">
        <v>346</v>
      </c>
      <c r="E372" s="23" t="s">
        <v>522</v>
      </c>
      <c r="F372" s="23" t="s">
        <v>527</v>
      </c>
      <c r="G372" s="3" t="s">
        <v>528</v>
      </c>
      <c r="H372" s="10" t="s">
        <v>41</v>
      </c>
      <c r="I372" s="10">
        <v>10</v>
      </c>
      <c r="J372" s="21">
        <v>15000</v>
      </c>
      <c r="K372" s="21">
        <f t="shared" si="6"/>
        <v>150000</v>
      </c>
      <c r="L372" s="9" t="s">
        <v>706</v>
      </c>
      <c r="M372" s="9" t="s">
        <v>707</v>
      </c>
    </row>
    <row r="373" spans="1:13" ht="216.75" x14ac:dyDescent="0.25">
      <c r="A373" s="5" t="s">
        <v>1</v>
      </c>
      <c r="B373" s="18" t="s">
        <v>375</v>
      </c>
      <c r="C373" s="18" t="s">
        <v>521</v>
      </c>
      <c r="D373" s="18" t="s">
        <v>346</v>
      </c>
      <c r="E373" s="23" t="s">
        <v>522</v>
      </c>
      <c r="F373" s="23" t="s">
        <v>529</v>
      </c>
      <c r="G373" s="3" t="s">
        <v>530</v>
      </c>
      <c r="H373" s="10" t="s">
        <v>41</v>
      </c>
      <c r="I373" s="10">
        <v>10</v>
      </c>
      <c r="J373" s="21">
        <v>10000</v>
      </c>
      <c r="K373" s="21">
        <f t="shared" si="6"/>
        <v>100000</v>
      </c>
      <c r="L373" s="9" t="s">
        <v>706</v>
      </c>
      <c r="M373" s="9" t="s">
        <v>707</v>
      </c>
    </row>
    <row r="374" spans="1:13" ht="242.25" x14ac:dyDescent="0.25">
      <c r="A374" s="5" t="s">
        <v>1</v>
      </c>
      <c r="B374" s="18" t="s">
        <v>375</v>
      </c>
      <c r="C374" s="18" t="s">
        <v>46</v>
      </c>
      <c r="D374" s="18" t="s">
        <v>393</v>
      </c>
      <c r="E374" s="23" t="s">
        <v>215</v>
      </c>
      <c r="F374" s="23" t="s">
        <v>531</v>
      </c>
      <c r="G374" s="3" t="s">
        <v>532</v>
      </c>
      <c r="H374" s="10" t="s">
        <v>41</v>
      </c>
      <c r="I374" s="10">
        <v>330</v>
      </c>
      <c r="J374" s="21">
        <v>11</v>
      </c>
      <c r="K374" s="21">
        <f t="shared" si="6"/>
        <v>3630</v>
      </c>
      <c r="L374" s="9" t="s">
        <v>706</v>
      </c>
      <c r="M374" s="9" t="s">
        <v>707</v>
      </c>
    </row>
    <row r="375" spans="1:13" ht="140.25" x14ac:dyDescent="0.25">
      <c r="A375" s="5" t="s">
        <v>1</v>
      </c>
      <c r="B375" s="18" t="s">
        <v>375</v>
      </c>
      <c r="C375" s="18" t="s">
        <v>46</v>
      </c>
      <c r="D375" s="18" t="s">
        <v>533</v>
      </c>
      <c r="E375" s="23" t="s">
        <v>534</v>
      </c>
      <c r="F375" s="23" t="s">
        <v>535</v>
      </c>
      <c r="G375" s="3" t="s">
        <v>536</v>
      </c>
      <c r="H375" s="10" t="s">
        <v>41</v>
      </c>
      <c r="I375" s="10">
        <v>6</v>
      </c>
      <c r="J375" s="21">
        <v>29500</v>
      </c>
      <c r="K375" s="21">
        <f t="shared" si="6"/>
        <v>177000</v>
      </c>
      <c r="L375" s="9" t="s">
        <v>706</v>
      </c>
      <c r="M375" s="9" t="s">
        <v>707</v>
      </c>
    </row>
    <row r="376" spans="1:13" ht="293.25" x14ac:dyDescent="0.25">
      <c r="A376" s="5" t="s">
        <v>1</v>
      </c>
      <c r="B376" s="18" t="s">
        <v>375</v>
      </c>
      <c r="C376" s="18" t="s">
        <v>46</v>
      </c>
      <c r="D376" s="18" t="s">
        <v>537</v>
      </c>
      <c r="E376" s="23" t="s">
        <v>538</v>
      </c>
      <c r="F376" s="23" t="s">
        <v>539</v>
      </c>
      <c r="G376" s="3" t="s">
        <v>540</v>
      </c>
      <c r="H376" s="10" t="s">
        <v>41</v>
      </c>
      <c r="I376" s="10">
        <v>800</v>
      </c>
      <c r="J376" s="21">
        <v>3</v>
      </c>
      <c r="K376" s="21">
        <f t="shared" si="6"/>
        <v>2400</v>
      </c>
      <c r="L376" s="9" t="s">
        <v>706</v>
      </c>
      <c r="M376" s="9" t="s">
        <v>707</v>
      </c>
    </row>
    <row r="377" spans="1:13" ht="395.25" x14ac:dyDescent="0.25">
      <c r="A377" s="5" t="s">
        <v>1</v>
      </c>
      <c r="B377" s="18" t="s">
        <v>375</v>
      </c>
      <c r="C377" s="18" t="s">
        <v>282</v>
      </c>
      <c r="D377" s="18" t="s">
        <v>541</v>
      </c>
      <c r="E377" s="23" t="s">
        <v>496</v>
      </c>
      <c r="F377" s="23" t="s">
        <v>542</v>
      </c>
      <c r="G377" s="3" t="s">
        <v>543</v>
      </c>
      <c r="H377" s="10" t="s">
        <v>41</v>
      </c>
      <c r="I377" s="10">
        <v>3</v>
      </c>
      <c r="J377" s="21">
        <v>2300</v>
      </c>
      <c r="K377" s="21">
        <f t="shared" si="6"/>
        <v>6900</v>
      </c>
      <c r="L377" s="9" t="s">
        <v>706</v>
      </c>
      <c r="M377" s="9" t="s">
        <v>707</v>
      </c>
    </row>
    <row r="378" spans="1:13" ht="293.25" x14ac:dyDescent="0.25">
      <c r="A378" s="5" t="s">
        <v>1</v>
      </c>
      <c r="B378" s="18" t="s">
        <v>544</v>
      </c>
      <c r="C378" s="18" t="s">
        <v>158</v>
      </c>
      <c r="D378" s="18" t="s">
        <v>159</v>
      </c>
      <c r="E378" s="23" t="s">
        <v>339</v>
      </c>
      <c r="F378" s="23" t="s">
        <v>545</v>
      </c>
      <c r="G378" s="3" t="s">
        <v>546</v>
      </c>
      <c r="H378" s="10" t="s">
        <v>41</v>
      </c>
      <c r="I378" s="10">
        <v>26</v>
      </c>
      <c r="J378" s="21">
        <v>1500</v>
      </c>
      <c r="K378" s="21">
        <f t="shared" si="6"/>
        <v>39000</v>
      </c>
      <c r="L378" s="9" t="s">
        <v>706</v>
      </c>
      <c r="M378" s="9" t="s">
        <v>707</v>
      </c>
    </row>
    <row r="379" spans="1:13" ht="293.25" x14ac:dyDescent="0.25">
      <c r="A379" s="5" t="s">
        <v>1</v>
      </c>
      <c r="B379" s="18" t="s">
        <v>544</v>
      </c>
      <c r="C379" s="18" t="s">
        <v>158</v>
      </c>
      <c r="D379" s="18" t="s">
        <v>159</v>
      </c>
      <c r="E379" s="23" t="s">
        <v>339</v>
      </c>
      <c r="F379" s="23" t="s">
        <v>547</v>
      </c>
      <c r="G379" s="3" t="s">
        <v>548</v>
      </c>
      <c r="H379" s="10" t="s">
        <v>41</v>
      </c>
      <c r="I379" s="10">
        <v>26</v>
      </c>
      <c r="J379" s="21">
        <v>1500</v>
      </c>
      <c r="K379" s="21">
        <f t="shared" si="6"/>
        <v>39000</v>
      </c>
      <c r="L379" s="9" t="s">
        <v>706</v>
      </c>
      <c r="M379" s="9" t="s">
        <v>707</v>
      </c>
    </row>
    <row r="380" spans="1:13" ht="331.5" x14ac:dyDescent="0.25">
      <c r="A380" s="5" t="s">
        <v>1</v>
      </c>
      <c r="B380" s="18" t="s">
        <v>544</v>
      </c>
      <c r="C380" s="18" t="s">
        <v>549</v>
      </c>
      <c r="D380" s="18" t="s">
        <v>436</v>
      </c>
      <c r="E380" s="23" t="s">
        <v>550</v>
      </c>
      <c r="F380" s="23" t="s">
        <v>551</v>
      </c>
      <c r="G380" s="3" t="s">
        <v>552</v>
      </c>
      <c r="H380" s="10" t="s">
        <v>41</v>
      </c>
      <c r="I380" s="10">
        <v>10</v>
      </c>
      <c r="J380" s="21">
        <v>7000</v>
      </c>
      <c r="K380" s="21">
        <f t="shared" si="6"/>
        <v>70000</v>
      </c>
      <c r="L380" s="9" t="s">
        <v>706</v>
      </c>
      <c r="M380" s="9" t="s">
        <v>707</v>
      </c>
    </row>
    <row r="381" spans="1:13" ht="178.5" x14ac:dyDescent="0.25">
      <c r="A381" s="5" t="s">
        <v>1</v>
      </c>
      <c r="B381" s="18" t="s">
        <v>544</v>
      </c>
      <c r="C381" s="18" t="s">
        <v>549</v>
      </c>
      <c r="D381" s="18" t="s">
        <v>199</v>
      </c>
      <c r="E381" s="23" t="s">
        <v>553</v>
      </c>
      <c r="F381" s="23" t="s">
        <v>554</v>
      </c>
      <c r="G381" s="3" t="s">
        <v>555</v>
      </c>
      <c r="H381" s="10" t="s">
        <v>41</v>
      </c>
      <c r="I381" s="10">
        <v>10</v>
      </c>
      <c r="J381" s="21">
        <v>4000</v>
      </c>
      <c r="K381" s="21">
        <f t="shared" si="6"/>
        <v>40000</v>
      </c>
      <c r="L381" s="9" t="s">
        <v>706</v>
      </c>
      <c r="M381" s="9" t="s">
        <v>707</v>
      </c>
    </row>
    <row r="382" spans="1:13" ht="178.5" x14ac:dyDescent="0.25">
      <c r="A382" s="5" t="s">
        <v>1</v>
      </c>
      <c r="B382" s="18" t="s">
        <v>544</v>
      </c>
      <c r="C382" s="18" t="s">
        <v>549</v>
      </c>
      <c r="D382" s="18" t="s">
        <v>556</v>
      </c>
      <c r="E382" s="23" t="s">
        <v>557</v>
      </c>
      <c r="F382" s="23" t="s">
        <v>558</v>
      </c>
      <c r="G382" s="3" t="s">
        <v>559</v>
      </c>
      <c r="H382" s="10" t="s">
        <v>41</v>
      </c>
      <c r="I382" s="10">
        <v>10</v>
      </c>
      <c r="J382" s="21">
        <v>6000</v>
      </c>
      <c r="K382" s="21">
        <f t="shared" si="6"/>
        <v>60000</v>
      </c>
      <c r="L382" s="9" t="s">
        <v>706</v>
      </c>
      <c r="M382" s="9" t="s">
        <v>707</v>
      </c>
    </row>
    <row r="383" spans="1:13" ht="102" x14ac:dyDescent="0.25">
      <c r="A383" s="5" t="s">
        <v>1</v>
      </c>
      <c r="B383" s="18" t="s">
        <v>544</v>
      </c>
      <c r="C383" s="18" t="s">
        <v>560</v>
      </c>
      <c r="D383" s="18" t="s">
        <v>18</v>
      </c>
      <c r="E383" s="23" t="s">
        <v>561</v>
      </c>
      <c r="F383" s="23" t="s">
        <v>562</v>
      </c>
      <c r="G383" s="3" t="s">
        <v>563</v>
      </c>
      <c r="H383" s="10" t="s">
        <v>41</v>
      </c>
      <c r="I383" s="10">
        <v>4</v>
      </c>
      <c r="J383" s="21">
        <v>1000</v>
      </c>
      <c r="K383" s="21">
        <f t="shared" si="6"/>
        <v>4000</v>
      </c>
      <c r="L383" s="9" t="s">
        <v>706</v>
      </c>
      <c r="M383" s="9" t="s">
        <v>707</v>
      </c>
    </row>
    <row r="384" spans="1:13" ht="357" x14ac:dyDescent="0.25">
      <c r="A384" s="5" t="s">
        <v>1</v>
      </c>
      <c r="B384" s="18" t="s">
        <v>544</v>
      </c>
      <c r="C384" s="18" t="s">
        <v>560</v>
      </c>
      <c r="D384" s="18" t="s">
        <v>18</v>
      </c>
      <c r="E384" s="23" t="s">
        <v>564</v>
      </c>
      <c r="F384" s="23" t="s">
        <v>565</v>
      </c>
      <c r="G384" s="3" t="s">
        <v>566</v>
      </c>
      <c r="H384" s="10" t="s">
        <v>41</v>
      </c>
      <c r="I384" s="10">
        <v>4</v>
      </c>
      <c r="J384" s="21">
        <v>4500</v>
      </c>
      <c r="K384" s="21">
        <f t="shared" si="6"/>
        <v>18000</v>
      </c>
      <c r="L384" s="9" t="s">
        <v>706</v>
      </c>
      <c r="M384" s="9" t="s">
        <v>707</v>
      </c>
    </row>
    <row r="385" spans="1:13" ht="242.25" x14ac:dyDescent="0.25">
      <c r="A385" s="5" t="s">
        <v>1</v>
      </c>
      <c r="B385" s="18" t="s">
        <v>544</v>
      </c>
      <c r="C385" s="18" t="s">
        <v>567</v>
      </c>
      <c r="D385" s="18" t="s">
        <v>568</v>
      </c>
      <c r="E385" s="23" t="s">
        <v>569</v>
      </c>
      <c r="F385" s="23" t="s">
        <v>570</v>
      </c>
      <c r="G385" s="3" t="s">
        <v>571</v>
      </c>
      <c r="H385" s="10" t="s">
        <v>41</v>
      </c>
      <c r="I385" s="10">
        <v>4</v>
      </c>
      <c r="J385" s="21">
        <v>20000</v>
      </c>
      <c r="K385" s="21">
        <f t="shared" si="6"/>
        <v>80000</v>
      </c>
      <c r="L385" s="9" t="s">
        <v>706</v>
      </c>
      <c r="M385" s="9" t="s">
        <v>707</v>
      </c>
    </row>
    <row r="386" spans="1:13" ht="409.5" x14ac:dyDescent="0.25">
      <c r="A386" s="5" t="s">
        <v>1</v>
      </c>
      <c r="B386" s="18" t="s">
        <v>544</v>
      </c>
      <c r="C386" s="18" t="s">
        <v>567</v>
      </c>
      <c r="D386" s="18" t="s">
        <v>501</v>
      </c>
      <c r="E386" s="23" t="s">
        <v>572</v>
      </c>
      <c r="F386" s="23" t="s">
        <v>573</v>
      </c>
      <c r="G386" s="3" t="s">
        <v>574</v>
      </c>
      <c r="H386" s="10" t="s">
        <v>41</v>
      </c>
      <c r="I386" s="10">
        <v>3</v>
      </c>
      <c r="J386" s="21">
        <v>34000</v>
      </c>
      <c r="K386" s="21">
        <f t="shared" si="6"/>
        <v>102000</v>
      </c>
      <c r="L386" s="9" t="s">
        <v>706</v>
      </c>
      <c r="M386" s="9" t="s">
        <v>707</v>
      </c>
    </row>
    <row r="387" spans="1:13" ht="51" x14ac:dyDescent="0.25">
      <c r="A387" s="5" t="s">
        <v>1</v>
      </c>
      <c r="B387" s="18" t="s">
        <v>544</v>
      </c>
      <c r="C387" s="18" t="s">
        <v>46</v>
      </c>
      <c r="D387" s="18" t="s">
        <v>575</v>
      </c>
      <c r="E387" s="23" t="s">
        <v>576</v>
      </c>
      <c r="F387" s="23" t="s">
        <v>577</v>
      </c>
      <c r="G387" s="3" t="s">
        <v>578</v>
      </c>
      <c r="H387" s="10" t="s">
        <v>41</v>
      </c>
      <c r="I387" s="10">
        <v>4</v>
      </c>
      <c r="J387" s="21">
        <v>10000</v>
      </c>
      <c r="K387" s="21">
        <f t="shared" si="6"/>
        <v>40000</v>
      </c>
      <c r="L387" s="9" t="s">
        <v>706</v>
      </c>
      <c r="M387" s="9" t="s">
        <v>707</v>
      </c>
    </row>
    <row r="388" spans="1:13" ht="153" x14ac:dyDescent="0.25">
      <c r="A388" s="5" t="s">
        <v>1</v>
      </c>
      <c r="B388" s="18" t="s">
        <v>544</v>
      </c>
      <c r="C388" s="18" t="s">
        <v>173</v>
      </c>
      <c r="D388" s="18" t="s">
        <v>346</v>
      </c>
      <c r="E388" s="23" t="s">
        <v>579</v>
      </c>
      <c r="F388" s="23" t="s">
        <v>580</v>
      </c>
      <c r="G388" s="3" t="s">
        <v>581</v>
      </c>
      <c r="H388" s="10" t="s">
        <v>41</v>
      </c>
      <c r="I388" s="10">
        <v>7</v>
      </c>
      <c r="J388" s="21">
        <v>3300</v>
      </c>
      <c r="K388" s="21">
        <f t="shared" si="6"/>
        <v>23100</v>
      </c>
      <c r="L388" s="9" t="s">
        <v>706</v>
      </c>
      <c r="M388" s="9" t="s">
        <v>707</v>
      </c>
    </row>
    <row r="389" spans="1:13" ht="229.5" x14ac:dyDescent="0.25">
      <c r="A389" s="5" t="s">
        <v>1</v>
      </c>
      <c r="B389" s="18" t="s">
        <v>544</v>
      </c>
      <c r="C389" s="18" t="s">
        <v>158</v>
      </c>
      <c r="D389" s="18" t="s">
        <v>159</v>
      </c>
      <c r="E389" s="23" t="s">
        <v>339</v>
      </c>
      <c r="F389" s="23" t="s">
        <v>582</v>
      </c>
      <c r="G389" s="3" t="s">
        <v>583</v>
      </c>
      <c r="H389" s="10" t="s">
        <v>41</v>
      </c>
      <c r="I389" s="10">
        <v>26</v>
      </c>
      <c r="J389" s="21">
        <v>1500</v>
      </c>
      <c r="K389" s="21">
        <f t="shared" si="6"/>
        <v>39000</v>
      </c>
      <c r="L389" s="9" t="s">
        <v>706</v>
      </c>
      <c r="M389" s="9" t="s">
        <v>707</v>
      </c>
    </row>
    <row r="390" spans="1:13" ht="102" x14ac:dyDescent="0.25">
      <c r="A390" s="5" t="s">
        <v>1</v>
      </c>
      <c r="B390" s="18" t="s">
        <v>584</v>
      </c>
      <c r="C390" s="18" t="s">
        <v>585</v>
      </c>
      <c r="D390" s="18" t="s">
        <v>586</v>
      </c>
      <c r="E390" s="23" t="s">
        <v>587</v>
      </c>
      <c r="F390" s="23" t="s">
        <v>588</v>
      </c>
      <c r="G390" s="3" t="s">
        <v>589</v>
      </c>
      <c r="H390" s="10" t="s">
        <v>41</v>
      </c>
      <c r="I390" s="10">
        <v>2</v>
      </c>
      <c r="J390" s="21">
        <v>14000</v>
      </c>
      <c r="K390" s="21">
        <f t="shared" si="6"/>
        <v>28000</v>
      </c>
      <c r="L390" s="9" t="s">
        <v>706</v>
      </c>
      <c r="M390" s="9" t="s">
        <v>707</v>
      </c>
    </row>
    <row r="391" spans="1:13" ht="318.75" x14ac:dyDescent="0.25">
      <c r="A391" s="5" t="s">
        <v>1</v>
      </c>
      <c r="B391" s="18" t="s">
        <v>584</v>
      </c>
      <c r="C391" s="18" t="s">
        <v>590</v>
      </c>
      <c r="D391" s="18" t="s">
        <v>393</v>
      </c>
      <c r="E391" s="23" t="s">
        <v>591</v>
      </c>
      <c r="F391" s="23" t="s">
        <v>592</v>
      </c>
      <c r="G391" s="3" t="s">
        <v>593</v>
      </c>
      <c r="H391" s="10" t="s">
        <v>41</v>
      </c>
      <c r="I391" s="10">
        <v>20</v>
      </c>
      <c r="J391" s="21">
        <v>2000</v>
      </c>
      <c r="K391" s="21">
        <f t="shared" si="6"/>
        <v>40000</v>
      </c>
      <c r="L391" s="9" t="s">
        <v>706</v>
      </c>
      <c r="M391" s="9" t="s">
        <v>707</v>
      </c>
    </row>
    <row r="392" spans="1:13" ht="140.25" x14ac:dyDescent="0.25">
      <c r="A392" s="5" t="s">
        <v>1</v>
      </c>
      <c r="B392" s="18" t="s">
        <v>584</v>
      </c>
      <c r="C392" s="18" t="s">
        <v>46</v>
      </c>
      <c r="D392" s="18" t="s">
        <v>594</v>
      </c>
      <c r="E392" s="23" t="s">
        <v>595</v>
      </c>
      <c r="F392" s="23" t="s">
        <v>596</v>
      </c>
      <c r="G392" s="3" t="s">
        <v>597</v>
      </c>
      <c r="H392" s="10" t="s">
        <v>41</v>
      </c>
      <c r="I392" s="10">
        <v>4</v>
      </c>
      <c r="J392" s="21">
        <v>1400</v>
      </c>
      <c r="K392" s="21">
        <f t="shared" si="6"/>
        <v>5600</v>
      </c>
      <c r="L392" s="9" t="s">
        <v>706</v>
      </c>
      <c r="M392" s="9" t="s">
        <v>707</v>
      </c>
    </row>
    <row r="393" spans="1:13" ht="76.5" x14ac:dyDescent="0.25">
      <c r="A393" s="5" t="s">
        <v>1</v>
      </c>
      <c r="B393" s="18" t="s">
        <v>584</v>
      </c>
      <c r="C393" s="18" t="s">
        <v>46</v>
      </c>
      <c r="D393" s="18" t="s">
        <v>598</v>
      </c>
      <c r="E393" s="23" t="s">
        <v>599</v>
      </c>
      <c r="F393" s="23" t="s">
        <v>600</v>
      </c>
      <c r="G393" s="3" t="s">
        <v>601</v>
      </c>
      <c r="H393" s="10" t="s">
        <v>41</v>
      </c>
      <c r="I393" s="10">
        <v>4</v>
      </c>
      <c r="J393" s="21">
        <v>2000</v>
      </c>
      <c r="K393" s="21">
        <f t="shared" si="6"/>
        <v>8000</v>
      </c>
      <c r="L393" s="9" t="s">
        <v>706</v>
      </c>
      <c r="M393" s="9" t="s">
        <v>707</v>
      </c>
    </row>
    <row r="394" spans="1:13" ht="102" x14ac:dyDescent="0.25">
      <c r="A394" s="5" t="s">
        <v>1</v>
      </c>
      <c r="B394" s="18" t="s">
        <v>584</v>
      </c>
      <c r="C394" s="18" t="s">
        <v>249</v>
      </c>
      <c r="D394" s="18" t="s">
        <v>18</v>
      </c>
      <c r="E394" s="23" t="s">
        <v>602</v>
      </c>
      <c r="F394" s="23" t="s">
        <v>603</v>
      </c>
      <c r="G394" s="3" t="s">
        <v>604</v>
      </c>
      <c r="H394" s="10" t="s">
        <v>41</v>
      </c>
      <c r="I394" s="10">
        <v>20</v>
      </c>
      <c r="J394" s="21">
        <v>1700</v>
      </c>
      <c r="K394" s="21">
        <f t="shared" si="6"/>
        <v>34000</v>
      </c>
      <c r="L394" s="9" t="s">
        <v>706</v>
      </c>
      <c r="M394" s="9" t="s">
        <v>707</v>
      </c>
    </row>
    <row r="395" spans="1:13" ht="293.25" x14ac:dyDescent="0.25">
      <c r="A395" s="5" t="s">
        <v>1</v>
      </c>
      <c r="B395" s="18" t="s">
        <v>584</v>
      </c>
      <c r="C395" s="18" t="s">
        <v>443</v>
      </c>
      <c r="D395" s="18" t="s">
        <v>159</v>
      </c>
      <c r="E395" s="23" t="s">
        <v>605</v>
      </c>
      <c r="F395" s="23" t="s">
        <v>606</v>
      </c>
      <c r="G395" s="3" t="s">
        <v>607</v>
      </c>
      <c r="H395" s="10" t="s">
        <v>41</v>
      </c>
      <c r="I395" s="10">
        <v>148</v>
      </c>
      <c r="J395" s="21">
        <v>2300</v>
      </c>
      <c r="K395" s="21">
        <f t="shared" si="6"/>
        <v>340400</v>
      </c>
      <c r="L395" s="9" t="s">
        <v>706</v>
      </c>
      <c r="M395" s="9" t="s">
        <v>707</v>
      </c>
    </row>
    <row r="396" spans="1:13" ht="267.75" x14ac:dyDescent="0.25">
      <c r="A396" s="5" t="s">
        <v>1</v>
      </c>
      <c r="B396" s="18" t="s">
        <v>608</v>
      </c>
      <c r="C396" s="18" t="s">
        <v>92</v>
      </c>
      <c r="D396" s="18" t="s">
        <v>609</v>
      </c>
      <c r="E396" s="23" t="s">
        <v>610</v>
      </c>
      <c r="F396" s="23" t="s">
        <v>611</v>
      </c>
      <c r="G396" s="3" t="s">
        <v>612</v>
      </c>
      <c r="H396" s="10" t="s">
        <v>91</v>
      </c>
      <c r="I396" s="10">
        <v>15</v>
      </c>
      <c r="J396" s="21">
        <v>1800</v>
      </c>
      <c r="K396" s="21">
        <f t="shared" si="6"/>
        <v>27000</v>
      </c>
      <c r="L396" s="9" t="s">
        <v>706</v>
      </c>
      <c r="M396" s="9" t="s">
        <v>707</v>
      </c>
    </row>
    <row r="397" spans="1:13" ht="267.75" x14ac:dyDescent="0.25">
      <c r="A397" s="5" t="s">
        <v>1</v>
      </c>
      <c r="B397" s="18" t="s">
        <v>608</v>
      </c>
      <c r="C397" s="18" t="s">
        <v>46</v>
      </c>
      <c r="D397" s="18" t="s">
        <v>613</v>
      </c>
      <c r="E397" s="23" t="s">
        <v>614</v>
      </c>
      <c r="F397" s="23" t="s">
        <v>615</v>
      </c>
      <c r="G397" s="3" t="s">
        <v>616</v>
      </c>
      <c r="H397" s="10" t="s">
        <v>41</v>
      </c>
      <c r="I397" s="10">
        <v>10</v>
      </c>
      <c r="J397" s="21">
        <v>1050</v>
      </c>
      <c r="K397" s="21">
        <f t="shared" si="6"/>
        <v>10500</v>
      </c>
      <c r="L397" s="9" t="s">
        <v>706</v>
      </c>
      <c r="M397" s="9" t="s">
        <v>707</v>
      </c>
    </row>
    <row r="398" spans="1:13" ht="344.25" x14ac:dyDescent="0.25">
      <c r="A398" s="5" t="s">
        <v>1</v>
      </c>
      <c r="B398" s="18" t="s">
        <v>617</v>
      </c>
      <c r="C398" s="18" t="s">
        <v>402</v>
      </c>
      <c r="D398" s="18" t="s">
        <v>18</v>
      </c>
      <c r="E398" s="23" t="s">
        <v>618</v>
      </c>
      <c r="F398" s="23" t="s">
        <v>619</v>
      </c>
      <c r="G398" s="3" t="s">
        <v>620</v>
      </c>
      <c r="H398" s="10" t="s">
        <v>41</v>
      </c>
      <c r="I398" s="10">
        <v>4</v>
      </c>
      <c r="J398" s="21">
        <v>1400</v>
      </c>
      <c r="K398" s="21">
        <f t="shared" si="6"/>
        <v>5600</v>
      </c>
      <c r="L398" s="9" t="s">
        <v>706</v>
      </c>
      <c r="M398" s="9" t="s">
        <v>707</v>
      </c>
    </row>
    <row r="399" spans="1:13" ht="409.5" x14ac:dyDescent="0.25">
      <c r="A399" s="5" t="s">
        <v>1</v>
      </c>
      <c r="B399" s="18" t="s">
        <v>621</v>
      </c>
      <c r="C399" s="18" t="s">
        <v>432</v>
      </c>
      <c r="D399" s="18" t="s">
        <v>622</v>
      </c>
      <c r="E399" s="23" t="s">
        <v>623</v>
      </c>
      <c r="F399" s="23" t="s">
        <v>624</v>
      </c>
      <c r="G399" s="3" t="s">
        <v>625</v>
      </c>
      <c r="H399" s="10" t="s">
        <v>41</v>
      </c>
      <c r="I399" s="10">
        <v>1</v>
      </c>
      <c r="J399" s="21">
        <v>5000</v>
      </c>
      <c r="K399" s="21">
        <f t="shared" si="6"/>
        <v>5000</v>
      </c>
      <c r="L399" s="9" t="s">
        <v>706</v>
      </c>
      <c r="M399" s="9" t="s">
        <v>707</v>
      </c>
    </row>
    <row r="400" spans="1:13" ht="395.25" x14ac:dyDescent="0.25">
      <c r="A400" s="5" t="s">
        <v>1</v>
      </c>
      <c r="B400" s="18" t="s">
        <v>621</v>
      </c>
      <c r="C400" s="18" t="s">
        <v>105</v>
      </c>
      <c r="D400" s="18" t="s">
        <v>399</v>
      </c>
      <c r="E400" s="23" t="s">
        <v>626</v>
      </c>
      <c r="F400" s="23" t="s">
        <v>627</v>
      </c>
      <c r="G400" s="3" t="s">
        <v>628</v>
      </c>
      <c r="H400" s="10" t="s">
        <v>41</v>
      </c>
      <c r="I400" s="10">
        <v>2</v>
      </c>
      <c r="J400" s="21">
        <v>4000</v>
      </c>
      <c r="K400" s="21">
        <f t="shared" si="6"/>
        <v>8000</v>
      </c>
      <c r="L400" s="9" t="s">
        <v>706</v>
      </c>
      <c r="M400" s="9" t="s">
        <v>707</v>
      </c>
    </row>
    <row r="401" spans="1:13" ht="409.5" x14ac:dyDescent="0.25">
      <c r="A401" s="5" t="s">
        <v>1</v>
      </c>
      <c r="B401" s="18" t="s">
        <v>621</v>
      </c>
      <c r="C401" s="18" t="s">
        <v>105</v>
      </c>
      <c r="D401" s="18" t="s">
        <v>97</v>
      </c>
      <c r="E401" s="23" t="s">
        <v>629</v>
      </c>
      <c r="F401" s="23" t="s">
        <v>630</v>
      </c>
      <c r="G401" s="3" t="s">
        <v>631</v>
      </c>
      <c r="H401" s="10" t="s">
        <v>41</v>
      </c>
      <c r="I401" s="10">
        <v>2</v>
      </c>
      <c r="J401" s="21">
        <v>20000</v>
      </c>
      <c r="K401" s="21">
        <f t="shared" si="6"/>
        <v>40000</v>
      </c>
      <c r="L401" s="9" t="s">
        <v>706</v>
      </c>
      <c r="M401" s="9" t="s">
        <v>707</v>
      </c>
    </row>
    <row r="402" spans="1:13" ht="369.75" x14ac:dyDescent="0.25">
      <c r="A402" s="5" t="s">
        <v>1</v>
      </c>
      <c r="B402" s="18" t="s">
        <v>621</v>
      </c>
      <c r="C402" s="18" t="s">
        <v>549</v>
      </c>
      <c r="D402" s="18" t="s">
        <v>454</v>
      </c>
      <c r="E402" s="23" t="s">
        <v>632</v>
      </c>
      <c r="F402" s="23" t="s">
        <v>633</v>
      </c>
      <c r="G402" s="3" t="s">
        <v>634</v>
      </c>
      <c r="H402" s="10" t="s">
        <v>41</v>
      </c>
      <c r="I402" s="10">
        <v>10</v>
      </c>
      <c r="J402" s="21">
        <v>3500</v>
      </c>
      <c r="K402" s="21">
        <f t="shared" si="6"/>
        <v>35000</v>
      </c>
      <c r="L402" s="9" t="s">
        <v>706</v>
      </c>
      <c r="M402" s="9" t="s">
        <v>707</v>
      </c>
    </row>
    <row r="403" spans="1:13" ht="409.5" x14ac:dyDescent="0.25">
      <c r="A403" s="5" t="s">
        <v>1</v>
      </c>
      <c r="B403" s="18" t="s">
        <v>621</v>
      </c>
      <c r="C403" s="18" t="s">
        <v>635</v>
      </c>
      <c r="D403" s="18" t="s">
        <v>199</v>
      </c>
      <c r="E403" s="23" t="s">
        <v>636</v>
      </c>
      <c r="F403" s="23" t="s">
        <v>637</v>
      </c>
      <c r="G403" s="3" t="s">
        <v>638</v>
      </c>
      <c r="H403" s="10" t="s">
        <v>41</v>
      </c>
      <c r="I403" s="10">
        <v>2</v>
      </c>
      <c r="J403" s="21">
        <v>1240</v>
      </c>
      <c r="K403" s="21">
        <f t="shared" si="6"/>
        <v>2480</v>
      </c>
      <c r="L403" s="9" t="s">
        <v>706</v>
      </c>
      <c r="M403" s="9" t="s">
        <v>707</v>
      </c>
    </row>
    <row r="404" spans="1:13" ht="140.25" x14ac:dyDescent="0.25">
      <c r="A404" s="5" t="s">
        <v>1</v>
      </c>
      <c r="B404" s="18" t="s">
        <v>621</v>
      </c>
      <c r="C404" s="18" t="s">
        <v>639</v>
      </c>
      <c r="D404" s="18" t="s">
        <v>640</v>
      </c>
      <c r="E404" s="23" t="s">
        <v>641</v>
      </c>
      <c r="F404" s="23" t="s">
        <v>642</v>
      </c>
      <c r="G404" s="3" t="s">
        <v>643</v>
      </c>
      <c r="H404" s="10" t="s">
        <v>41</v>
      </c>
      <c r="I404" s="10">
        <v>15</v>
      </c>
      <c r="J404" s="21">
        <v>1500</v>
      </c>
      <c r="K404" s="21">
        <f t="shared" si="6"/>
        <v>22500</v>
      </c>
      <c r="L404" s="9" t="s">
        <v>706</v>
      </c>
      <c r="M404" s="9" t="s">
        <v>707</v>
      </c>
    </row>
    <row r="405" spans="1:13" ht="409.5" x14ac:dyDescent="0.25">
      <c r="A405" s="5" t="s">
        <v>1</v>
      </c>
      <c r="B405" s="18" t="s">
        <v>621</v>
      </c>
      <c r="C405" s="18" t="s">
        <v>46</v>
      </c>
      <c r="D405" s="18" t="s">
        <v>436</v>
      </c>
      <c r="E405" s="23" t="s">
        <v>644</v>
      </c>
      <c r="F405" s="23" t="s">
        <v>645</v>
      </c>
      <c r="G405" s="3" t="s">
        <v>646</v>
      </c>
      <c r="H405" s="10" t="s">
        <v>41</v>
      </c>
      <c r="I405" s="10">
        <v>15</v>
      </c>
      <c r="J405" s="21">
        <v>500</v>
      </c>
      <c r="K405" s="21">
        <f t="shared" si="6"/>
        <v>7500</v>
      </c>
      <c r="L405" s="9" t="s">
        <v>706</v>
      </c>
      <c r="M405" s="9" t="s">
        <v>707</v>
      </c>
    </row>
    <row r="406" spans="1:13" ht="409.5" x14ac:dyDescent="0.25">
      <c r="A406" s="5" t="s">
        <v>1</v>
      </c>
      <c r="B406" s="18" t="s">
        <v>647</v>
      </c>
      <c r="C406" s="18" t="s">
        <v>249</v>
      </c>
      <c r="D406" s="18" t="s">
        <v>648</v>
      </c>
      <c r="E406" s="23" t="s">
        <v>649</v>
      </c>
      <c r="F406" s="23" t="s">
        <v>650</v>
      </c>
      <c r="G406" s="3" t="s">
        <v>651</v>
      </c>
      <c r="H406" s="10" t="s">
        <v>41</v>
      </c>
      <c r="I406" s="10">
        <v>3</v>
      </c>
      <c r="J406" s="21">
        <v>50000</v>
      </c>
      <c r="K406" s="21">
        <f t="shared" si="6"/>
        <v>150000</v>
      </c>
      <c r="L406" s="9" t="s">
        <v>706</v>
      </c>
      <c r="M406" s="9" t="s">
        <v>707</v>
      </c>
    </row>
    <row r="407" spans="1:13" ht="318.75" x14ac:dyDescent="0.25">
      <c r="A407" s="5" t="s">
        <v>1</v>
      </c>
      <c r="B407" s="18" t="s">
        <v>652</v>
      </c>
      <c r="C407" s="18" t="s">
        <v>653</v>
      </c>
      <c r="D407" s="18" t="s">
        <v>18</v>
      </c>
      <c r="E407" s="23" t="s">
        <v>654</v>
      </c>
      <c r="F407" s="23" t="s">
        <v>655</v>
      </c>
      <c r="G407" s="3" t="s">
        <v>656</v>
      </c>
      <c r="H407" s="10" t="s">
        <v>41</v>
      </c>
      <c r="I407" s="10">
        <v>54</v>
      </c>
      <c r="J407" s="21">
        <v>5300</v>
      </c>
      <c r="K407" s="21">
        <f t="shared" si="6"/>
        <v>286200</v>
      </c>
      <c r="L407" s="9" t="s">
        <v>706</v>
      </c>
      <c r="M407" s="9" t="s">
        <v>707</v>
      </c>
    </row>
    <row r="408" spans="1:13" ht="178.5" x14ac:dyDescent="0.25">
      <c r="A408" s="5" t="s">
        <v>1</v>
      </c>
      <c r="B408" s="18" t="s">
        <v>652</v>
      </c>
      <c r="C408" s="18" t="s">
        <v>254</v>
      </c>
      <c r="D408" s="18" t="s">
        <v>657</v>
      </c>
      <c r="E408" s="23" t="s">
        <v>658</v>
      </c>
      <c r="F408" s="23" t="s">
        <v>659</v>
      </c>
      <c r="G408" s="3" t="s">
        <v>660</v>
      </c>
      <c r="H408" s="10" t="s">
        <v>41</v>
      </c>
      <c r="I408" s="10">
        <v>4566</v>
      </c>
      <c r="J408" s="21">
        <v>560</v>
      </c>
      <c r="K408" s="21">
        <f t="shared" ref="K408:K419" si="7">I408*J408</f>
        <v>2556960</v>
      </c>
      <c r="L408" s="9" t="s">
        <v>706</v>
      </c>
      <c r="M408" s="9" t="s">
        <v>707</v>
      </c>
    </row>
    <row r="409" spans="1:13" ht="408" x14ac:dyDescent="0.25">
      <c r="A409" s="5" t="s">
        <v>1</v>
      </c>
      <c r="B409" s="18" t="s">
        <v>652</v>
      </c>
      <c r="C409" s="18" t="s">
        <v>585</v>
      </c>
      <c r="D409" s="18" t="s">
        <v>87</v>
      </c>
      <c r="E409" s="23" t="s">
        <v>661</v>
      </c>
      <c r="F409" s="23" t="s">
        <v>662</v>
      </c>
      <c r="G409" s="3" t="s">
        <v>663</v>
      </c>
      <c r="H409" s="10" t="s">
        <v>41</v>
      </c>
      <c r="I409" s="10">
        <v>12</v>
      </c>
      <c r="J409" s="21">
        <v>6000</v>
      </c>
      <c r="K409" s="21">
        <f t="shared" si="7"/>
        <v>72000</v>
      </c>
      <c r="L409" s="9" t="s">
        <v>706</v>
      </c>
      <c r="M409" s="9" t="s">
        <v>707</v>
      </c>
    </row>
    <row r="410" spans="1:13" ht="204" x14ac:dyDescent="0.25">
      <c r="A410" s="5" t="s">
        <v>1</v>
      </c>
      <c r="B410" s="18" t="s">
        <v>652</v>
      </c>
      <c r="C410" s="18" t="s">
        <v>31</v>
      </c>
      <c r="D410" s="18" t="s">
        <v>18</v>
      </c>
      <c r="E410" s="23" t="s">
        <v>664</v>
      </c>
      <c r="F410" s="23" t="s">
        <v>665</v>
      </c>
      <c r="G410" s="3" t="s">
        <v>666</v>
      </c>
      <c r="H410" s="10" t="s">
        <v>671</v>
      </c>
      <c r="I410" s="10">
        <v>393</v>
      </c>
      <c r="J410" s="21">
        <v>18900</v>
      </c>
      <c r="K410" s="21">
        <f t="shared" si="7"/>
        <v>7427700</v>
      </c>
      <c r="L410" s="9" t="s">
        <v>706</v>
      </c>
      <c r="M410" s="9" t="s">
        <v>707</v>
      </c>
    </row>
    <row r="411" spans="1:13" ht="191.25" x14ac:dyDescent="0.25">
      <c r="A411" s="5" t="s">
        <v>1</v>
      </c>
      <c r="B411" s="18" t="s">
        <v>652</v>
      </c>
      <c r="C411" s="18" t="s">
        <v>667</v>
      </c>
      <c r="D411" s="18" t="s">
        <v>18</v>
      </c>
      <c r="E411" s="23" t="s">
        <v>668</v>
      </c>
      <c r="F411" s="23" t="s">
        <v>669</v>
      </c>
      <c r="G411" s="3" t="s">
        <v>670</v>
      </c>
      <c r="H411" s="10" t="s">
        <v>671</v>
      </c>
      <c r="I411" s="10">
        <v>5</v>
      </c>
      <c r="J411" s="21">
        <v>30000</v>
      </c>
      <c r="K411" s="21">
        <f t="shared" si="7"/>
        <v>150000</v>
      </c>
      <c r="L411" s="9" t="s">
        <v>706</v>
      </c>
      <c r="M411" s="9" t="s">
        <v>707</v>
      </c>
    </row>
    <row r="412" spans="1:13" ht="191.25" x14ac:dyDescent="0.25">
      <c r="A412" s="5" t="s">
        <v>1</v>
      </c>
      <c r="B412" s="18" t="s">
        <v>652</v>
      </c>
      <c r="C412" s="18" t="s">
        <v>667</v>
      </c>
      <c r="D412" s="18" t="s">
        <v>672</v>
      </c>
      <c r="E412" s="23" t="s">
        <v>668</v>
      </c>
      <c r="F412" s="23" t="s">
        <v>673</v>
      </c>
      <c r="G412" s="3" t="s">
        <v>674</v>
      </c>
      <c r="H412" s="10" t="s">
        <v>671</v>
      </c>
      <c r="I412" s="10">
        <v>74</v>
      </c>
      <c r="J412" s="21">
        <v>17500</v>
      </c>
      <c r="K412" s="21">
        <f t="shared" si="7"/>
        <v>1295000</v>
      </c>
      <c r="L412" s="9" t="s">
        <v>706</v>
      </c>
      <c r="M412" s="9" t="s">
        <v>707</v>
      </c>
    </row>
    <row r="413" spans="1:13" ht="306" x14ac:dyDescent="0.25">
      <c r="A413" s="5" t="s">
        <v>1</v>
      </c>
      <c r="B413" s="18" t="s">
        <v>652</v>
      </c>
      <c r="C413" s="18" t="s">
        <v>675</v>
      </c>
      <c r="D413" s="18" t="s">
        <v>676</v>
      </c>
      <c r="E413" s="23" t="s">
        <v>654</v>
      </c>
      <c r="F413" s="23" t="s">
        <v>677</v>
      </c>
      <c r="G413" s="3" t="s">
        <v>678</v>
      </c>
      <c r="H413" s="3" t="s">
        <v>679</v>
      </c>
      <c r="I413" s="10">
        <v>25</v>
      </c>
      <c r="J413" s="21">
        <v>6500</v>
      </c>
      <c r="K413" s="21">
        <f t="shared" si="7"/>
        <v>162500</v>
      </c>
      <c r="L413" s="9" t="s">
        <v>706</v>
      </c>
      <c r="M413" s="9" t="s">
        <v>707</v>
      </c>
    </row>
    <row r="414" spans="1:13" ht="165.75" x14ac:dyDescent="0.25">
      <c r="A414" s="5" t="s">
        <v>1</v>
      </c>
      <c r="B414" s="18" t="s">
        <v>652</v>
      </c>
      <c r="C414" s="18" t="s">
        <v>680</v>
      </c>
      <c r="D414" s="18" t="s">
        <v>159</v>
      </c>
      <c r="E414" s="23" t="s">
        <v>668</v>
      </c>
      <c r="F414" s="23" t="s">
        <v>681</v>
      </c>
      <c r="G414" s="3" t="s">
        <v>682</v>
      </c>
      <c r="H414" s="10" t="s">
        <v>41</v>
      </c>
      <c r="I414" s="10">
        <v>43</v>
      </c>
      <c r="J414" s="21">
        <v>18900</v>
      </c>
      <c r="K414" s="21">
        <f t="shared" si="7"/>
        <v>812700</v>
      </c>
      <c r="L414" s="9" t="s">
        <v>706</v>
      </c>
      <c r="M414" s="9" t="s">
        <v>707</v>
      </c>
    </row>
    <row r="415" spans="1:13" ht="409.5" x14ac:dyDescent="0.25">
      <c r="A415" s="5" t="s">
        <v>1</v>
      </c>
      <c r="B415" s="18" t="s">
        <v>652</v>
      </c>
      <c r="C415" s="18" t="s">
        <v>46</v>
      </c>
      <c r="D415" s="18" t="s">
        <v>683</v>
      </c>
      <c r="E415" s="23" t="s">
        <v>684</v>
      </c>
      <c r="F415" s="23" t="s">
        <v>685</v>
      </c>
      <c r="G415" s="3" t="s">
        <v>686</v>
      </c>
      <c r="H415" s="10" t="s">
        <v>41</v>
      </c>
      <c r="I415" s="10">
        <v>100</v>
      </c>
      <c r="J415" s="21">
        <v>5800</v>
      </c>
      <c r="K415" s="21">
        <f t="shared" si="7"/>
        <v>580000</v>
      </c>
      <c r="L415" s="9" t="s">
        <v>706</v>
      </c>
      <c r="M415" s="9" t="s">
        <v>707</v>
      </c>
    </row>
    <row r="416" spans="1:13" ht="293.25" x14ac:dyDescent="0.25">
      <c r="A416" s="5" t="s">
        <v>1</v>
      </c>
      <c r="B416" s="18" t="s">
        <v>652</v>
      </c>
      <c r="C416" s="18" t="s">
        <v>46</v>
      </c>
      <c r="D416" s="18" t="s">
        <v>338</v>
      </c>
      <c r="E416" s="23" t="s">
        <v>687</v>
      </c>
      <c r="F416" s="23" t="s">
        <v>688</v>
      </c>
      <c r="G416" s="3" t="s">
        <v>689</v>
      </c>
      <c r="H416" s="10" t="s">
        <v>41</v>
      </c>
      <c r="I416" s="10">
        <v>20</v>
      </c>
      <c r="J416" s="21">
        <v>1500</v>
      </c>
      <c r="K416" s="21">
        <f t="shared" si="7"/>
        <v>30000</v>
      </c>
      <c r="L416" s="9" t="s">
        <v>706</v>
      </c>
      <c r="M416" s="9" t="s">
        <v>707</v>
      </c>
    </row>
    <row r="417" spans="1:13" ht="331.5" x14ac:dyDescent="0.25">
      <c r="A417" s="5" t="s">
        <v>1</v>
      </c>
      <c r="B417" s="18" t="s">
        <v>652</v>
      </c>
      <c r="C417" s="18" t="s">
        <v>17</v>
      </c>
      <c r="D417" s="18" t="s">
        <v>159</v>
      </c>
      <c r="E417" s="23" t="s">
        <v>690</v>
      </c>
      <c r="F417" s="23" t="s">
        <v>691</v>
      </c>
      <c r="G417" s="3" t="s">
        <v>692</v>
      </c>
      <c r="H417" s="10" t="s">
        <v>41</v>
      </c>
      <c r="I417" s="10">
        <v>700</v>
      </c>
      <c r="J417" s="21">
        <v>6400</v>
      </c>
      <c r="K417" s="21">
        <f t="shared" si="7"/>
        <v>4480000</v>
      </c>
      <c r="L417" s="9" t="s">
        <v>706</v>
      </c>
      <c r="M417" s="9" t="s">
        <v>707</v>
      </c>
    </row>
    <row r="418" spans="1:13" ht="382.5" x14ac:dyDescent="0.25">
      <c r="A418" s="5" t="s">
        <v>1</v>
      </c>
      <c r="B418" s="18" t="s">
        <v>652</v>
      </c>
      <c r="C418" s="18" t="s">
        <v>46</v>
      </c>
      <c r="D418" s="18" t="s">
        <v>683</v>
      </c>
      <c r="E418" s="23" t="s">
        <v>684</v>
      </c>
      <c r="F418" s="23" t="s">
        <v>693</v>
      </c>
      <c r="G418" s="3" t="s">
        <v>694</v>
      </c>
      <c r="H418" s="10" t="s">
        <v>41</v>
      </c>
      <c r="I418" s="10">
        <v>226</v>
      </c>
      <c r="J418" s="21">
        <v>3350</v>
      </c>
      <c r="K418" s="21">
        <f t="shared" si="7"/>
        <v>757100</v>
      </c>
      <c r="L418" s="9" t="s">
        <v>706</v>
      </c>
      <c r="M418" s="9" t="s">
        <v>707</v>
      </c>
    </row>
    <row r="419" spans="1:13" ht="382.5" x14ac:dyDescent="0.25">
      <c r="A419" s="5" t="s">
        <v>1</v>
      </c>
      <c r="B419" s="18" t="s">
        <v>652</v>
      </c>
      <c r="C419" s="18" t="s">
        <v>46</v>
      </c>
      <c r="D419" s="18" t="s">
        <v>683</v>
      </c>
      <c r="E419" s="23" t="s">
        <v>684</v>
      </c>
      <c r="F419" s="23" t="s">
        <v>695</v>
      </c>
      <c r="G419" s="3" t="s">
        <v>696</v>
      </c>
      <c r="H419" s="10" t="s">
        <v>41</v>
      </c>
      <c r="I419" s="10">
        <v>120</v>
      </c>
      <c r="J419" s="21">
        <v>4000</v>
      </c>
      <c r="K419" s="21">
        <f t="shared" si="7"/>
        <v>480000</v>
      </c>
      <c r="L419" s="9" t="s">
        <v>706</v>
      </c>
      <c r="M419" s="9" t="s">
        <v>707</v>
      </c>
    </row>
    <row r="420" spans="1:13" ht="216.75" x14ac:dyDescent="0.25">
      <c r="A420" s="5" t="s">
        <v>1</v>
      </c>
      <c r="B420" s="22" t="s">
        <v>27</v>
      </c>
      <c r="C420" s="19" t="s">
        <v>17</v>
      </c>
      <c r="D420" s="19" t="s">
        <v>18</v>
      </c>
      <c r="E420" s="23" t="s">
        <v>26</v>
      </c>
      <c r="F420" s="23" t="s">
        <v>25</v>
      </c>
      <c r="G420" s="3" t="s">
        <v>712</v>
      </c>
      <c r="H420" s="10" t="s">
        <v>16</v>
      </c>
      <c r="I420" s="10">
        <v>1</v>
      </c>
      <c r="J420" s="21">
        <v>183750000</v>
      </c>
      <c r="K420" s="21">
        <f>J420</f>
        <v>183750000</v>
      </c>
      <c r="L420" s="9" t="s">
        <v>706</v>
      </c>
      <c r="M420" s="9" t="s">
        <v>707</v>
      </c>
    </row>
    <row r="421" spans="1:13" ht="318.75" x14ac:dyDescent="0.25">
      <c r="A421" s="5" t="s">
        <v>1</v>
      </c>
      <c r="B421" s="22" t="s">
        <v>30</v>
      </c>
      <c r="C421" s="19" t="s">
        <v>31</v>
      </c>
      <c r="D421" s="19" t="s">
        <v>32</v>
      </c>
      <c r="E421" s="23" t="s">
        <v>28</v>
      </c>
      <c r="F421" s="23" t="s">
        <v>29</v>
      </c>
      <c r="G421" s="3" t="s">
        <v>37</v>
      </c>
      <c r="H421" s="10" t="s">
        <v>22</v>
      </c>
      <c r="I421" s="10">
        <v>4</v>
      </c>
      <c r="J421" s="21">
        <v>8000</v>
      </c>
      <c r="K421" s="21">
        <f>I421*J421</f>
        <v>32000</v>
      </c>
      <c r="L421" s="9" t="s">
        <v>706</v>
      </c>
      <c r="M421" s="9" t="s">
        <v>707</v>
      </c>
    </row>
    <row r="422" spans="1:13" ht="293.25" x14ac:dyDescent="0.25">
      <c r="A422" s="5" t="s">
        <v>1</v>
      </c>
      <c r="B422" s="22" t="s">
        <v>30</v>
      </c>
      <c r="C422" s="19" t="s">
        <v>33</v>
      </c>
      <c r="D422" s="19" t="s">
        <v>34</v>
      </c>
      <c r="E422" s="23" t="s">
        <v>35</v>
      </c>
      <c r="F422" s="23" t="s">
        <v>36</v>
      </c>
      <c r="G422" s="3" t="s">
        <v>38</v>
      </c>
      <c r="H422" s="10" t="s">
        <v>22</v>
      </c>
      <c r="I422" s="10">
        <v>7</v>
      </c>
      <c r="J422" s="21">
        <v>19000</v>
      </c>
      <c r="K422" s="21">
        <f t="shared" ref="K422:K485" si="8">I422*J422</f>
        <v>133000</v>
      </c>
      <c r="L422" s="9" t="s">
        <v>706</v>
      </c>
      <c r="M422" s="9" t="s">
        <v>707</v>
      </c>
    </row>
    <row r="423" spans="1:13" ht="293.25" x14ac:dyDescent="0.25">
      <c r="A423" s="5" t="s">
        <v>1</v>
      </c>
      <c r="B423" s="22" t="s">
        <v>30</v>
      </c>
      <c r="C423" s="19" t="s">
        <v>33</v>
      </c>
      <c r="D423" s="19" t="s">
        <v>34</v>
      </c>
      <c r="E423" s="23" t="s">
        <v>35</v>
      </c>
      <c r="F423" s="23" t="s">
        <v>39</v>
      </c>
      <c r="G423" s="3" t="s">
        <v>40</v>
      </c>
      <c r="H423" s="10" t="s">
        <v>41</v>
      </c>
      <c r="I423" s="10">
        <v>58</v>
      </c>
      <c r="J423" s="21">
        <v>19000</v>
      </c>
      <c r="K423" s="21">
        <f t="shared" si="8"/>
        <v>1102000</v>
      </c>
      <c r="L423" s="9" t="s">
        <v>706</v>
      </c>
      <c r="M423" s="9" t="s">
        <v>707</v>
      </c>
    </row>
    <row r="424" spans="1:13" ht="409.5" x14ac:dyDescent="0.25">
      <c r="A424" s="5" t="s">
        <v>1</v>
      </c>
      <c r="B424" s="18" t="s">
        <v>30</v>
      </c>
      <c r="C424" s="18" t="s">
        <v>33</v>
      </c>
      <c r="D424" s="18" t="s">
        <v>42</v>
      </c>
      <c r="E424" s="23" t="s">
        <v>35</v>
      </c>
      <c r="F424" s="23" t="s">
        <v>43</v>
      </c>
      <c r="G424" s="3" t="s">
        <v>44</v>
      </c>
      <c r="H424" s="10" t="s">
        <v>41</v>
      </c>
      <c r="I424" s="10">
        <v>58</v>
      </c>
      <c r="J424" s="21">
        <v>16000</v>
      </c>
      <c r="K424" s="21">
        <f t="shared" si="8"/>
        <v>928000</v>
      </c>
      <c r="L424" s="9" t="s">
        <v>706</v>
      </c>
      <c r="M424" s="9" t="s">
        <v>707</v>
      </c>
    </row>
    <row r="425" spans="1:13" ht="409.5" x14ac:dyDescent="0.25">
      <c r="A425" s="5" t="s">
        <v>1</v>
      </c>
      <c r="B425" s="18" t="s">
        <v>45</v>
      </c>
      <c r="C425" s="18" t="s">
        <v>46</v>
      </c>
      <c r="D425" s="18" t="s">
        <v>47</v>
      </c>
      <c r="E425" s="23" t="s">
        <v>48</v>
      </c>
      <c r="F425" s="23" t="s">
        <v>49</v>
      </c>
      <c r="G425" s="3" t="s">
        <v>50</v>
      </c>
      <c r="H425" s="10" t="s">
        <v>41</v>
      </c>
      <c r="I425" s="10">
        <v>1</v>
      </c>
      <c r="J425" s="21">
        <v>8705</v>
      </c>
      <c r="K425" s="21">
        <f t="shared" si="8"/>
        <v>8705</v>
      </c>
      <c r="L425" s="9" t="s">
        <v>706</v>
      </c>
      <c r="M425" s="9" t="s">
        <v>707</v>
      </c>
    </row>
    <row r="426" spans="1:13" ht="293.25" x14ac:dyDescent="0.25">
      <c r="A426" s="5" t="s">
        <v>1</v>
      </c>
      <c r="B426" s="18" t="s">
        <v>45</v>
      </c>
      <c r="C426" s="18" t="s">
        <v>46</v>
      </c>
      <c r="D426" s="18" t="s">
        <v>47</v>
      </c>
      <c r="E426" s="23" t="s">
        <v>48</v>
      </c>
      <c r="F426" s="23" t="s">
        <v>51</v>
      </c>
      <c r="G426" s="3" t="s">
        <v>52</v>
      </c>
      <c r="H426" s="10" t="s">
        <v>41</v>
      </c>
      <c r="I426" s="10">
        <v>10</v>
      </c>
      <c r="J426" s="21">
        <v>10100</v>
      </c>
      <c r="K426" s="21">
        <f t="shared" si="8"/>
        <v>101000</v>
      </c>
      <c r="L426" s="9" t="s">
        <v>706</v>
      </c>
      <c r="M426" s="9" t="s">
        <v>707</v>
      </c>
    </row>
    <row r="427" spans="1:13" ht="204" x14ac:dyDescent="0.25">
      <c r="A427" s="5" t="s">
        <v>1</v>
      </c>
      <c r="B427" s="18">
        <v>20199</v>
      </c>
      <c r="C427" s="18" t="s">
        <v>46</v>
      </c>
      <c r="D427" s="18" t="s">
        <v>47</v>
      </c>
      <c r="E427" s="23" t="s">
        <v>53</v>
      </c>
      <c r="F427" s="23" t="s">
        <v>54</v>
      </c>
      <c r="G427" s="3" t="s">
        <v>55</v>
      </c>
      <c r="H427" s="10" t="s">
        <v>41</v>
      </c>
      <c r="I427" s="10">
        <v>4</v>
      </c>
      <c r="J427" s="21">
        <v>10100</v>
      </c>
      <c r="K427" s="21">
        <f t="shared" si="8"/>
        <v>40400</v>
      </c>
      <c r="L427" s="9" t="s">
        <v>706</v>
      </c>
      <c r="M427" s="9" t="s">
        <v>707</v>
      </c>
    </row>
    <row r="428" spans="1:13" ht="409.5" x14ac:dyDescent="0.25">
      <c r="A428" s="5" t="s">
        <v>1</v>
      </c>
      <c r="B428" s="18" t="s">
        <v>45</v>
      </c>
      <c r="C428" s="18" t="s">
        <v>46</v>
      </c>
      <c r="D428" s="18" t="s">
        <v>56</v>
      </c>
      <c r="E428" s="23" t="s">
        <v>48</v>
      </c>
      <c r="F428" s="23" t="s">
        <v>57</v>
      </c>
      <c r="G428" s="3" t="s">
        <v>58</v>
      </c>
      <c r="H428" s="10" t="s">
        <v>41</v>
      </c>
      <c r="I428" s="10">
        <v>1</v>
      </c>
      <c r="J428" s="21">
        <v>100000</v>
      </c>
      <c r="K428" s="21">
        <f t="shared" si="8"/>
        <v>100000</v>
      </c>
      <c r="L428" s="9" t="s">
        <v>706</v>
      </c>
      <c r="M428" s="9" t="s">
        <v>707</v>
      </c>
    </row>
    <row r="429" spans="1:13" ht="204" x14ac:dyDescent="0.25">
      <c r="A429" s="5" t="s">
        <v>1</v>
      </c>
      <c r="B429" s="18" t="s">
        <v>59</v>
      </c>
      <c r="C429" s="18" t="s">
        <v>60</v>
      </c>
      <c r="D429" s="18" t="s">
        <v>61</v>
      </c>
      <c r="E429" s="23" t="s">
        <v>62</v>
      </c>
      <c r="F429" s="23" t="s">
        <v>63</v>
      </c>
      <c r="G429" s="3" t="s">
        <v>64</v>
      </c>
      <c r="H429" s="10" t="s">
        <v>41</v>
      </c>
      <c r="I429" s="10">
        <v>64</v>
      </c>
      <c r="J429" s="21">
        <v>55000</v>
      </c>
      <c r="K429" s="21">
        <f t="shared" si="8"/>
        <v>3520000</v>
      </c>
      <c r="L429" s="9" t="s">
        <v>706</v>
      </c>
      <c r="M429" s="9" t="s">
        <v>707</v>
      </c>
    </row>
    <row r="430" spans="1:13" ht="293.25" x14ac:dyDescent="0.25">
      <c r="A430" s="5" t="s">
        <v>1</v>
      </c>
      <c r="B430" s="18" t="s">
        <v>59</v>
      </c>
      <c r="C430" s="18" t="s">
        <v>60</v>
      </c>
      <c r="D430" s="18" t="s">
        <v>65</v>
      </c>
      <c r="E430" s="23" t="s">
        <v>66</v>
      </c>
      <c r="F430" s="23" t="s">
        <v>67</v>
      </c>
      <c r="G430" s="3" t="s">
        <v>68</v>
      </c>
      <c r="H430" s="10" t="s">
        <v>41</v>
      </c>
      <c r="I430" s="10">
        <v>4</v>
      </c>
      <c r="J430" s="21">
        <v>75000</v>
      </c>
      <c r="K430" s="21">
        <f t="shared" si="8"/>
        <v>300000</v>
      </c>
      <c r="L430" s="9" t="s">
        <v>706</v>
      </c>
      <c r="M430" s="9" t="s">
        <v>707</v>
      </c>
    </row>
    <row r="431" spans="1:13" ht="242.25" x14ac:dyDescent="0.25">
      <c r="A431" s="5" t="s">
        <v>1</v>
      </c>
      <c r="B431" s="18" t="s">
        <v>59</v>
      </c>
      <c r="C431" s="18" t="s">
        <v>60</v>
      </c>
      <c r="D431" s="18" t="s">
        <v>65</v>
      </c>
      <c r="E431" s="23" t="s">
        <v>66</v>
      </c>
      <c r="F431" s="23" t="s">
        <v>69</v>
      </c>
      <c r="G431" s="3" t="s">
        <v>70</v>
      </c>
      <c r="H431" s="10" t="s">
        <v>41</v>
      </c>
      <c r="I431" s="10">
        <v>1</v>
      </c>
      <c r="J431" s="21">
        <v>200000</v>
      </c>
      <c r="K431" s="21">
        <f t="shared" si="8"/>
        <v>200000</v>
      </c>
      <c r="L431" s="9" t="s">
        <v>706</v>
      </c>
      <c r="M431" s="9" t="s">
        <v>707</v>
      </c>
    </row>
    <row r="432" spans="1:13" ht="127.5" x14ac:dyDescent="0.25">
      <c r="A432" s="5" t="s">
        <v>1</v>
      </c>
      <c r="B432" s="18" t="s">
        <v>59</v>
      </c>
      <c r="C432" s="18" t="s">
        <v>71</v>
      </c>
      <c r="D432" s="18" t="s">
        <v>72</v>
      </c>
      <c r="E432" s="23" t="s">
        <v>73</v>
      </c>
      <c r="F432" s="23" t="s">
        <v>74</v>
      </c>
      <c r="G432" s="3" t="s">
        <v>75</v>
      </c>
      <c r="H432" s="10" t="s">
        <v>41</v>
      </c>
      <c r="I432" s="10">
        <v>33</v>
      </c>
      <c r="J432" s="21">
        <v>7000</v>
      </c>
      <c r="K432" s="21">
        <f t="shared" si="8"/>
        <v>231000</v>
      </c>
      <c r="L432" s="9" t="s">
        <v>706</v>
      </c>
      <c r="M432" s="9" t="s">
        <v>707</v>
      </c>
    </row>
    <row r="433" spans="1:13" ht="165.75" x14ac:dyDescent="0.25">
      <c r="A433" s="5" t="s">
        <v>1</v>
      </c>
      <c r="B433" s="18" t="s">
        <v>59</v>
      </c>
      <c r="C433" s="18" t="s">
        <v>71</v>
      </c>
      <c r="D433" s="18" t="s">
        <v>72</v>
      </c>
      <c r="E433" s="23" t="s">
        <v>73</v>
      </c>
      <c r="F433" s="23" t="s">
        <v>77</v>
      </c>
      <c r="G433" s="3" t="s">
        <v>76</v>
      </c>
      <c r="H433" s="10" t="s">
        <v>41</v>
      </c>
      <c r="I433" s="10">
        <v>6</v>
      </c>
      <c r="J433" s="21">
        <v>16100</v>
      </c>
      <c r="K433" s="21">
        <f t="shared" si="8"/>
        <v>96600</v>
      </c>
      <c r="L433" s="9" t="s">
        <v>706</v>
      </c>
      <c r="M433" s="9" t="s">
        <v>707</v>
      </c>
    </row>
    <row r="434" spans="1:13" ht="204" x14ac:dyDescent="0.25">
      <c r="A434" s="5" t="s">
        <v>1</v>
      </c>
      <c r="B434" s="18" t="s">
        <v>59</v>
      </c>
      <c r="C434" s="18" t="s">
        <v>78</v>
      </c>
      <c r="D434" s="18" t="s">
        <v>79</v>
      </c>
      <c r="E434" s="23" t="s">
        <v>80</v>
      </c>
      <c r="F434" s="23" t="s">
        <v>81</v>
      </c>
      <c r="G434" s="3" t="s">
        <v>82</v>
      </c>
      <c r="H434" s="10" t="s">
        <v>41</v>
      </c>
      <c r="I434" s="10">
        <v>234</v>
      </c>
      <c r="J434" s="21">
        <v>20</v>
      </c>
      <c r="K434" s="21">
        <f t="shared" si="8"/>
        <v>4680</v>
      </c>
      <c r="L434" s="9" t="s">
        <v>706</v>
      </c>
      <c r="M434" s="9" t="s">
        <v>707</v>
      </c>
    </row>
    <row r="435" spans="1:13" ht="191.25" x14ac:dyDescent="0.25">
      <c r="A435" s="5" t="s">
        <v>1</v>
      </c>
      <c r="B435" s="18" t="s">
        <v>59</v>
      </c>
      <c r="C435" s="18" t="s">
        <v>78</v>
      </c>
      <c r="D435" s="18" t="s">
        <v>83</v>
      </c>
      <c r="E435" s="23" t="s">
        <v>80</v>
      </c>
      <c r="F435" s="23" t="s">
        <v>84</v>
      </c>
      <c r="G435" s="3" t="s">
        <v>85</v>
      </c>
      <c r="H435" s="10" t="s">
        <v>41</v>
      </c>
      <c r="I435" s="10">
        <v>130</v>
      </c>
      <c r="J435" s="21">
        <v>200</v>
      </c>
      <c r="K435" s="21">
        <f t="shared" si="8"/>
        <v>26000</v>
      </c>
      <c r="L435" s="9" t="s">
        <v>706</v>
      </c>
      <c r="M435" s="9" t="s">
        <v>707</v>
      </c>
    </row>
    <row r="436" spans="1:13" ht="216.75" x14ac:dyDescent="0.25">
      <c r="A436" s="5" t="s">
        <v>1</v>
      </c>
      <c r="B436" s="18" t="s">
        <v>59</v>
      </c>
      <c r="C436" s="18" t="s">
        <v>86</v>
      </c>
      <c r="D436" s="18" t="s">
        <v>87</v>
      </c>
      <c r="E436" s="23" t="s">
        <v>89</v>
      </c>
      <c r="F436" s="23" t="s">
        <v>90</v>
      </c>
      <c r="G436" s="3" t="s">
        <v>88</v>
      </c>
      <c r="H436" s="10" t="s">
        <v>91</v>
      </c>
      <c r="I436" s="10">
        <v>6</v>
      </c>
      <c r="J436" s="21">
        <v>900</v>
      </c>
      <c r="K436" s="21">
        <f t="shared" si="8"/>
        <v>5400</v>
      </c>
      <c r="L436" s="9" t="s">
        <v>706</v>
      </c>
      <c r="M436" s="9" t="s">
        <v>707</v>
      </c>
    </row>
    <row r="437" spans="1:13" ht="255" x14ac:dyDescent="0.25">
      <c r="A437" s="5" t="s">
        <v>1</v>
      </c>
      <c r="B437" s="18" t="s">
        <v>59</v>
      </c>
      <c r="C437" s="18" t="s">
        <v>92</v>
      </c>
      <c r="D437" s="18" t="s">
        <v>93</v>
      </c>
      <c r="E437" s="23" t="s">
        <v>62</v>
      </c>
      <c r="F437" s="23" t="s">
        <v>94</v>
      </c>
      <c r="G437" s="3" t="s">
        <v>95</v>
      </c>
      <c r="H437" s="10" t="s">
        <v>41</v>
      </c>
      <c r="I437" s="10">
        <v>100</v>
      </c>
      <c r="J437" s="21">
        <v>18000</v>
      </c>
      <c r="K437" s="21">
        <f t="shared" si="8"/>
        <v>1800000</v>
      </c>
      <c r="L437" s="9" t="s">
        <v>706</v>
      </c>
      <c r="M437" s="9" t="s">
        <v>707</v>
      </c>
    </row>
    <row r="438" spans="1:13" ht="409.5" x14ac:dyDescent="0.25">
      <c r="A438" s="5" t="s">
        <v>1</v>
      </c>
      <c r="B438" s="18" t="s">
        <v>59</v>
      </c>
      <c r="C438" s="18" t="s">
        <v>96</v>
      </c>
      <c r="D438" s="18" t="s">
        <v>97</v>
      </c>
      <c r="E438" s="23" t="s">
        <v>98</v>
      </c>
      <c r="F438" s="23" t="s">
        <v>99</v>
      </c>
      <c r="G438" s="3" t="s">
        <v>100</v>
      </c>
      <c r="H438" s="10" t="s">
        <v>41</v>
      </c>
      <c r="I438" s="10">
        <v>49</v>
      </c>
      <c r="J438" s="21">
        <v>25600</v>
      </c>
      <c r="K438" s="21">
        <f t="shared" si="8"/>
        <v>1254400</v>
      </c>
      <c r="L438" s="9" t="s">
        <v>706</v>
      </c>
      <c r="M438" s="9" t="s">
        <v>707</v>
      </c>
    </row>
    <row r="439" spans="1:13" ht="318.75" x14ac:dyDescent="0.25">
      <c r="A439" s="5" t="s">
        <v>1</v>
      </c>
      <c r="B439" s="18" t="s">
        <v>59</v>
      </c>
      <c r="C439" s="18" t="s">
        <v>101</v>
      </c>
      <c r="D439" s="18" t="s">
        <v>18</v>
      </c>
      <c r="E439" s="23" t="s">
        <v>102</v>
      </c>
      <c r="F439" s="23" t="s">
        <v>103</v>
      </c>
      <c r="G439" s="3" t="s">
        <v>104</v>
      </c>
      <c r="H439" s="10" t="s">
        <v>41</v>
      </c>
      <c r="I439" s="10">
        <v>72</v>
      </c>
      <c r="J439" s="21">
        <v>15300</v>
      </c>
      <c r="K439" s="21">
        <f t="shared" si="8"/>
        <v>1101600</v>
      </c>
      <c r="L439" s="9" t="s">
        <v>706</v>
      </c>
      <c r="M439" s="9" t="s">
        <v>707</v>
      </c>
    </row>
    <row r="440" spans="1:13" ht="229.5" x14ac:dyDescent="0.25">
      <c r="A440" s="5" t="s">
        <v>1</v>
      </c>
      <c r="B440" s="18" t="s">
        <v>59</v>
      </c>
      <c r="C440" s="18" t="s">
        <v>105</v>
      </c>
      <c r="D440" s="18" t="s">
        <v>106</v>
      </c>
      <c r="E440" s="23" t="s">
        <v>107</v>
      </c>
      <c r="F440" s="23" t="s">
        <v>108</v>
      </c>
      <c r="G440" s="3" t="s">
        <v>109</v>
      </c>
      <c r="H440" s="10" t="s">
        <v>41</v>
      </c>
      <c r="I440" s="10">
        <v>37</v>
      </c>
      <c r="J440" s="21">
        <v>7200</v>
      </c>
      <c r="K440" s="21">
        <f t="shared" si="8"/>
        <v>266400</v>
      </c>
      <c r="L440" s="9" t="s">
        <v>706</v>
      </c>
      <c r="M440" s="9" t="s">
        <v>707</v>
      </c>
    </row>
    <row r="441" spans="1:13" ht="280.5" x14ac:dyDescent="0.25">
      <c r="A441" s="5" t="s">
        <v>1</v>
      </c>
      <c r="B441" s="18" t="s">
        <v>59</v>
      </c>
      <c r="C441" s="18" t="s">
        <v>105</v>
      </c>
      <c r="D441" s="18" t="s">
        <v>111</v>
      </c>
      <c r="E441" s="23" t="s">
        <v>107</v>
      </c>
      <c r="F441" s="23" t="s">
        <v>112</v>
      </c>
      <c r="G441" s="3" t="s">
        <v>110</v>
      </c>
      <c r="H441" s="10" t="s">
        <v>41</v>
      </c>
      <c r="I441" s="10">
        <v>14</v>
      </c>
      <c r="J441" s="21">
        <v>9000</v>
      </c>
      <c r="K441" s="21">
        <f t="shared" si="8"/>
        <v>126000</v>
      </c>
      <c r="L441" s="9" t="s">
        <v>706</v>
      </c>
      <c r="M441" s="9" t="s">
        <v>707</v>
      </c>
    </row>
    <row r="442" spans="1:13" ht="409.5" x14ac:dyDescent="0.25">
      <c r="A442" s="5" t="s">
        <v>1</v>
      </c>
      <c r="B442" s="18" t="s">
        <v>59</v>
      </c>
      <c r="C442" s="18" t="s">
        <v>113</v>
      </c>
      <c r="D442" s="18" t="s">
        <v>114</v>
      </c>
      <c r="E442" s="23" t="s">
        <v>115</v>
      </c>
      <c r="F442" s="23" t="s">
        <v>116</v>
      </c>
      <c r="G442" s="3" t="s">
        <v>117</v>
      </c>
      <c r="H442" s="10" t="s">
        <v>41</v>
      </c>
      <c r="I442" s="10">
        <v>255</v>
      </c>
      <c r="J442" s="21">
        <v>3000</v>
      </c>
      <c r="K442" s="21">
        <f t="shared" si="8"/>
        <v>765000</v>
      </c>
      <c r="L442" s="9" t="s">
        <v>706</v>
      </c>
      <c r="M442" s="9" t="s">
        <v>707</v>
      </c>
    </row>
    <row r="443" spans="1:13" ht="395.25" x14ac:dyDescent="0.25">
      <c r="A443" s="5" t="s">
        <v>1</v>
      </c>
      <c r="B443" s="18" t="s">
        <v>59</v>
      </c>
      <c r="C443" s="18" t="s">
        <v>113</v>
      </c>
      <c r="D443" s="18" t="s">
        <v>118</v>
      </c>
      <c r="E443" s="23" t="s">
        <v>119</v>
      </c>
      <c r="F443" s="23" t="s">
        <v>120</v>
      </c>
      <c r="G443" s="3" t="s">
        <v>121</v>
      </c>
      <c r="H443" s="10" t="s">
        <v>41</v>
      </c>
      <c r="I443" s="10">
        <v>130</v>
      </c>
      <c r="J443" s="21">
        <v>1500</v>
      </c>
      <c r="K443" s="21">
        <f t="shared" si="8"/>
        <v>195000</v>
      </c>
      <c r="L443" s="9" t="s">
        <v>706</v>
      </c>
      <c r="M443" s="9" t="s">
        <v>707</v>
      </c>
    </row>
    <row r="444" spans="1:13" ht="178.5" x14ac:dyDescent="0.25">
      <c r="A444" s="5" t="s">
        <v>1</v>
      </c>
      <c r="B444" s="18" t="s">
        <v>59</v>
      </c>
      <c r="C444" s="18" t="s">
        <v>113</v>
      </c>
      <c r="D444" s="18" t="s">
        <v>122</v>
      </c>
      <c r="E444" s="23" t="s">
        <v>102</v>
      </c>
      <c r="F444" s="23" t="s">
        <v>123</v>
      </c>
      <c r="G444" s="3" t="s">
        <v>124</v>
      </c>
      <c r="H444" s="10" t="s">
        <v>41</v>
      </c>
      <c r="I444" s="10">
        <v>12</v>
      </c>
      <c r="J444" s="21">
        <v>27300</v>
      </c>
      <c r="K444" s="21">
        <f t="shared" si="8"/>
        <v>327600</v>
      </c>
      <c r="L444" s="9" t="s">
        <v>706</v>
      </c>
      <c r="M444" s="9" t="s">
        <v>707</v>
      </c>
    </row>
    <row r="445" spans="1:13" ht="229.5" x14ac:dyDescent="0.25">
      <c r="A445" s="5" t="s">
        <v>1</v>
      </c>
      <c r="B445" s="18" t="s">
        <v>59</v>
      </c>
      <c r="C445" s="18" t="s">
        <v>113</v>
      </c>
      <c r="D445" s="18" t="s">
        <v>122</v>
      </c>
      <c r="E445" s="23" t="s">
        <v>125</v>
      </c>
      <c r="F445" s="23" t="s">
        <v>126</v>
      </c>
      <c r="G445" s="3" t="s">
        <v>127</v>
      </c>
      <c r="H445" s="10" t="s">
        <v>41</v>
      </c>
      <c r="I445" s="10">
        <v>31</v>
      </c>
      <c r="J445" s="21">
        <v>53700</v>
      </c>
      <c r="K445" s="21">
        <f t="shared" si="8"/>
        <v>1664700</v>
      </c>
      <c r="L445" s="9" t="s">
        <v>706</v>
      </c>
      <c r="M445" s="9" t="s">
        <v>707</v>
      </c>
    </row>
    <row r="446" spans="1:13" ht="242.25" x14ac:dyDescent="0.25">
      <c r="A446" s="5" t="s">
        <v>1</v>
      </c>
      <c r="B446" s="18" t="s">
        <v>59</v>
      </c>
      <c r="C446" s="18" t="s">
        <v>113</v>
      </c>
      <c r="D446" s="18" t="s">
        <v>128</v>
      </c>
      <c r="E446" s="23" t="s">
        <v>102</v>
      </c>
      <c r="F446" s="23" t="s">
        <v>129</v>
      </c>
      <c r="G446" s="3" t="s">
        <v>130</v>
      </c>
      <c r="H446" s="10" t="s">
        <v>41</v>
      </c>
      <c r="I446" s="10">
        <v>106</v>
      </c>
      <c r="J446" s="21">
        <v>25800</v>
      </c>
      <c r="K446" s="21">
        <f t="shared" si="8"/>
        <v>2734800</v>
      </c>
      <c r="L446" s="9" t="s">
        <v>706</v>
      </c>
      <c r="M446" s="9" t="s">
        <v>707</v>
      </c>
    </row>
    <row r="447" spans="1:13" ht="242.25" x14ac:dyDescent="0.25">
      <c r="A447" s="5" t="s">
        <v>1</v>
      </c>
      <c r="B447" s="18" t="s">
        <v>59</v>
      </c>
      <c r="C447" s="18" t="s">
        <v>113</v>
      </c>
      <c r="D447" s="18" t="s">
        <v>128</v>
      </c>
      <c r="E447" s="23" t="s">
        <v>102</v>
      </c>
      <c r="F447" s="23" t="s">
        <v>131</v>
      </c>
      <c r="G447" s="3" t="s">
        <v>132</v>
      </c>
      <c r="H447" s="10" t="s">
        <v>41</v>
      </c>
      <c r="I447" s="10">
        <v>11</v>
      </c>
      <c r="J447" s="21">
        <v>9000</v>
      </c>
      <c r="K447" s="21">
        <f t="shared" si="8"/>
        <v>99000</v>
      </c>
      <c r="L447" s="9" t="s">
        <v>706</v>
      </c>
      <c r="M447" s="9" t="s">
        <v>707</v>
      </c>
    </row>
    <row r="448" spans="1:13" ht="178.5" x14ac:dyDescent="0.25">
      <c r="A448" s="5" t="s">
        <v>1</v>
      </c>
      <c r="B448" s="18" t="s">
        <v>59</v>
      </c>
      <c r="C448" s="18" t="s">
        <v>113</v>
      </c>
      <c r="D448" s="18" t="s">
        <v>128</v>
      </c>
      <c r="E448" s="23" t="s">
        <v>125</v>
      </c>
      <c r="F448" s="23" t="s">
        <v>133</v>
      </c>
      <c r="G448" s="3" t="s">
        <v>134</v>
      </c>
      <c r="H448" s="10" t="s">
        <v>41</v>
      </c>
      <c r="I448" s="10">
        <v>13</v>
      </c>
      <c r="J448" s="21">
        <v>18000</v>
      </c>
      <c r="K448" s="21">
        <f t="shared" si="8"/>
        <v>234000</v>
      </c>
      <c r="L448" s="9" t="s">
        <v>706</v>
      </c>
      <c r="M448" s="9" t="s">
        <v>707</v>
      </c>
    </row>
    <row r="449" spans="1:13" ht="331.5" x14ac:dyDescent="0.25">
      <c r="A449" s="5" t="s">
        <v>1</v>
      </c>
      <c r="B449" s="18" t="s">
        <v>59</v>
      </c>
      <c r="C449" s="18" t="s">
        <v>113</v>
      </c>
      <c r="D449" s="18" t="s">
        <v>135</v>
      </c>
      <c r="E449" s="23" t="s">
        <v>136</v>
      </c>
      <c r="F449" s="23" t="s">
        <v>137</v>
      </c>
      <c r="G449" s="3" t="s">
        <v>138</v>
      </c>
      <c r="H449" s="10" t="s">
        <v>41</v>
      </c>
      <c r="I449" s="10">
        <v>5</v>
      </c>
      <c r="J449" s="21">
        <v>2200</v>
      </c>
      <c r="K449" s="21">
        <f t="shared" si="8"/>
        <v>11000</v>
      </c>
      <c r="L449" s="9" t="s">
        <v>706</v>
      </c>
      <c r="M449" s="9" t="s">
        <v>707</v>
      </c>
    </row>
    <row r="450" spans="1:13" ht="242.25" x14ac:dyDescent="0.25">
      <c r="A450" s="5" t="s">
        <v>1</v>
      </c>
      <c r="B450" s="18" t="s">
        <v>59</v>
      </c>
      <c r="C450" s="18" t="s">
        <v>113</v>
      </c>
      <c r="D450" s="18" t="s">
        <v>139</v>
      </c>
      <c r="E450" s="23" t="s">
        <v>140</v>
      </c>
      <c r="F450" s="23" t="s">
        <v>141</v>
      </c>
      <c r="G450" s="3" t="s">
        <v>142</v>
      </c>
      <c r="H450" s="10" t="s">
        <v>41</v>
      </c>
      <c r="I450" s="10">
        <v>5</v>
      </c>
      <c r="J450" s="21">
        <v>1800</v>
      </c>
      <c r="K450" s="21">
        <f t="shared" si="8"/>
        <v>9000</v>
      </c>
      <c r="L450" s="9" t="s">
        <v>706</v>
      </c>
      <c r="M450" s="9" t="s">
        <v>707</v>
      </c>
    </row>
    <row r="451" spans="1:13" ht="229.5" x14ac:dyDescent="0.25">
      <c r="A451" s="5" t="s">
        <v>1</v>
      </c>
      <c r="B451" s="18" t="s">
        <v>59</v>
      </c>
      <c r="C451" s="18" t="s">
        <v>143</v>
      </c>
      <c r="D451" s="18" t="s">
        <v>144</v>
      </c>
      <c r="E451" s="23" t="s">
        <v>145</v>
      </c>
      <c r="F451" s="23" t="s">
        <v>146</v>
      </c>
      <c r="G451" s="3" t="s">
        <v>147</v>
      </c>
      <c r="H451" s="10" t="s">
        <v>41</v>
      </c>
      <c r="I451" s="10">
        <v>2168</v>
      </c>
      <c r="J451" s="21">
        <v>1900</v>
      </c>
      <c r="K451" s="21">
        <f t="shared" si="8"/>
        <v>4119200</v>
      </c>
      <c r="L451" s="9" t="s">
        <v>706</v>
      </c>
      <c r="M451" s="9" t="s">
        <v>707</v>
      </c>
    </row>
    <row r="452" spans="1:13" ht="153" x14ac:dyDescent="0.25">
      <c r="A452" s="5" t="s">
        <v>1</v>
      </c>
      <c r="B452" s="18" t="s">
        <v>59</v>
      </c>
      <c r="C452" s="18" t="s">
        <v>143</v>
      </c>
      <c r="D452" s="18" t="s">
        <v>148</v>
      </c>
      <c r="E452" s="23" t="s">
        <v>149</v>
      </c>
      <c r="F452" s="23" t="s">
        <v>150</v>
      </c>
      <c r="G452" s="3" t="s">
        <v>151</v>
      </c>
      <c r="H452" s="10" t="s">
        <v>41</v>
      </c>
      <c r="I452" s="10">
        <v>131</v>
      </c>
      <c r="J452" s="21">
        <v>7800</v>
      </c>
      <c r="K452" s="21">
        <f t="shared" si="8"/>
        <v>1021800</v>
      </c>
      <c r="L452" s="9" t="s">
        <v>706</v>
      </c>
      <c r="M452" s="9" t="s">
        <v>707</v>
      </c>
    </row>
    <row r="453" spans="1:13" ht="153" x14ac:dyDescent="0.25">
      <c r="A453" s="5" t="s">
        <v>1</v>
      </c>
      <c r="B453" s="18" t="s">
        <v>59</v>
      </c>
      <c r="C453" s="18" t="s">
        <v>143</v>
      </c>
      <c r="D453" s="18" t="s">
        <v>148</v>
      </c>
      <c r="E453" s="23" t="s">
        <v>149</v>
      </c>
      <c r="F453" s="23" t="s">
        <v>152</v>
      </c>
      <c r="G453" s="3" t="s">
        <v>153</v>
      </c>
      <c r="H453" s="10" t="s">
        <v>41</v>
      </c>
      <c r="I453" s="10">
        <v>9</v>
      </c>
      <c r="J453" s="21">
        <v>3380</v>
      </c>
      <c r="K453" s="21">
        <f t="shared" si="8"/>
        <v>30420</v>
      </c>
      <c r="L453" s="9" t="s">
        <v>706</v>
      </c>
      <c r="M453" s="9" t="s">
        <v>707</v>
      </c>
    </row>
    <row r="454" spans="1:13" ht="267.75" x14ac:dyDescent="0.25">
      <c r="A454" s="5" t="s">
        <v>1</v>
      </c>
      <c r="B454" s="18" t="s">
        <v>59</v>
      </c>
      <c r="C454" s="18" t="s">
        <v>46</v>
      </c>
      <c r="D454" s="18" t="s">
        <v>154</v>
      </c>
      <c r="E454" s="23" t="s">
        <v>155</v>
      </c>
      <c r="F454" s="23" t="s">
        <v>156</v>
      </c>
      <c r="G454" s="3" t="s">
        <v>157</v>
      </c>
      <c r="H454" s="10" t="s">
        <v>41</v>
      </c>
      <c r="I454" s="10">
        <v>138</v>
      </c>
      <c r="J454" s="21">
        <v>100</v>
      </c>
      <c r="K454" s="21">
        <f t="shared" si="8"/>
        <v>13800</v>
      </c>
      <c r="L454" s="9" t="s">
        <v>706</v>
      </c>
      <c r="M454" s="9" t="s">
        <v>707</v>
      </c>
    </row>
    <row r="455" spans="1:13" ht="255" x14ac:dyDescent="0.25">
      <c r="A455" s="5" t="s">
        <v>1</v>
      </c>
      <c r="B455" s="18" t="s">
        <v>59</v>
      </c>
      <c r="C455" s="18" t="s">
        <v>158</v>
      </c>
      <c r="D455" s="18" t="s">
        <v>159</v>
      </c>
      <c r="E455" s="23" t="s">
        <v>160</v>
      </c>
      <c r="F455" s="23" t="s">
        <v>161</v>
      </c>
      <c r="G455" s="3" t="s">
        <v>162</v>
      </c>
      <c r="H455" s="10" t="s">
        <v>41</v>
      </c>
      <c r="I455" s="10">
        <v>19</v>
      </c>
      <c r="J455" s="21">
        <v>60</v>
      </c>
      <c r="K455" s="21">
        <f t="shared" si="8"/>
        <v>1140</v>
      </c>
      <c r="L455" s="9" t="s">
        <v>706</v>
      </c>
      <c r="M455" s="9" t="s">
        <v>707</v>
      </c>
    </row>
    <row r="456" spans="1:13" ht="280.5" x14ac:dyDescent="0.25">
      <c r="A456" s="5" t="s">
        <v>1</v>
      </c>
      <c r="B456" s="18" t="s">
        <v>59</v>
      </c>
      <c r="C456" s="18" t="s">
        <v>158</v>
      </c>
      <c r="D456" s="18" t="s">
        <v>163</v>
      </c>
      <c r="E456" s="23" t="s">
        <v>164</v>
      </c>
      <c r="F456" s="23" t="s">
        <v>165</v>
      </c>
      <c r="G456" s="3" t="s">
        <v>166</v>
      </c>
      <c r="H456" s="10" t="s">
        <v>41</v>
      </c>
      <c r="I456" s="10">
        <v>312</v>
      </c>
      <c r="J456" s="21">
        <v>35</v>
      </c>
      <c r="K456" s="21">
        <f t="shared" si="8"/>
        <v>10920</v>
      </c>
      <c r="L456" s="9" t="s">
        <v>706</v>
      </c>
      <c r="M456" s="9" t="s">
        <v>707</v>
      </c>
    </row>
    <row r="457" spans="1:13" ht="229.5" x14ac:dyDescent="0.25">
      <c r="A457" s="5" t="s">
        <v>1</v>
      </c>
      <c r="B457" s="18" t="s">
        <v>59</v>
      </c>
      <c r="C457" s="18" t="s">
        <v>158</v>
      </c>
      <c r="D457" s="18" t="s">
        <v>163</v>
      </c>
      <c r="E457" s="23" t="s">
        <v>164</v>
      </c>
      <c r="F457" s="23" t="s">
        <v>167</v>
      </c>
      <c r="G457" s="3" t="s">
        <v>168</v>
      </c>
      <c r="H457" s="10" t="s">
        <v>41</v>
      </c>
      <c r="I457" s="10">
        <v>390</v>
      </c>
      <c r="J457" s="21">
        <v>250</v>
      </c>
      <c r="K457" s="21">
        <f t="shared" si="8"/>
        <v>97500</v>
      </c>
      <c r="L457" s="9" t="s">
        <v>706</v>
      </c>
      <c r="M457" s="9" t="s">
        <v>707</v>
      </c>
    </row>
    <row r="458" spans="1:13" ht="191.25" x14ac:dyDescent="0.25">
      <c r="A458" s="5" t="s">
        <v>1</v>
      </c>
      <c r="B458" s="18" t="s">
        <v>59</v>
      </c>
      <c r="C458" s="18" t="s">
        <v>169</v>
      </c>
      <c r="D458" s="18" t="s">
        <v>159</v>
      </c>
      <c r="E458" s="23" t="s">
        <v>170</v>
      </c>
      <c r="F458" s="23" t="s">
        <v>171</v>
      </c>
      <c r="G458" s="3" t="s">
        <v>172</v>
      </c>
      <c r="H458" s="10" t="s">
        <v>41</v>
      </c>
      <c r="I458" s="10">
        <v>33</v>
      </c>
      <c r="J458" s="21">
        <v>2500</v>
      </c>
      <c r="K458" s="21">
        <f t="shared" si="8"/>
        <v>82500</v>
      </c>
      <c r="L458" s="9" t="s">
        <v>706</v>
      </c>
      <c r="M458" s="9" t="s">
        <v>707</v>
      </c>
    </row>
    <row r="459" spans="1:13" ht="267.75" x14ac:dyDescent="0.25">
      <c r="A459" s="5" t="s">
        <v>1</v>
      </c>
      <c r="B459" s="18" t="s">
        <v>59</v>
      </c>
      <c r="C459" s="18" t="s">
        <v>173</v>
      </c>
      <c r="D459" s="18" t="s">
        <v>174</v>
      </c>
      <c r="E459" s="23" t="s">
        <v>175</v>
      </c>
      <c r="F459" s="23" t="s">
        <v>176</v>
      </c>
      <c r="G459" s="3" t="s">
        <v>177</v>
      </c>
      <c r="H459" s="10" t="s">
        <v>41</v>
      </c>
      <c r="I459" s="10">
        <v>195</v>
      </c>
      <c r="J459" s="21">
        <v>2000</v>
      </c>
      <c r="K459" s="21">
        <f t="shared" si="8"/>
        <v>390000</v>
      </c>
      <c r="L459" s="9" t="s">
        <v>706</v>
      </c>
      <c r="M459" s="9" t="s">
        <v>707</v>
      </c>
    </row>
    <row r="460" spans="1:13" ht="255" x14ac:dyDescent="0.25">
      <c r="A460" s="5" t="s">
        <v>1</v>
      </c>
      <c r="B460" s="18" t="s">
        <v>59</v>
      </c>
      <c r="C460" s="18" t="s">
        <v>173</v>
      </c>
      <c r="D460" s="18" t="s">
        <v>174</v>
      </c>
      <c r="E460" s="23" t="s">
        <v>179</v>
      </c>
      <c r="F460" s="23" t="s">
        <v>180</v>
      </c>
      <c r="G460" s="3" t="s">
        <v>178</v>
      </c>
      <c r="H460" s="10" t="s">
        <v>41</v>
      </c>
      <c r="I460" s="10">
        <v>200</v>
      </c>
      <c r="J460" s="21">
        <v>5</v>
      </c>
      <c r="K460" s="21">
        <f t="shared" si="8"/>
        <v>1000</v>
      </c>
      <c r="L460" s="9" t="s">
        <v>706</v>
      </c>
      <c r="M460" s="9" t="s">
        <v>707</v>
      </c>
    </row>
    <row r="461" spans="1:13" ht="267.75" x14ac:dyDescent="0.25">
      <c r="A461" s="5" t="s">
        <v>1</v>
      </c>
      <c r="B461" s="18" t="s">
        <v>59</v>
      </c>
      <c r="C461" s="18" t="s">
        <v>173</v>
      </c>
      <c r="D461" s="18" t="s">
        <v>181</v>
      </c>
      <c r="E461" s="23" t="s">
        <v>182</v>
      </c>
      <c r="F461" s="23" t="s">
        <v>183</v>
      </c>
      <c r="G461" s="3" t="s">
        <v>184</v>
      </c>
      <c r="H461" s="10" t="s">
        <v>41</v>
      </c>
      <c r="I461" s="10">
        <v>331</v>
      </c>
      <c r="J461" s="21">
        <v>12</v>
      </c>
      <c r="K461" s="21">
        <f t="shared" si="8"/>
        <v>3972</v>
      </c>
      <c r="L461" s="9" t="s">
        <v>706</v>
      </c>
      <c r="M461" s="9" t="s">
        <v>707</v>
      </c>
    </row>
    <row r="462" spans="1:13" ht="216.75" x14ac:dyDescent="0.25">
      <c r="A462" s="5" t="s">
        <v>1</v>
      </c>
      <c r="B462" s="18" t="s">
        <v>59</v>
      </c>
      <c r="C462" s="18" t="s">
        <v>173</v>
      </c>
      <c r="D462" s="18" t="s">
        <v>185</v>
      </c>
      <c r="E462" s="23" t="s">
        <v>182</v>
      </c>
      <c r="F462" s="23" t="s">
        <v>186</v>
      </c>
      <c r="G462" s="3" t="s">
        <v>187</v>
      </c>
      <c r="H462" s="10" t="s">
        <v>41</v>
      </c>
      <c r="I462" s="10">
        <v>879</v>
      </c>
      <c r="J462" s="21">
        <v>8</v>
      </c>
      <c r="K462" s="21">
        <f t="shared" si="8"/>
        <v>7032</v>
      </c>
      <c r="L462" s="9" t="s">
        <v>706</v>
      </c>
      <c r="M462" s="9" t="s">
        <v>707</v>
      </c>
    </row>
    <row r="463" spans="1:13" ht="191.25" x14ac:dyDescent="0.25">
      <c r="A463" s="5" t="s">
        <v>1</v>
      </c>
      <c r="B463" s="18" t="s">
        <v>59</v>
      </c>
      <c r="C463" s="18" t="s">
        <v>173</v>
      </c>
      <c r="D463" s="18" t="s">
        <v>188</v>
      </c>
      <c r="E463" s="23" t="s">
        <v>175</v>
      </c>
      <c r="F463" s="23" t="s">
        <v>189</v>
      </c>
      <c r="G463" s="3" t="s">
        <v>190</v>
      </c>
      <c r="H463" s="10" t="s">
        <v>41</v>
      </c>
      <c r="I463" s="10">
        <v>1000</v>
      </c>
      <c r="J463" s="21">
        <v>50</v>
      </c>
      <c r="K463" s="21">
        <f t="shared" si="8"/>
        <v>50000</v>
      </c>
      <c r="L463" s="9" t="s">
        <v>706</v>
      </c>
      <c r="M463" s="9" t="s">
        <v>707</v>
      </c>
    </row>
    <row r="464" spans="1:13" ht="204" x14ac:dyDescent="0.25">
      <c r="A464" s="5" t="s">
        <v>1</v>
      </c>
      <c r="B464" s="18" t="s">
        <v>59</v>
      </c>
      <c r="C464" s="18" t="s">
        <v>191</v>
      </c>
      <c r="D464" s="18" t="s">
        <v>192</v>
      </c>
      <c r="E464" s="23" t="s">
        <v>193</v>
      </c>
      <c r="F464" s="23" t="s">
        <v>194</v>
      </c>
      <c r="G464" s="3" t="s">
        <v>195</v>
      </c>
      <c r="H464" s="10" t="s">
        <v>91</v>
      </c>
      <c r="I464" s="10">
        <v>31</v>
      </c>
      <c r="J464" s="21">
        <v>4900</v>
      </c>
      <c r="K464" s="21">
        <f t="shared" si="8"/>
        <v>151900</v>
      </c>
      <c r="L464" s="9" t="s">
        <v>706</v>
      </c>
      <c r="M464" s="9" t="s">
        <v>707</v>
      </c>
    </row>
    <row r="465" spans="1:13" ht="204" x14ac:dyDescent="0.25">
      <c r="A465" s="5" t="s">
        <v>1</v>
      </c>
      <c r="B465" s="18" t="s">
        <v>59</v>
      </c>
      <c r="C465" s="18" t="s">
        <v>191</v>
      </c>
      <c r="D465" s="18" t="s">
        <v>192</v>
      </c>
      <c r="E465" s="23" t="s">
        <v>193</v>
      </c>
      <c r="F465" s="23" t="s">
        <v>196</v>
      </c>
      <c r="G465" s="3" t="s">
        <v>197</v>
      </c>
      <c r="H465" s="10" t="s">
        <v>91</v>
      </c>
      <c r="I465" s="10">
        <v>187</v>
      </c>
      <c r="J465" s="21">
        <v>4800</v>
      </c>
      <c r="K465" s="21">
        <f t="shared" si="8"/>
        <v>897600</v>
      </c>
      <c r="L465" s="9" t="s">
        <v>706</v>
      </c>
      <c r="M465" s="9" t="s">
        <v>707</v>
      </c>
    </row>
    <row r="466" spans="1:13" ht="357" x14ac:dyDescent="0.25">
      <c r="A466" s="5" t="s">
        <v>1</v>
      </c>
      <c r="B466" s="18" t="s">
        <v>59</v>
      </c>
      <c r="C466" s="18" t="s">
        <v>198</v>
      </c>
      <c r="D466" s="18" t="s">
        <v>199</v>
      </c>
      <c r="E466" s="23" t="s">
        <v>200</v>
      </c>
      <c r="F466" s="23" t="s">
        <v>201</v>
      </c>
      <c r="G466" s="3" t="s">
        <v>202</v>
      </c>
      <c r="H466" s="10" t="s">
        <v>41</v>
      </c>
      <c r="I466" s="10">
        <v>137</v>
      </c>
      <c r="J466" s="21">
        <v>2300</v>
      </c>
      <c r="K466" s="21">
        <f t="shared" si="8"/>
        <v>315100</v>
      </c>
      <c r="L466" s="9" t="s">
        <v>706</v>
      </c>
      <c r="M466" s="9" t="s">
        <v>707</v>
      </c>
    </row>
    <row r="467" spans="1:13" ht="204" x14ac:dyDescent="0.25">
      <c r="A467" s="5" t="s">
        <v>1</v>
      </c>
      <c r="B467" s="18" t="s">
        <v>59</v>
      </c>
      <c r="C467" s="18" t="s">
        <v>203</v>
      </c>
      <c r="D467" s="18" t="s">
        <v>18</v>
      </c>
      <c r="E467" s="23" t="s">
        <v>204</v>
      </c>
      <c r="F467" s="23" t="s">
        <v>205</v>
      </c>
      <c r="G467" s="3" t="s">
        <v>206</v>
      </c>
      <c r="H467" s="10" t="s">
        <v>41</v>
      </c>
      <c r="I467" s="10">
        <v>364</v>
      </c>
      <c r="J467" s="21">
        <v>300</v>
      </c>
      <c r="K467" s="21">
        <f t="shared" si="8"/>
        <v>109200</v>
      </c>
      <c r="L467" s="9" t="s">
        <v>706</v>
      </c>
      <c r="M467" s="9" t="s">
        <v>707</v>
      </c>
    </row>
    <row r="468" spans="1:13" ht="280.5" x14ac:dyDescent="0.25">
      <c r="A468" s="5" t="s">
        <v>1</v>
      </c>
      <c r="B468" s="18" t="s">
        <v>59</v>
      </c>
      <c r="C468" s="18" t="s">
        <v>173</v>
      </c>
      <c r="D468" s="18" t="s">
        <v>185</v>
      </c>
      <c r="E468" s="23" t="s">
        <v>179</v>
      </c>
      <c r="F468" s="23" t="s">
        <v>207</v>
      </c>
      <c r="G468" s="3" t="s">
        <v>208</v>
      </c>
      <c r="H468" s="10" t="s">
        <v>41</v>
      </c>
      <c r="I468" s="10">
        <v>330</v>
      </c>
      <c r="J468" s="21">
        <v>6.3</v>
      </c>
      <c r="K468" s="21">
        <f t="shared" si="8"/>
        <v>2079</v>
      </c>
      <c r="L468" s="9" t="s">
        <v>706</v>
      </c>
      <c r="M468" s="9" t="s">
        <v>707</v>
      </c>
    </row>
    <row r="469" spans="1:13" ht="178.5" x14ac:dyDescent="0.25">
      <c r="A469" s="5" t="s">
        <v>1</v>
      </c>
      <c r="B469" s="18" t="s">
        <v>59</v>
      </c>
      <c r="C469" s="18" t="s">
        <v>209</v>
      </c>
      <c r="D469" s="18" t="s">
        <v>210</v>
      </c>
      <c r="E469" s="23" t="s">
        <v>211</v>
      </c>
      <c r="F469" s="23" t="s">
        <v>212</v>
      </c>
      <c r="G469" s="3" t="s">
        <v>213</v>
      </c>
      <c r="H469" s="10" t="s">
        <v>41</v>
      </c>
      <c r="I469" s="10">
        <v>20</v>
      </c>
      <c r="J469" s="21">
        <v>2000</v>
      </c>
      <c r="K469" s="21">
        <f t="shared" si="8"/>
        <v>40000</v>
      </c>
      <c r="L469" s="9" t="s">
        <v>706</v>
      </c>
      <c r="M469" s="9" t="s">
        <v>707</v>
      </c>
    </row>
    <row r="470" spans="1:13" ht="204" x14ac:dyDescent="0.25">
      <c r="A470" s="5" t="s">
        <v>1</v>
      </c>
      <c r="B470" s="18" t="s">
        <v>59</v>
      </c>
      <c r="C470" s="18" t="s">
        <v>214</v>
      </c>
      <c r="D470" s="18" t="s">
        <v>18</v>
      </c>
      <c r="E470" s="23" t="s">
        <v>215</v>
      </c>
      <c r="F470" s="23" t="s">
        <v>216</v>
      </c>
      <c r="G470" s="3" t="s">
        <v>217</v>
      </c>
      <c r="H470" s="10" t="s">
        <v>41</v>
      </c>
      <c r="I470" s="10">
        <v>234</v>
      </c>
      <c r="J470" s="21">
        <v>200</v>
      </c>
      <c r="K470" s="21">
        <f t="shared" si="8"/>
        <v>46800</v>
      </c>
      <c r="L470" s="9" t="s">
        <v>706</v>
      </c>
      <c r="M470" s="9" t="s">
        <v>707</v>
      </c>
    </row>
    <row r="471" spans="1:13" ht="357" x14ac:dyDescent="0.25">
      <c r="A471" s="5" t="s">
        <v>1</v>
      </c>
      <c r="B471" s="18" t="s">
        <v>59</v>
      </c>
      <c r="C471" s="18" t="s">
        <v>218</v>
      </c>
      <c r="D471" s="18" t="s">
        <v>219</v>
      </c>
      <c r="E471" s="23" t="s">
        <v>220</v>
      </c>
      <c r="F471" s="23" t="s">
        <v>221</v>
      </c>
      <c r="G471" s="3" t="s">
        <v>222</v>
      </c>
      <c r="H471" s="10" t="s">
        <v>41</v>
      </c>
      <c r="I471" s="10">
        <v>7</v>
      </c>
      <c r="J471" s="21">
        <v>15000</v>
      </c>
      <c r="K471" s="21">
        <f t="shared" si="8"/>
        <v>105000</v>
      </c>
      <c r="L471" s="9" t="s">
        <v>706</v>
      </c>
      <c r="M471" s="9" t="s">
        <v>707</v>
      </c>
    </row>
    <row r="472" spans="1:13" ht="229.5" x14ac:dyDescent="0.25">
      <c r="A472" s="5" t="s">
        <v>1</v>
      </c>
      <c r="B472" s="18" t="s">
        <v>59</v>
      </c>
      <c r="C472" s="18" t="s">
        <v>46</v>
      </c>
      <c r="D472" s="18" t="s">
        <v>114</v>
      </c>
      <c r="E472" s="23" t="s">
        <v>223</v>
      </c>
      <c r="F472" s="23" t="s">
        <v>224</v>
      </c>
      <c r="G472" s="3" t="s">
        <v>225</v>
      </c>
      <c r="H472" s="10" t="s">
        <v>41</v>
      </c>
      <c r="I472" s="10">
        <v>4</v>
      </c>
      <c r="J472" s="21">
        <v>36000</v>
      </c>
      <c r="K472" s="21">
        <f t="shared" si="8"/>
        <v>144000</v>
      </c>
      <c r="L472" s="9" t="s">
        <v>706</v>
      </c>
      <c r="M472" s="9" t="s">
        <v>707</v>
      </c>
    </row>
    <row r="473" spans="1:13" ht="293.25" x14ac:dyDescent="0.25">
      <c r="A473" s="5" t="s">
        <v>1</v>
      </c>
      <c r="B473" s="18" t="s">
        <v>59</v>
      </c>
      <c r="C473" s="18" t="s">
        <v>46</v>
      </c>
      <c r="D473" s="18" t="s">
        <v>226</v>
      </c>
      <c r="E473" s="23" t="s">
        <v>227</v>
      </c>
      <c r="F473" s="23" t="s">
        <v>228</v>
      </c>
      <c r="G473" s="3" t="s">
        <v>229</v>
      </c>
      <c r="H473" s="10" t="s">
        <v>41</v>
      </c>
      <c r="I473" s="10">
        <v>16</v>
      </c>
      <c r="J473" s="21">
        <v>2600</v>
      </c>
      <c r="K473" s="21">
        <f t="shared" si="8"/>
        <v>41600</v>
      </c>
      <c r="L473" s="9" t="s">
        <v>706</v>
      </c>
      <c r="M473" s="9" t="s">
        <v>707</v>
      </c>
    </row>
    <row r="474" spans="1:13" ht="255" x14ac:dyDescent="0.25">
      <c r="A474" s="5" t="s">
        <v>1</v>
      </c>
      <c r="B474" s="18" t="s">
        <v>59</v>
      </c>
      <c r="C474" s="18" t="s">
        <v>46</v>
      </c>
      <c r="D474" s="18" t="s">
        <v>230</v>
      </c>
      <c r="E474" s="23" t="s">
        <v>231</v>
      </c>
      <c r="F474" s="23" t="s">
        <v>232</v>
      </c>
      <c r="G474" s="3" t="s">
        <v>233</v>
      </c>
      <c r="H474" s="10" t="s">
        <v>41</v>
      </c>
      <c r="I474" s="10">
        <v>138</v>
      </c>
      <c r="J474" s="21">
        <v>450</v>
      </c>
      <c r="K474" s="21">
        <f t="shared" si="8"/>
        <v>62100</v>
      </c>
      <c r="L474" s="9" t="s">
        <v>706</v>
      </c>
      <c r="M474" s="9" t="s">
        <v>707</v>
      </c>
    </row>
    <row r="475" spans="1:13" ht="382.5" x14ac:dyDescent="0.25">
      <c r="A475" s="5" t="s">
        <v>1</v>
      </c>
      <c r="B475" s="18" t="s">
        <v>59</v>
      </c>
      <c r="C475" s="18" t="s">
        <v>46</v>
      </c>
      <c r="D475" s="18" t="s">
        <v>234</v>
      </c>
      <c r="E475" s="23" t="s">
        <v>235</v>
      </c>
      <c r="F475" s="23" t="s">
        <v>236</v>
      </c>
      <c r="G475" s="3" t="s">
        <v>237</v>
      </c>
      <c r="H475" s="10" t="s">
        <v>41</v>
      </c>
      <c r="I475" s="10">
        <v>13</v>
      </c>
      <c r="J475" s="21">
        <v>800</v>
      </c>
      <c r="K475" s="21">
        <f t="shared" si="8"/>
        <v>10400</v>
      </c>
      <c r="L475" s="9" t="s">
        <v>706</v>
      </c>
      <c r="M475" s="9" t="s">
        <v>707</v>
      </c>
    </row>
    <row r="476" spans="1:13" ht="293.25" x14ac:dyDescent="0.25">
      <c r="A476" s="5" t="s">
        <v>1</v>
      </c>
      <c r="B476" s="18" t="s">
        <v>59</v>
      </c>
      <c r="C476" s="18" t="s">
        <v>46</v>
      </c>
      <c r="D476" s="18" t="s">
        <v>238</v>
      </c>
      <c r="E476" s="23" t="s">
        <v>239</v>
      </c>
      <c r="F476" s="23" t="s">
        <v>240</v>
      </c>
      <c r="G476" s="3" t="s">
        <v>241</v>
      </c>
      <c r="H476" s="10" t="s">
        <v>41</v>
      </c>
      <c r="I476" s="10">
        <v>234</v>
      </c>
      <c r="J476" s="21">
        <v>1200</v>
      </c>
      <c r="K476" s="21">
        <f t="shared" si="8"/>
        <v>280800</v>
      </c>
      <c r="L476" s="9" t="s">
        <v>706</v>
      </c>
      <c r="M476" s="9" t="s">
        <v>707</v>
      </c>
    </row>
    <row r="477" spans="1:13" ht="409.5" x14ac:dyDescent="0.25">
      <c r="A477" s="5" t="s">
        <v>1</v>
      </c>
      <c r="B477" s="18" t="s">
        <v>59</v>
      </c>
      <c r="C477" s="18" t="s">
        <v>46</v>
      </c>
      <c r="D477" s="18" t="s">
        <v>242</v>
      </c>
      <c r="E477" s="23" t="s">
        <v>227</v>
      </c>
      <c r="F477" s="23" t="s">
        <v>243</v>
      </c>
      <c r="G477" s="3" t="s">
        <v>244</v>
      </c>
      <c r="H477" s="10" t="s">
        <v>41</v>
      </c>
      <c r="I477" s="10">
        <v>7</v>
      </c>
      <c r="J477" s="21">
        <v>30000</v>
      </c>
      <c r="K477" s="21">
        <f t="shared" si="8"/>
        <v>210000</v>
      </c>
      <c r="L477" s="9" t="s">
        <v>706</v>
      </c>
      <c r="M477" s="9" t="s">
        <v>707</v>
      </c>
    </row>
    <row r="478" spans="1:13" ht="344.25" x14ac:dyDescent="0.25">
      <c r="A478" s="5" t="s">
        <v>1</v>
      </c>
      <c r="B478" s="18" t="s">
        <v>59</v>
      </c>
      <c r="C478" s="18" t="s">
        <v>46</v>
      </c>
      <c r="D478" s="18" t="s">
        <v>242</v>
      </c>
      <c r="E478" s="23" t="s">
        <v>227</v>
      </c>
      <c r="F478" s="23" t="s">
        <v>245</v>
      </c>
      <c r="G478" s="3" t="s">
        <v>246</v>
      </c>
      <c r="H478" s="10" t="s">
        <v>41</v>
      </c>
      <c r="I478" s="10">
        <v>7</v>
      </c>
      <c r="J478" s="21">
        <v>33000</v>
      </c>
      <c r="K478" s="21">
        <f t="shared" si="8"/>
        <v>231000</v>
      </c>
      <c r="L478" s="9" t="s">
        <v>706</v>
      </c>
      <c r="M478" s="9" t="s">
        <v>707</v>
      </c>
    </row>
    <row r="479" spans="1:13" ht="344.25" x14ac:dyDescent="0.25">
      <c r="A479" s="5" t="s">
        <v>1</v>
      </c>
      <c r="B479" s="18" t="s">
        <v>59</v>
      </c>
      <c r="C479" s="18" t="s">
        <v>46</v>
      </c>
      <c r="D479" s="18" t="s">
        <v>242</v>
      </c>
      <c r="E479" s="23" t="s">
        <v>227</v>
      </c>
      <c r="F479" s="23" t="s">
        <v>247</v>
      </c>
      <c r="G479" s="3" t="s">
        <v>248</v>
      </c>
      <c r="H479" s="10" t="s">
        <v>41</v>
      </c>
      <c r="I479" s="10">
        <v>5</v>
      </c>
      <c r="J479" s="21">
        <v>30000</v>
      </c>
      <c r="K479" s="21">
        <f t="shared" si="8"/>
        <v>150000</v>
      </c>
      <c r="L479" s="9" t="s">
        <v>706</v>
      </c>
      <c r="M479" s="9" t="s">
        <v>707</v>
      </c>
    </row>
    <row r="480" spans="1:13" ht="191.25" x14ac:dyDescent="0.25">
      <c r="A480" s="5" t="s">
        <v>1</v>
      </c>
      <c r="B480" s="18" t="s">
        <v>59</v>
      </c>
      <c r="C480" s="18" t="s">
        <v>249</v>
      </c>
      <c r="D480" s="18" t="s">
        <v>250</v>
      </c>
      <c r="E480" s="23" t="s">
        <v>251</v>
      </c>
      <c r="F480" s="23" t="s">
        <v>252</v>
      </c>
      <c r="G480" s="3" t="s">
        <v>253</v>
      </c>
      <c r="H480" s="10" t="s">
        <v>41</v>
      </c>
      <c r="I480" s="10">
        <v>6</v>
      </c>
      <c r="J480" s="21">
        <v>20000</v>
      </c>
      <c r="K480" s="21">
        <f t="shared" si="8"/>
        <v>120000</v>
      </c>
      <c r="L480" s="9" t="s">
        <v>706</v>
      </c>
      <c r="M480" s="9" t="s">
        <v>707</v>
      </c>
    </row>
    <row r="481" spans="1:13" ht="344.25" x14ac:dyDescent="0.25">
      <c r="A481" s="5" t="s">
        <v>1</v>
      </c>
      <c r="B481" s="18" t="s">
        <v>59</v>
      </c>
      <c r="C481" s="18" t="s">
        <v>254</v>
      </c>
      <c r="D481" s="18" t="s">
        <v>255</v>
      </c>
      <c r="E481" s="23" t="s">
        <v>256</v>
      </c>
      <c r="F481" s="23" t="s">
        <v>257</v>
      </c>
      <c r="G481" s="3" t="s">
        <v>258</v>
      </c>
      <c r="H481" s="10" t="s">
        <v>41</v>
      </c>
      <c r="I481" s="10">
        <v>20</v>
      </c>
      <c r="J481" s="21">
        <v>11700</v>
      </c>
      <c r="K481" s="21">
        <f t="shared" si="8"/>
        <v>234000</v>
      </c>
      <c r="L481" s="9" t="s">
        <v>706</v>
      </c>
      <c r="M481" s="9" t="s">
        <v>707</v>
      </c>
    </row>
    <row r="482" spans="1:13" ht="114.75" x14ac:dyDescent="0.25">
      <c r="A482" s="5" t="s">
        <v>1</v>
      </c>
      <c r="B482" s="18" t="s">
        <v>59</v>
      </c>
      <c r="C482" s="18" t="s">
        <v>259</v>
      </c>
      <c r="D482" s="18" t="s">
        <v>159</v>
      </c>
      <c r="E482" s="23" t="s">
        <v>260</v>
      </c>
      <c r="F482" s="23" t="s">
        <v>261</v>
      </c>
      <c r="G482" s="3" t="s">
        <v>262</v>
      </c>
      <c r="H482" s="10" t="s">
        <v>41</v>
      </c>
      <c r="I482" s="10">
        <v>33</v>
      </c>
      <c r="J482" s="21">
        <v>500</v>
      </c>
      <c r="K482" s="21">
        <f t="shared" si="8"/>
        <v>16500</v>
      </c>
      <c r="L482" s="9" t="s">
        <v>706</v>
      </c>
      <c r="M482" s="9" t="s">
        <v>707</v>
      </c>
    </row>
    <row r="483" spans="1:13" ht="280.5" x14ac:dyDescent="0.25">
      <c r="A483" s="5" t="s">
        <v>1</v>
      </c>
      <c r="B483" s="18" t="s">
        <v>59</v>
      </c>
      <c r="C483" s="18" t="s">
        <v>46</v>
      </c>
      <c r="D483" s="18" t="s">
        <v>234</v>
      </c>
      <c r="E483" s="23" t="s">
        <v>231</v>
      </c>
      <c r="F483" s="23" t="s">
        <v>263</v>
      </c>
      <c r="G483" s="3" t="s">
        <v>264</v>
      </c>
      <c r="H483" s="10" t="s">
        <v>41</v>
      </c>
      <c r="I483" s="10">
        <v>4</v>
      </c>
      <c r="J483" s="21">
        <v>500</v>
      </c>
      <c r="K483" s="21">
        <f t="shared" si="8"/>
        <v>2000</v>
      </c>
      <c r="L483" s="9" t="s">
        <v>706</v>
      </c>
      <c r="M483" s="9" t="s">
        <v>707</v>
      </c>
    </row>
    <row r="484" spans="1:13" ht="204" x14ac:dyDescent="0.25">
      <c r="A484" s="5" t="s">
        <v>1</v>
      </c>
      <c r="B484" s="18" t="s">
        <v>265</v>
      </c>
      <c r="C484" s="18" t="s">
        <v>254</v>
      </c>
      <c r="D484" s="18" t="s">
        <v>159</v>
      </c>
      <c r="E484" s="23" t="s">
        <v>266</v>
      </c>
      <c r="F484" s="23" t="s">
        <v>267</v>
      </c>
      <c r="G484" s="3" t="s">
        <v>268</v>
      </c>
      <c r="H484" s="10" t="s">
        <v>41</v>
      </c>
      <c r="I484" s="10">
        <v>1150</v>
      </c>
      <c r="J484" s="21">
        <v>340</v>
      </c>
      <c r="K484" s="21">
        <f t="shared" si="8"/>
        <v>391000</v>
      </c>
      <c r="L484" s="9" t="s">
        <v>706</v>
      </c>
      <c r="M484" s="9" t="s">
        <v>707</v>
      </c>
    </row>
    <row r="485" spans="1:13" ht="191.25" x14ac:dyDescent="0.25">
      <c r="A485" s="5" t="s">
        <v>1</v>
      </c>
      <c r="B485" s="18" t="s">
        <v>265</v>
      </c>
      <c r="C485" s="18" t="s">
        <v>269</v>
      </c>
      <c r="D485" s="18" t="s">
        <v>163</v>
      </c>
      <c r="E485" s="23" t="s">
        <v>266</v>
      </c>
      <c r="F485" s="23" t="s">
        <v>270</v>
      </c>
      <c r="G485" s="3" t="s">
        <v>271</v>
      </c>
      <c r="H485" s="10" t="s">
        <v>41</v>
      </c>
      <c r="I485" s="10">
        <v>256</v>
      </c>
      <c r="J485" s="21">
        <v>7800</v>
      </c>
      <c r="K485" s="21">
        <f t="shared" si="8"/>
        <v>1996800</v>
      </c>
      <c r="L485" s="9" t="s">
        <v>706</v>
      </c>
      <c r="M485" s="9" t="s">
        <v>707</v>
      </c>
    </row>
    <row r="486" spans="1:13" ht="344.25" x14ac:dyDescent="0.25">
      <c r="A486" s="5" t="s">
        <v>1</v>
      </c>
      <c r="B486" s="18" t="s">
        <v>272</v>
      </c>
      <c r="C486" s="18" t="s">
        <v>273</v>
      </c>
      <c r="D486" s="18" t="s">
        <v>274</v>
      </c>
      <c r="E486" s="23" t="s">
        <v>275</v>
      </c>
      <c r="F486" s="23" t="s">
        <v>276</v>
      </c>
      <c r="G486" s="3" t="s">
        <v>277</v>
      </c>
      <c r="H486" s="10" t="s">
        <v>41</v>
      </c>
      <c r="I486" s="10">
        <v>43</v>
      </c>
      <c r="J486" s="21">
        <v>4700</v>
      </c>
      <c r="K486" s="21">
        <f t="shared" ref="K486:K549" si="9">I486*J486</f>
        <v>202100</v>
      </c>
      <c r="L486" s="9" t="s">
        <v>706</v>
      </c>
      <c r="M486" s="9" t="s">
        <v>707</v>
      </c>
    </row>
    <row r="487" spans="1:13" ht="395.25" x14ac:dyDescent="0.25">
      <c r="A487" s="5" t="s">
        <v>1</v>
      </c>
      <c r="B487" s="18" t="s">
        <v>272</v>
      </c>
      <c r="C487" s="18" t="s">
        <v>46</v>
      </c>
      <c r="D487" s="18" t="s">
        <v>278</v>
      </c>
      <c r="E487" s="23" t="s">
        <v>279</v>
      </c>
      <c r="F487" s="23" t="s">
        <v>280</v>
      </c>
      <c r="G487" s="3" t="s">
        <v>281</v>
      </c>
      <c r="H487" s="10" t="s">
        <v>41</v>
      </c>
      <c r="I487" s="10">
        <v>98</v>
      </c>
      <c r="J487" s="21">
        <v>7000</v>
      </c>
      <c r="K487" s="21">
        <f t="shared" si="9"/>
        <v>686000</v>
      </c>
      <c r="L487" s="9" t="s">
        <v>706</v>
      </c>
      <c r="M487" s="9" t="s">
        <v>707</v>
      </c>
    </row>
    <row r="488" spans="1:13" ht="409.5" x14ac:dyDescent="0.25">
      <c r="A488" s="5" t="s">
        <v>1</v>
      </c>
      <c r="B488" s="18" t="s">
        <v>272</v>
      </c>
      <c r="C488" s="18" t="s">
        <v>282</v>
      </c>
      <c r="D488" s="18" t="s">
        <v>283</v>
      </c>
      <c r="E488" s="23" t="s">
        <v>284</v>
      </c>
      <c r="F488" s="23" t="s">
        <v>285</v>
      </c>
      <c r="G488" s="3" t="s">
        <v>286</v>
      </c>
      <c r="H488" s="10" t="s">
        <v>41</v>
      </c>
      <c r="I488" s="10">
        <v>7</v>
      </c>
      <c r="J488" s="21">
        <v>67000</v>
      </c>
      <c r="K488" s="21">
        <f t="shared" si="9"/>
        <v>469000</v>
      </c>
      <c r="L488" s="9" t="s">
        <v>706</v>
      </c>
      <c r="M488" s="9" t="s">
        <v>707</v>
      </c>
    </row>
    <row r="489" spans="1:13" ht="357" x14ac:dyDescent="0.25">
      <c r="A489" s="5" t="s">
        <v>1</v>
      </c>
      <c r="B489" s="18" t="s">
        <v>272</v>
      </c>
      <c r="C489" s="18" t="s">
        <v>282</v>
      </c>
      <c r="D489" s="18" t="s">
        <v>287</v>
      </c>
      <c r="E489" s="23" t="s">
        <v>288</v>
      </c>
      <c r="F489" s="23" t="s">
        <v>289</v>
      </c>
      <c r="G489" s="3" t="s">
        <v>290</v>
      </c>
      <c r="H489" s="10" t="s">
        <v>41</v>
      </c>
      <c r="I489" s="10">
        <v>4</v>
      </c>
      <c r="J489" s="21">
        <v>77400</v>
      </c>
      <c r="K489" s="21">
        <f t="shared" si="9"/>
        <v>309600</v>
      </c>
      <c r="L489" s="9" t="s">
        <v>706</v>
      </c>
      <c r="M489" s="9" t="s">
        <v>707</v>
      </c>
    </row>
    <row r="490" spans="1:13" ht="409.5" x14ac:dyDescent="0.25">
      <c r="A490" s="5" t="s">
        <v>1</v>
      </c>
      <c r="B490" s="18" t="s">
        <v>272</v>
      </c>
      <c r="C490" s="18" t="s">
        <v>282</v>
      </c>
      <c r="D490" s="18" t="s">
        <v>283</v>
      </c>
      <c r="E490" s="23" t="s">
        <v>284</v>
      </c>
      <c r="F490" s="23" t="s">
        <v>291</v>
      </c>
      <c r="G490" s="3" t="s">
        <v>292</v>
      </c>
      <c r="H490" s="10" t="s">
        <v>41</v>
      </c>
      <c r="I490" s="10">
        <v>12</v>
      </c>
      <c r="J490" s="21">
        <v>101500</v>
      </c>
      <c r="K490" s="21">
        <f t="shared" si="9"/>
        <v>1218000</v>
      </c>
      <c r="L490" s="9" t="s">
        <v>706</v>
      </c>
      <c r="M490" s="9" t="s">
        <v>707</v>
      </c>
    </row>
    <row r="491" spans="1:13" ht="409.5" x14ac:dyDescent="0.25">
      <c r="A491" s="5" t="s">
        <v>1</v>
      </c>
      <c r="B491" s="18" t="s">
        <v>272</v>
      </c>
      <c r="C491" s="18" t="s">
        <v>282</v>
      </c>
      <c r="D491" s="18" t="s">
        <v>283</v>
      </c>
      <c r="E491" s="23" t="s">
        <v>284</v>
      </c>
      <c r="F491" s="23" t="s">
        <v>293</v>
      </c>
      <c r="G491" s="3" t="s">
        <v>294</v>
      </c>
      <c r="H491" s="10" t="s">
        <v>41</v>
      </c>
      <c r="I491" s="10">
        <v>22</v>
      </c>
      <c r="J491" s="21">
        <v>142858</v>
      </c>
      <c r="K491" s="21">
        <f t="shared" si="9"/>
        <v>3142876</v>
      </c>
      <c r="L491" s="9" t="s">
        <v>706</v>
      </c>
      <c r="M491" s="9" t="s">
        <v>707</v>
      </c>
    </row>
    <row r="492" spans="1:13" ht="409.5" x14ac:dyDescent="0.25">
      <c r="A492" s="5" t="s">
        <v>1</v>
      </c>
      <c r="B492" s="18" t="s">
        <v>272</v>
      </c>
      <c r="C492" s="18" t="s">
        <v>295</v>
      </c>
      <c r="D492" s="18" t="s">
        <v>18</v>
      </c>
      <c r="E492" s="23" t="s">
        <v>296</v>
      </c>
      <c r="F492" s="23" t="s">
        <v>297</v>
      </c>
      <c r="G492" s="3" t="s">
        <v>298</v>
      </c>
      <c r="H492" s="10" t="s">
        <v>41</v>
      </c>
      <c r="I492" s="10">
        <v>4</v>
      </c>
      <c r="J492" s="21">
        <v>4500</v>
      </c>
      <c r="K492" s="21">
        <f t="shared" si="9"/>
        <v>18000</v>
      </c>
      <c r="L492" s="9" t="s">
        <v>706</v>
      </c>
      <c r="M492" s="9" t="s">
        <v>707</v>
      </c>
    </row>
    <row r="493" spans="1:13" ht="267.75" x14ac:dyDescent="0.25">
      <c r="A493" s="5" t="s">
        <v>1</v>
      </c>
      <c r="B493" s="18" t="s">
        <v>272</v>
      </c>
      <c r="C493" s="18" t="s">
        <v>295</v>
      </c>
      <c r="D493" s="18" t="s">
        <v>18</v>
      </c>
      <c r="E493" s="23" t="s">
        <v>299</v>
      </c>
      <c r="F493" s="23" t="s">
        <v>300</v>
      </c>
      <c r="G493" s="3" t="s">
        <v>301</v>
      </c>
      <c r="H493" s="10" t="s">
        <v>41</v>
      </c>
      <c r="I493" s="10">
        <v>7</v>
      </c>
      <c r="J493" s="21">
        <v>8000</v>
      </c>
      <c r="K493" s="21">
        <f t="shared" si="9"/>
        <v>56000</v>
      </c>
      <c r="L493" s="9" t="s">
        <v>706</v>
      </c>
      <c r="M493" s="9" t="s">
        <v>707</v>
      </c>
    </row>
    <row r="494" spans="1:13" ht="242.25" x14ac:dyDescent="0.25">
      <c r="A494" s="5" t="s">
        <v>1</v>
      </c>
      <c r="B494" s="18" t="s">
        <v>272</v>
      </c>
      <c r="C494" s="18" t="s">
        <v>302</v>
      </c>
      <c r="D494" s="18" t="s">
        <v>18</v>
      </c>
      <c r="E494" s="23" t="s">
        <v>303</v>
      </c>
      <c r="F494" s="23" t="s">
        <v>304</v>
      </c>
      <c r="G494" s="3" t="s">
        <v>305</v>
      </c>
      <c r="H494" s="10" t="s">
        <v>41</v>
      </c>
      <c r="I494" s="10">
        <v>50</v>
      </c>
      <c r="J494" s="21">
        <v>1515</v>
      </c>
      <c r="K494" s="21">
        <f t="shared" si="9"/>
        <v>75750</v>
      </c>
      <c r="L494" s="9" t="s">
        <v>706</v>
      </c>
      <c r="M494" s="9" t="s">
        <v>707</v>
      </c>
    </row>
    <row r="495" spans="1:13" ht="331.5" x14ac:dyDescent="0.25">
      <c r="A495" s="5" t="s">
        <v>1</v>
      </c>
      <c r="B495" s="18" t="s">
        <v>272</v>
      </c>
      <c r="C495" s="18" t="s">
        <v>302</v>
      </c>
      <c r="D495" s="18" t="s">
        <v>306</v>
      </c>
      <c r="E495" s="23" t="s">
        <v>303</v>
      </c>
      <c r="F495" s="23" t="s">
        <v>307</v>
      </c>
      <c r="G495" s="3" t="s">
        <v>308</v>
      </c>
      <c r="H495" s="10" t="s">
        <v>309</v>
      </c>
      <c r="I495" s="10">
        <v>50</v>
      </c>
      <c r="J495" s="21">
        <v>2055</v>
      </c>
      <c r="K495" s="21">
        <f t="shared" si="9"/>
        <v>102750</v>
      </c>
      <c r="L495" s="9" t="s">
        <v>706</v>
      </c>
      <c r="M495" s="9" t="s">
        <v>707</v>
      </c>
    </row>
    <row r="496" spans="1:13" ht="178.5" x14ac:dyDescent="0.25">
      <c r="A496" s="5" t="s">
        <v>1</v>
      </c>
      <c r="B496" s="18" t="s">
        <v>272</v>
      </c>
      <c r="C496" s="18" t="s">
        <v>302</v>
      </c>
      <c r="D496" s="18" t="s">
        <v>144</v>
      </c>
      <c r="E496" s="23" t="s">
        <v>303</v>
      </c>
      <c r="F496" s="23" t="s">
        <v>310</v>
      </c>
      <c r="G496" s="3" t="s">
        <v>311</v>
      </c>
      <c r="H496" s="10" t="s">
        <v>309</v>
      </c>
      <c r="I496" s="10">
        <v>100</v>
      </c>
      <c r="J496" s="21">
        <v>500</v>
      </c>
      <c r="K496" s="21">
        <f t="shared" si="9"/>
        <v>50000</v>
      </c>
      <c r="L496" s="9" t="s">
        <v>706</v>
      </c>
      <c r="M496" s="9" t="s">
        <v>707</v>
      </c>
    </row>
    <row r="497" spans="1:13" ht="409.5" x14ac:dyDescent="0.25">
      <c r="A497" s="5" t="s">
        <v>1</v>
      </c>
      <c r="B497" s="18" t="s">
        <v>272</v>
      </c>
      <c r="C497" s="18" t="s">
        <v>302</v>
      </c>
      <c r="D497" s="18" t="s">
        <v>144</v>
      </c>
      <c r="E497" s="23" t="s">
        <v>303</v>
      </c>
      <c r="F497" s="23" t="s">
        <v>312</v>
      </c>
      <c r="G497" s="3" t="s">
        <v>313</v>
      </c>
      <c r="H497" s="10" t="s">
        <v>309</v>
      </c>
      <c r="I497" s="10">
        <v>100</v>
      </c>
      <c r="J497" s="21">
        <v>500</v>
      </c>
      <c r="K497" s="21">
        <f t="shared" si="9"/>
        <v>50000</v>
      </c>
      <c r="L497" s="9" t="s">
        <v>706</v>
      </c>
      <c r="M497" s="9" t="s">
        <v>707</v>
      </c>
    </row>
    <row r="498" spans="1:13" ht="409.5" x14ac:dyDescent="0.25">
      <c r="A498" s="5" t="s">
        <v>1</v>
      </c>
      <c r="B498" s="18" t="s">
        <v>272</v>
      </c>
      <c r="C498" s="18" t="s">
        <v>302</v>
      </c>
      <c r="D498" s="18" t="s">
        <v>144</v>
      </c>
      <c r="E498" s="23" t="s">
        <v>303</v>
      </c>
      <c r="F498" s="23" t="s">
        <v>314</v>
      </c>
      <c r="G498" s="3" t="s">
        <v>315</v>
      </c>
      <c r="H498" s="10" t="s">
        <v>309</v>
      </c>
      <c r="I498" s="10">
        <v>100</v>
      </c>
      <c r="J498" s="21">
        <v>500</v>
      </c>
      <c r="K498" s="21">
        <f t="shared" si="9"/>
        <v>50000</v>
      </c>
      <c r="L498" s="9" t="s">
        <v>706</v>
      </c>
      <c r="M498" s="9" t="s">
        <v>707</v>
      </c>
    </row>
    <row r="499" spans="1:13" ht="280.5" x14ac:dyDescent="0.25">
      <c r="A499" s="5" t="s">
        <v>1</v>
      </c>
      <c r="B499" s="18" t="s">
        <v>272</v>
      </c>
      <c r="C499" s="18" t="s">
        <v>302</v>
      </c>
      <c r="D499" s="18" t="s">
        <v>144</v>
      </c>
      <c r="E499" s="23" t="s">
        <v>303</v>
      </c>
      <c r="F499" s="23" t="s">
        <v>316</v>
      </c>
      <c r="G499" s="3" t="s">
        <v>317</v>
      </c>
      <c r="H499" s="10" t="s">
        <v>309</v>
      </c>
      <c r="I499" s="10">
        <v>100</v>
      </c>
      <c r="J499" s="21">
        <v>500</v>
      </c>
      <c r="K499" s="21">
        <f t="shared" si="9"/>
        <v>50000</v>
      </c>
      <c r="L499" s="9" t="s">
        <v>706</v>
      </c>
      <c r="M499" s="9" t="s">
        <v>707</v>
      </c>
    </row>
    <row r="500" spans="1:13" ht="344.25" x14ac:dyDescent="0.25">
      <c r="A500" s="5" t="s">
        <v>1</v>
      </c>
      <c r="B500" s="18" t="s">
        <v>272</v>
      </c>
      <c r="C500" s="18" t="s">
        <v>302</v>
      </c>
      <c r="D500" s="18" t="s">
        <v>144</v>
      </c>
      <c r="E500" s="23" t="s">
        <v>303</v>
      </c>
      <c r="F500" s="23" t="s">
        <v>318</v>
      </c>
      <c r="G500" s="3" t="s">
        <v>319</v>
      </c>
      <c r="H500" s="10" t="s">
        <v>309</v>
      </c>
      <c r="I500" s="10">
        <v>100</v>
      </c>
      <c r="J500" s="21">
        <v>500</v>
      </c>
      <c r="K500" s="21">
        <f t="shared" si="9"/>
        <v>50000</v>
      </c>
      <c r="L500" s="9" t="s">
        <v>706</v>
      </c>
      <c r="M500" s="9" t="s">
        <v>707</v>
      </c>
    </row>
    <row r="501" spans="1:13" ht="357" x14ac:dyDescent="0.25">
      <c r="A501" s="5" t="s">
        <v>1</v>
      </c>
      <c r="B501" s="18" t="s">
        <v>272</v>
      </c>
      <c r="C501" s="18" t="s">
        <v>302</v>
      </c>
      <c r="D501" s="18" t="s">
        <v>199</v>
      </c>
      <c r="E501" s="23" t="s">
        <v>303</v>
      </c>
      <c r="F501" s="23" t="s">
        <v>320</v>
      </c>
      <c r="G501" s="3" t="s">
        <v>321</v>
      </c>
      <c r="H501" s="10" t="s">
        <v>309</v>
      </c>
      <c r="I501" s="10">
        <v>400</v>
      </c>
      <c r="J501" s="21">
        <v>274.5</v>
      </c>
      <c r="K501" s="21">
        <f t="shared" si="9"/>
        <v>109800</v>
      </c>
      <c r="L501" s="9" t="s">
        <v>706</v>
      </c>
      <c r="M501" s="9" t="s">
        <v>707</v>
      </c>
    </row>
    <row r="502" spans="1:13" ht="357" x14ac:dyDescent="0.25">
      <c r="A502" s="5" t="s">
        <v>1</v>
      </c>
      <c r="B502" s="18" t="s">
        <v>272</v>
      </c>
      <c r="C502" s="18" t="s">
        <v>302</v>
      </c>
      <c r="D502" s="18" t="s">
        <v>199</v>
      </c>
      <c r="E502" s="23" t="s">
        <v>303</v>
      </c>
      <c r="F502" s="23" t="s">
        <v>322</v>
      </c>
      <c r="G502" s="3" t="s">
        <v>323</v>
      </c>
      <c r="H502" s="10" t="s">
        <v>309</v>
      </c>
      <c r="I502" s="10">
        <v>400</v>
      </c>
      <c r="J502" s="21">
        <v>274.5</v>
      </c>
      <c r="K502" s="21">
        <f t="shared" si="9"/>
        <v>109800</v>
      </c>
      <c r="L502" s="9" t="s">
        <v>706</v>
      </c>
      <c r="M502" s="9" t="s">
        <v>707</v>
      </c>
    </row>
    <row r="503" spans="1:13" ht="357" x14ac:dyDescent="0.25">
      <c r="A503" s="5" t="s">
        <v>1</v>
      </c>
      <c r="B503" s="18" t="s">
        <v>272</v>
      </c>
      <c r="C503" s="18" t="s">
        <v>302</v>
      </c>
      <c r="D503" s="18" t="s">
        <v>199</v>
      </c>
      <c r="E503" s="23" t="s">
        <v>303</v>
      </c>
      <c r="F503" s="23" t="s">
        <v>324</v>
      </c>
      <c r="G503" s="3" t="s">
        <v>325</v>
      </c>
      <c r="H503" s="10" t="s">
        <v>309</v>
      </c>
      <c r="I503" s="10">
        <v>200</v>
      </c>
      <c r="J503" s="21">
        <v>274.5</v>
      </c>
      <c r="K503" s="21">
        <f t="shared" si="9"/>
        <v>54900</v>
      </c>
      <c r="L503" s="9" t="s">
        <v>706</v>
      </c>
      <c r="M503" s="9" t="s">
        <v>707</v>
      </c>
    </row>
    <row r="504" spans="1:13" ht="357" x14ac:dyDescent="0.25">
      <c r="A504" s="5" t="s">
        <v>1</v>
      </c>
      <c r="B504" s="18" t="s">
        <v>272</v>
      </c>
      <c r="C504" s="18" t="s">
        <v>302</v>
      </c>
      <c r="D504" s="18" t="s">
        <v>199</v>
      </c>
      <c r="E504" s="23" t="s">
        <v>303</v>
      </c>
      <c r="F504" s="23" t="s">
        <v>326</v>
      </c>
      <c r="G504" s="3" t="s">
        <v>327</v>
      </c>
      <c r="H504" s="10" t="s">
        <v>309</v>
      </c>
      <c r="I504" s="10">
        <v>300</v>
      </c>
      <c r="J504" s="21">
        <v>274.5</v>
      </c>
      <c r="K504" s="21">
        <f t="shared" si="9"/>
        <v>82350</v>
      </c>
      <c r="L504" s="9" t="s">
        <v>706</v>
      </c>
      <c r="M504" s="9" t="s">
        <v>707</v>
      </c>
    </row>
    <row r="505" spans="1:13" ht="242.25" x14ac:dyDescent="0.25">
      <c r="A505" s="5" t="s">
        <v>1</v>
      </c>
      <c r="B505" s="18" t="s">
        <v>272</v>
      </c>
      <c r="C505" s="18" t="s">
        <v>113</v>
      </c>
      <c r="D505" s="18" t="s">
        <v>328</v>
      </c>
      <c r="E505" s="23" t="s">
        <v>231</v>
      </c>
      <c r="F505" s="23" t="s">
        <v>329</v>
      </c>
      <c r="G505" s="3" t="s">
        <v>330</v>
      </c>
      <c r="H505" s="10" t="s">
        <v>41</v>
      </c>
      <c r="I505" s="10">
        <v>39</v>
      </c>
      <c r="J505" s="21">
        <v>5000</v>
      </c>
      <c r="K505" s="21">
        <f t="shared" si="9"/>
        <v>195000</v>
      </c>
      <c r="L505" s="9" t="s">
        <v>706</v>
      </c>
      <c r="M505" s="9" t="s">
        <v>707</v>
      </c>
    </row>
    <row r="506" spans="1:13" ht="409.5" x14ac:dyDescent="0.25">
      <c r="A506" s="5" t="s">
        <v>1</v>
      </c>
      <c r="B506" s="18" t="s">
        <v>272</v>
      </c>
      <c r="C506" s="18" t="s">
        <v>113</v>
      </c>
      <c r="D506" s="18" t="s">
        <v>144</v>
      </c>
      <c r="E506" s="23" t="s">
        <v>231</v>
      </c>
      <c r="F506" s="23" t="s">
        <v>331</v>
      </c>
      <c r="G506" s="3" t="s">
        <v>332</v>
      </c>
      <c r="H506" s="10" t="s">
        <v>41</v>
      </c>
      <c r="I506" s="10">
        <v>28</v>
      </c>
      <c r="J506" s="21">
        <v>2000</v>
      </c>
      <c r="K506" s="21">
        <f t="shared" si="9"/>
        <v>56000</v>
      </c>
      <c r="L506" s="9" t="s">
        <v>706</v>
      </c>
      <c r="M506" s="9" t="s">
        <v>707</v>
      </c>
    </row>
    <row r="507" spans="1:13" ht="331.5" x14ac:dyDescent="0.25">
      <c r="A507" s="5" t="s">
        <v>1</v>
      </c>
      <c r="B507" s="18" t="s">
        <v>272</v>
      </c>
      <c r="C507" s="18" t="s">
        <v>333</v>
      </c>
      <c r="D507" s="18" t="s">
        <v>334</v>
      </c>
      <c r="E507" s="23" t="s">
        <v>335</v>
      </c>
      <c r="F507" s="23" t="s">
        <v>336</v>
      </c>
      <c r="G507" s="3" t="s">
        <v>337</v>
      </c>
      <c r="H507" s="10" t="s">
        <v>41</v>
      </c>
      <c r="I507" s="10">
        <v>130</v>
      </c>
      <c r="J507" s="21">
        <v>330</v>
      </c>
      <c r="K507" s="21">
        <f t="shared" si="9"/>
        <v>42900</v>
      </c>
      <c r="L507" s="9" t="s">
        <v>706</v>
      </c>
      <c r="M507" s="9" t="s">
        <v>707</v>
      </c>
    </row>
    <row r="508" spans="1:13" ht="344.25" x14ac:dyDescent="0.25">
      <c r="A508" s="5" t="s">
        <v>1</v>
      </c>
      <c r="B508" s="18" t="s">
        <v>272</v>
      </c>
      <c r="C508" s="18" t="s">
        <v>333</v>
      </c>
      <c r="D508" s="18" t="s">
        <v>338</v>
      </c>
      <c r="E508" s="23" t="s">
        <v>339</v>
      </c>
      <c r="F508" s="23" t="s">
        <v>340</v>
      </c>
      <c r="G508" s="3" t="s">
        <v>341</v>
      </c>
      <c r="H508" s="10" t="s">
        <v>41</v>
      </c>
      <c r="I508" s="10">
        <v>442</v>
      </c>
      <c r="J508" s="21">
        <v>300</v>
      </c>
      <c r="K508" s="21">
        <f t="shared" si="9"/>
        <v>132600</v>
      </c>
      <c r="L508" s="9" t="s">
        <v>706</v>
      </c>
      <c r="M508" s="9" t="s">
        <v>707</v>
      </c>
    </row>
    <row r="509" spans="1:13" ht="318.75" x14ac:dyDescent="0.25">
      <c r="A509" s="5" t="s">
        <v>1</v>
      </c>
      <c r="B509" s="18" t="s">
        <v>272</v>
      </c>
      <c r="C509" s="18" t="s">
        <v>333</v>
      </c>
      <c r="D509" s="18" t="s">
        <v>342</v>
      </c>
      <c r="E509" s="23" t="s">
        <v>339</v>
      </c>
      <c r="F509" s="23" t="s">
        <v>343</v>
      </c>
      <c r="G509" s="3" t="s">
        <v>344</v>
      </c>
      <c r="H509" s="10" t="s">
        <v>41</v>
      </c>
      <c r="I509" s="10">
        <v>97</v>
      </c>
      <c r="J509" s="21">
        <v>120</v>
      </c>
      <c r="K509" s="21">
        <f t="shared" si="9"/>
        <v>11640</v>
      </c>
      <c r="L509" s="9" t="s">
        <v>706</v>
      </c>
      <c r="M509" s="9" t="s">
        <v>707</v>
      </c>
    </row>
    <row r="510" spans="1:13" ht="318.75" x14ac:dyDescent="0.25">
      <c r="A510" s="5" t="s">
        <v>1</v>
      </c>
      <c r="B510" s="18" t="s">
        <v>272</v>
      </c>
      <c r="C510" s="18" t="s">
        <v>345</v>
      </c>
      <c r="D510" s="18" t="s">
        <v>346</v>
      </c>
      <c r="E510" s="23" t="s">
        <v>339</v>
      </c>
      <c r="F510" s="23" t="s">
        <v>347</v>
      </c>
      <c r="G510" s="3" t="s">
        <v>348</v>
      </c>
      <c r="H510" s="10" t="s">
        <v>41</v>
      </c>
      <c r="I510" s="10">
        <v>105</v>
      </c>
      <c r="J510" s="21">
        <v>550</v>
      </c>
      <c r="K510" s="21">
        <f t="shared" si="9"/>
        <v>57750</v>
      </c>
      <c r="L510" s="9" t="s">
        <v>706</v>
      </c>
      <c r="M510" s="9" t="s">
        <v>707</v>
      </c>
    </row>
    <row r="511" spans="1:13" ht="293.25" x14ac:dyDescent="0.25">
      <c r="A511" s="5" t="s">
        <v>1</v>
      </c>
      <c r="B511" s="18" t="s">
        <v>272</v>
      </c>
      <c r="C511" s="18" t="s">
        <v>345</v>
      </c>
      <c r="D511" s="18" t="s">
        <v>349</v>
      </c>
      <c r="E511" s="23" t="s">
        <v>335</v>
      </c>
      <c r="F511" s="23" t="s">
        <v>350</v>
      </c>
      <c r="G511" s="3" t="s">
        <v>351</v>
      </c>
      <c r="H511" s="10" t="s">
        <v>41</v>
      </c>
      <c r="I511" s="10">
        <v>68</v>
      </c>
      <c r="J511" s="21">
        <v>1200</v>
      </c>
      <c r="K511" s="21">
        <f t="shared" si="9"/>
        <v>81600</v>
      </c>
      <c r="L511" s="9" t="s">
        <v>706</v>
      </c>
      <c r="M511" s="9" t="s">
        <v>707</v>
      </c>
    </row>
    <row r="512" spans="1:13" ht="409.5" x14ac:dyDescent="0.25">
      <c r="A512" s="5" t="s">
        <v>1</v>
      </c>
      <c r="B512" s="18" t="s">
        <v>272</v>
      </c>
      <c r="C512" s="18" t="s">
        <v>353</v>
      </c>
      <c r="D512" s="18" t="s">
        <v>18</v>
      </c>
      <c r="E512" s="23" t="s">
        <v>354</v>
      </c>
      <c r="F512" s="23" t="s">
        <v>355</v>
      </c>
      <c r="G512" s="3" t="s">
        <v>356</v>
      </c>
      <c r="H512" s="10" t="s">
        <v>41</v>
      </c>
      <c r="I512" s="10">
        <v>1</v>
      </c>
      <c r="J512" s="21">
        <v>8000</v>
      </c>
      <c r="K512" s="21">
        <f t="shared" si="9"/>
        <v>8000</v>
      </c>
      <c r="L512" s="9" t="s">
        <v>706</v>
      </c>
      <c r="M512" s="9" t="s">
        <v>707</v>
      </c>
    </row>
    <row r="513" spans="1:13" ht="409.5" x14ac:dyDescent="0.25">
      <c r="A513" s="5" t="s">
        <v>1</v>
      </c>
      <c r="B513" s="18" t="s">
        <v>272</v>
      </c>
      <c r="C513" s="18" t="s">
        <v>357</v>
      </c>
      <c r="D513" s="18" t="s">
        <v>159</v>
      </c>
      <c r="E513" s="23" t="s">
        <v>358</v>
      </c>
      <c r="F513" s="23" t="s">
        <v>359</v>
      </c>
      <c r="G513" s="3" t="s">
        <v>360</v>
      </c>
      <c r="H513" s="10" t="s">
        <v>41</v>
      </c>
      <c r="I513" s="10">
        <v>1</v>
      </c>
      <c r="J513" s="21">
        <v>10000</v>
      </c>
      <c r="K513" s="21">
        <f t="shared" si="9"/>
        <v>10000</v>
      </c>
      <c r="L513" s="9" t="s">
        <v>706</v>
      </c>
      <c r="M513" s="9" t="s">
        <v>707</v>
      </c>
    </row>
    <row r="514" spans="1:13" ht="344.25" x14ac:dyDescent="0.25">
      <c r="A514" s="5" t="s">
        <v>1</v>
      </c>
      <c r="B514" s="18" t="s">
        <v>272</v>
      </c>
      <c r="C514" s="18" t="s">
        <v>357</v>
      </c>
      <c r="D514" s="18" t="s">
        <v>159</v>
      </c>
      <c r="E514" s="23" t="s">
        <v>358</v>
      </c>
      <c r="F514" s="23" t="s">
        <v>361</v>
      </c>
      <c r="G514" s="3" t="s">
        <v>362</v>
      </c>
      <c r="H514" s="10" t="s">
        <v>41</v>
      </c>
      <c r="I514" s="10">
        <v>19</v>
      </c>
      <c r="J514" s="21">
        <v>8000</v>
      </c>
      <c r="K514" s="21">
        <f t="shared" si="9"/>
        <v>152000</v>
      </c>
      <c r="L514" s="9" t="s">
        <v>706</v>
      </c>
      <c r="M514" s="9" t="s">
        <v>707</v>
      </c>
    </row>
    <row r="515" spans="1:13" ht="280.5" x14ac:dyDescent="0.25">
      <c r="A515" s="5" t="s">
        <v>1</v>
      </c>
      <c r="B515" s="18" t="s">
        <v>272</v>
      </c>
      <c r="C515" s="18" t="s">
        <v>46</v>
      </c>
      <c r="D515" s="18" t="s">
        <v>250</v>
      </c>
      <c r="E515" s="23" t="s">
        <v>339</v>
      </c>
      <c r="F515" s="23" t="s">
        <v>363</v>
      </c>
      <c r="G515" s="3" t="s">
        <v>364</v>
      </c>
      <c r="H515" s="10" t="s">
        <v>41</v>
      </c>
      <c r="I515" s="10">
        <v>254</v>
      </c>
      <c r="J515" s="21">
        <v>300</v>
      </c>
      <c r="K515" s="21">
        <f t="shared" si="9"/>
        <v>76200</v>
      </c>
      <c r="L515" s="9" t="s">
        <v>706</v>
      </c>
      <c r="M515" s="9" t="s">
        <v>707</v>
      </c>
    </row>
    <row r="516" spans="1:13" ht="293.25" x14ac:dyDescent="0.25">
      <c r="A516" s="5" t="s">
        <v>1</v>
      </c>
      <c r="B516" s="18" t="s">
        <v>272</v>
      </c>
      <c r="C516" s="18" t="s">
        <v>46</v>
      </c>
      <c r="D516" s="18" t="s">
        <v>250</v>
      </c>
      <c r="E516" s="23" t="s">
        <v>335</v>
      </c>
      <c r="F516" s="23" t="s">
        <v>365</v>
      </c>
      <c r="G516" s="3" t="s">
        <v>366</v>
      </c>
      <c r="H516" s="10" t="s">
        <v>41</v>
      </c>
      <c r="I516" s="10">
        <v>43</v>
      </c>
      <c r="J516" s="21">
        <v>280</v>
      </c>
      <c r="K516" s="21">
        <f t="shared" si="9"/>
        <v>12040</v>
      </c>
      <c r="L516" s="9" t="s">
        <v>706</v>
      </c>
      <c r="M516" s="9" t="s">
        <v>707</v>
      </c>
    </row>
    <row r="517" spans="1:13" ht="306" x14ac:dyDescent="0.25">
      <c r="A517" s="5" t="s">
        <v>1</v>
      </c>
      <c r="B517" s="18" t="s">
        <v>272</v>
      </c>
      <c r="C517" s="18" t="s">
        <v>46</v>
      </c>
      <c r="D517" s="18" t="s">
        <v>367</v>
      </c>
      <c r="E517" s="23" t="s">
        <v>368</v>
      </c>
      <c r="F517" s="23" t="s">
        <v>369</v>
      </c>
      <c r="G517" s="3" t="s">
        <v>370</v>
      </c>
      <c r="H517" s="10" t="s">
        <v>41</v>
      </c>
      <c r="I517" s="10">
        <v>27</v>
      </c>
      <c r="J517" s="21">
        <v>2600</v>
      </c>
      <c r="K517" s="21">
        <f t="shared" si="9"/>
        <v>70200</v>
      </c>
      <c r="L517" s="9" t="s">
        <v>706</v>
      </c>
      <c r="M517" s="9" t="s">
        <v>707</v>
      </c>
    </row>
    <row r="518" spans="1:13" ht="140.25" x14ac:dyDescent="0.25">
      <c r="A518" s="5" t="s">
        <v>1</v>
      </c>
      <c r="B518" s="18" t="s">
        <v>272</v>
      </c>
      <c r="C518" s="18" t="s">
        <v>46</v>
      </c>
      <c r="D518" s="18" t="s">
        <v>371</v>
      </c>
      <c r="E518" s="23" t="s">
        <v>372</v>
      </c>
      <c r="F518" s="23" t="s">
        <v>373</v>
      </c>
      <c r="G518" s="3" t="s">
        <v>374</v>
      </c>
      <c r="H518" s="10" t="s">
        <v>41</v>
      </c>
      <c r="I518" s="10">
        <v>1</v>
      </c>
      <c r="J518" s="21">
        <v>4000</v>
      </c>
      <c r="K518" s="21">
        <f t="shared" si="9"/>
        <v>4000</v>
      </c>
      <c r="L518" s="9" t="s">
        <v>706</v>
      </c>
      <c r="M518" s="9" t="s">
        <v>707</v>
      </c>
    </row>
    <row r="519" spans="1:13" ht="242.25" x14ac:dyDescent="0.25">
      <c r="A519" s="5" t="s">
        <v>1</v>
      </c>
      <c r="B519" s="18" t="s">
        <v>375</v>
      </c>
      <c r="C519" s="18" t="s">
        <v>46</v>
      </c>
      <c r="D519" s="18" t="s">
        <v>114</v>
      </c>
      <c r="E519" s="23" t="s">
        <v>160</v>
      </c>
      <c r="F519" s="23" t="s">
        <v>376</v>
      </c>
      <c r="G519" s="3" t="s">
        <v>377</v>
      </c>
      <c r="H519" s="10" t="s">
        <v>41</v>
      </c>
      <c r="I519" s="10">
        <v>21</v>
      </c>
      <c r="J519" s="21">
        <v>420</v>
      </c>
      <c r="K519" s="21">
        <f t="shared" si="9"/>
        <v>8820</v>
      </c>
      <c r="L519" s="9" t="s">
        <v>706</v>
      </c>
      <c r="M519" s="9" t="s">
        <v>707</v>
      </c>
    </row>
    <row r="520" spans="1:13" ht="153" x14ac:dyDescent="0.25">
      <c r="A520" s="5" t="s">
        <v>1</v>
      </c>
      <c r="B520" s="18" t="s">
        <v>375</v>
      </c>
      <c r="C520" s="18" t="s">
        <v>17</v>
      </c>
      <c r="D520" s="18" t="s">
        <v>159</v>
      </c>
      <c r="E520" s="23" t="s">
        <v>378</v>
      </c>
      <c r="F520" s="23" t="s">
        <v>379</v>
      </c>
      <c r="G520" s="3" t="s">
        <v>380</v>
      </c>
      <c r="H520" s="10" t="s">
        <v>41</v>
      </c>
      <c r="I520" s="10">
        <v>33</v>
      </c>
      <c r="J520" s="21">
        <v>250</v>
      </c>
      <c r="K520" s="21">
        <f t="shared" si="9"/>
        <v>8250</v>
      </c>
      <c r="L520" s="9" t="s">
        <v>706</v>
      </c>
      <c r="M520" s="9" t="s">
        <v>707</v>
      </c>
    </row>
    <row r="521" spans="1:13" ht="229.5" x14ac:dyDescent="0.25">
      <c r="A521" s="5" t="s">
        <v>1</v>
      </c>
      <c r="B521" s="18" t="s">
        <v>375</v>
      </c>
      <c r="C521" s="18" t="s">
        <v>17</v>
      </c>
      <c r="D521" s="18" t="s">
        <v>159</v>
      </c>
      <c r="E521" s="23" t="s">
        <v>378</v>
      </c>
      <c r="F521" s="23" t="s">
        <v>381</v>
      </c>
      <c r="G521" s="3" t="s">
        <v>382</v>
      </c>
      <c r="H521" s="10" t="s">
        <v>41</v>
      </c>
      <c r="I521" s="10">
        <v>33</v>
      </c>
      <c r="J521" s="21">
        <v>610</v>
      </c>
      <c r="K521" s="21">
        <f t="shared" si="9"/>
        <v>20130</v>
      </c>
      <c r="L521" s="9" t="s">
        <v>706</v>
      </c>
      <c r="M521" s="9" t="s">
        <v>707</v>
      </c>
    </row>
    <row r="522" spans="1:13" ht="293.25" x14ac:dyDescent="0.25">
      <c r="A522" s="5" t="s">
        <v>1</v>
      </c>
      <c r="B522" s="18" t="s">
        <v>375</v>
      </c>
      <c r="C522" s="18" t="s">
        <v>17</v>
      </c>
      <c r="D522" s="18" t="s">
        <v>159</v>
      </c>
      <c r="E522" s="23" t="s">
        <v>378</v>
      </c>
      <c r="F522" s="23" t="s">
        <v>383</v>
      </c>
      <c r="G522" s="3" t="s">
        <v>384</v>
      </c>
      <c r="H522" s="10" t="s">
        <v>41</v>
      </c>
      <c r="I522" s="10">
        <v>33</v>
      </c>
      <c r="J522" s="21">
        <v>1600</v>
      </c>
      <c r="K522" s="21">
        <f t="shared" si="9"/>
        <v>52800</v>
      </c>
      <c r="L522" s="9" t="s">
        <v>706</v>
      </c>
      <c r="M522" s="9" t="s">
        <v>707</v>
      </c>
    </row>
    <row r="523" spans="1:13" ht="267.75" x14ac:dyDescent="0.25">
      <c r="A523" s="5" t="s">
        <v>1</v>
      </c>
      <c r="B523" s="18" t="s">
        <v>375</v>
      </c>
      <c r="C523" s="18" t="s">
        <v>17</v>
      </c>
      <c r="D523" s="18" t="s">
        <v>159</v>
      </c>
      <c r="E523" s="23" t="s">
        <v>378</v>
      </c>
      <c r="F523" s="23" t="s">
        <v>385</v>
      </c>
      <c r="G523" s="3" t="s">
        <v>386</v>
      </c>
      <c r="H523" s="10" t="s">
        <v>41</v>
      </c>
      <c r="I523" s="10">
        <v>33</v>
      </c>
      <c r="J523" s="21">
        <v>1200</v>
      </c>
      <c r="K523" s="21">
        <f t="shared" si="9"/>
        <v>39600</v>
      </c>
      <c r="L523" s="9" t="s">
        <v>706</v>
      </c>
      <c r="M523" s="9" t="s">
        <v>707</v>
      </c>
    </row>
    <row r="524" spans="1:13" ht="140.25" x14ac:dyDescent="0.25">
      <c r="A524" s="5" t="s">
        <v>1</v>
      </c>
      <c r="B524" s="18" t="s">
        <v>375</v>
      </c>
      <c r="C524" s="18" t="s">
        <v>17</v>
      </c>
      <c r="D524" s="18" t="s">
        <v>159</v>
      </c>
      <c r="E524" s="23" t="s">
        <v>378</v>
      </c>
      <c r="F524" s="23" t="s">
        <v>387</v>
      </c>
      <c r="G524" s="3" t="s">
        <v>388</v>
      </c>
      <c r="H524" s="10" t="s">
        <v>41</v>
      </c>
      <c r="I524" s="10">
        <v>7</v>
      </c>
      <c r="J524" s="21">
        <v>2800</v>
      </c>
      <c r="K524" s="21">
        <f t="shared" si="9"/>
        <v>19600</v>
      </c>
      <c r="L524" s="9" t="s">
        <v>706</v>
      </c>
      <c r="M524" s="9" t="s">
        <v>707</v>
      </c>
    </row>
    <row r="525" spans="1:13" ht="242.25" x14ac:dyDescent="0.25">
      <c r="A525" s="5" t="s">
        <v>1</v>
      </c>
      <c r="B525" s="18" t="s">
        <v>375</v>
      </c>
      <c r="C525" s="18" t="s">
        <v>17</v>
      </c>
      <c r="D525" s="18" t="s">
        <v>159</v>
      </c>
      <c r="E525" s="23" t="s">
        <v>378</v>
      </c>
      <c r="F525" s="23" t="s">
        <v>389</v>
      </c>
      <c r="G525" s="3" t="s">
        <v>390</v>
      </c>
      <c r="H525" s="10" t="s">
        <v>41</v>
      </c>
      <c r="I525" s="10">
        <v>5</v>
      </c>
      <c r="J525" s="21">
        <v>5300</v>
      </c>
      <c r="K525" s="21">
        <f t="shared" si="9"/>
        <v>26500</v>
      </c>
      <c r="L525" s="9" t="s">
        <v>706</v>
      </c>
      <c r="M525" s="9" t="s">
        <v>707</v>
      </c>
    </row>
    <row r="526" spans="1:13" ht="204" x14ac:dyDescent="0.25">
      <c r="A526" s="5" t="s">
        <v>1</v>
      </c>
      <c r="B526" s="18" t="s">
        <v>375</v>
      </c>
      <c r="C526" s="18" t="s">
        <v>17</v>
      </c>
      <c r="D526" s="18" t="s">
        <v>163</v>
      </c>
      <c r="E526" s="23" t="s">
        <v>378</v>
      </c>
      <c r="F526" s="23" t="s">
        <v>391</v>
      </c>
      <c r="G526" s="3" t="s">
        <v>392</v>
      </c>
      <c r="H526" s="10" t="s">
        <v>41</v>
      </c>
      <c r="I526" s="10">
        <v>33</v>
      </c>
      <c r="J526" s="21">
        <v>160</v>
      </c>
      <c r="K526" s="21">
        <f t="shared" si="9"/>
        <v>5280</v>
      </c>
      <c r="L526" s="9" t="s">
        <v>706</v>
      </c>
      <c r="M526" s="9" t="s">
        <v>707</v>
      </c>
    </row>
    <row r="527" spans="1:13" ht="242.25" x14ac:dyDescent="0.25">
      <c r="A527" s="5" t="s">
        <v>1</v>
      </c>
      <c r="B527" s="18" t="s">
        <v>375</v>
      </c>
      <c r="C527" s="18" t="s">
        <v>17</v>
      </c>
      <c r="D527" s="18" t="s">
        <v>393</v>
      </c>
      <c r="E527" s="23" t="s">
        <v>378</v>
      </c>
      <c r="F527" s="23" t="s">
        <v>394</v>
      </c>
      <c r="G527" s="3" t="s">
        <v>395</v>
      </c>
      <c r="H527" s="10" t="s">
        <v>41</v>
      </c>
      <c r="I527" s="10">
        <v>33</v>
      </c>
      <c r="J527" s="21">
        <v>580</v>
      </c>
      <c r="K527" s="21">
        <f t="shared" si="9"/>
        <v>19140</v>
      </c>
      <c r="L527" s="9" t="s">
        <v>706</v>
      </c>
      <c r="M527" s="9" t="s">
        <v>707</v>
      </c>
    </row>
    <row r="528" spans="1:13" ht="216.75" x14ac:dyDescent="0.25">
      <c r="A528" s="5" t="s">
        <v>1</v>
      </c>
      <c r="B528" s="18" t="s">
        <v>375</v>
      </c>
      <c r="C528" s="18" t="s">
        <v>17</v>
      </c>
      <c r="D528" s="18" t="s">
        <v>396</v>
      </c>
      <c r="E528" s="23" t="s">
        <v>378</v>
      </c>
      <c r="F528" s="23" t="s">
        <v>397</v>
      </c>
      <c r="G528" s="3" t="s">
        <v>398</v>
      </c>
      <c r="H528" s="10" t="s">
        <v>41</v>
      </c>
      <c r="I528" s="10">
        <v>33</v>
      </c>
      <c r="J528" s="21">
        <v>970</v>
      </c>
      <c r="K528" s="21">
        <f t="shared" si="9"/>
        <v>32010</v>
      </c>
      <c r="L528" s="9" t="s">
        <v>706</v>
      </c>
      <c r="M528" s="9" t="s">
        <v>707</v>
      </c>
    </row>
    <row r="529" spans="1:13" ht="255" x14ac:dyDescent="0.25">
      <c r="A529" s="5" t="s">
        <v>1</v>
      </c>
      <c r="B529" s="18" t="s">
        <v>375</v>
      </c>
      <c r="C529" s="18" t="s">
        <v>17</v>
      </c>
      <c r="D529" s="18" t="s">
        <v>399</v>
      </c>
      <c r="E529" s="23" t="s">
        <v>378</v>
      </c>
      <c r="F529" s="23" t="s">
        <v>400</v>
      </c>
      <c r="G529" s="3" t="s">
        <v>401</v>
      </c>
      <c r="H529" s="10" t="s">
        <v>41</v>
      </c>
      <c r="I529" s="10">
        <v>33</v>
      </c>
      <c r="J529" s="21">
        <v>1500</v>
      </c>
      <c r="K529" s="21">
        <f t="shared" si="9"/>
        <v>49500</v>
      </c>
      <c r="L529" s="9" t="s">
        <v>706</v>
      </c>
      <c r="M529" s="9" t="s">
        <v>707</v>
      </c>
    </row>
    <row r="530" spans="1:13" ht="216.75" x14ac:dyDescent="0.25">
      <c r="A530" s="5" t="s">
        <v>1</v>
      </c>
      <c r="B530" s="18" t="s">
        <v>375</v>
      </c>
      <c r="C530" s="18" t="s">
        <v>402</v>
      </c>
      <c r="D530" s="18" t="s">
        <v>346</v>
      </c>
      <c r="E530" s="23" t="s">
        <v>403</v>
      </c>
      <c r="F530" s="23" t="s">
        <v>404</v>
      </c>
      <c r="G530" s="3" t="s">
        <v>405</v>
      </c>
      <c r="H530" s="10" t="s">
        <v>41</v>
      </c>
      <c r="I530" s="10">
        <v>65</v>
      </c>
      <c r="J530" s="21">
        <v>190</v>
      </c>
      <c r="K530" s="21">
        <f t="shared" si="9"/>
        <v>12350</v>
      </c>
      <c r="L530" s="9" t="s">
        <v>706</v>
      </c>
      <c r="M530" s="9" t="s">
        <v>707</v>
      </c>
    </row>
    <row r="531" spans="1:13" ht="165.75" x14ac:dyDescent="0.25">
      <c r="A531" s="5" t="s">
        <v>1</v>
      </c>
      <c r="B531" s="18" t="s">
        <v>375</v>
      </c>
      <c r="C531" s="18" t="s">
        <v>402</v>
      </c>
      <c r="D531" s="18" t="s">
        <v>159</v>
      </c>
      <c r="E531" s="23" t="s">
        <v>403</v>
      </c>
      <c r="F531" s="23" t="s">
        <v>406</v>
      </c>
      <c r="G531" s="3" t="s">
        <v>407</v>
      </c>
      <c r="H531" s="10" t="s">
        <v>41</v>
      </c>
      <c r="I531" s="10">
        <v>7</v>
      </c>
      <c r="J531" s="21">
        <v>760</v>
      </c>
      <c r="K531" s="21">
        <f t="shared" si="9"/>
        <v>5320</v>
      </c>
      <c r="L531" s="9" t="s">
        <v>706</v>
      </c>
      <c r="M531" s="9" t="s">
        <v>707</v>
      </c>
    </row>
    <row r="532" spans="1:13" ht="127.5" x14ac:dyDescent="0.25">
      <c r="A532" s="5" t="s">
        <v>1</v>
      </c>
      <c r="B532" s="18" t="s">
        <v>375</v>
      </c>
      <c r="C532" s="18" t="s">
        <v>402</v>
      </c>
      <c r="D532" s="18" t="s">
        <v>408</v>
      </c>
      <c r="E532" s="23" t="s">
        <v>403</v>
      </c>
      <c r="F532" s="23" t="s">
        <v>409</v>
      </c>
      <c r="G532" s="3" t="s">
        <v>410</v>
      </c>
      <c r="H532" s="10" t="s">
        <v>41</v>
      </c>
      <c r="I532" s="10">
        <v>7</v>
      </c>
      <c r="J532" s="21">
        <v>950</v>
      </c>
      <c r="K532" s="21">
        <f t="shared" si="9"/>
        <v>6650</v>
      </c>
      <c r="L532" s="9" t="s">
        <v>706</v>
      </c>
      <c r="M532" s="9" t="s">
        <v>707</v>
      </c>
    </row>
    <row r="533" spans="1:13" ht="178.5" x14ac:dyDescent="0.25">
      <c r="A533" s="5" t="s">
        <v>1</v>
      </c>
      <c r="B533" s="18" t="s">
        <v>375</v>
      </c>
      <c r="C533" s="18" t="s">
        <v>402</v>
      </c>
      <c r="D533" s="18" t="s">
        <v>144</v>
      </c>
      <c r="E533" s="23" t="s">
        <v>403</v>
      </c>
      <c r="F533" s="23" t="s">
        <v>411</v>
      </c>
      <c r="G533" s="3" t="s">
        <v>412</v>
      </c>
      <c r="H533" s="10" t="s">
        <v>41</v>
      </c>
      <c r="I533" s="10">
        <v>13</v>
      </c>
      <c r="J533" s="21">
        <v>2300</v>
      </c>
      <c r="K533" s="21">
        <f t="shared" si="9"/>
        <v>29900</v>
      </c>
      <c r="L533" s="9" t="s">
        <v>706</v>
      </c>
      <c r="M533" s="9" t="s">
        <v>707</v>
      </c>
    </row>
    <row r="534" spans="1:13" ht="153" x14ac:dyDescent="0.25">
      <c r="A534" s="5" t="s">
        <v>1</v>
      </c>
      <c r="B534" s="18" t="s">
        <v>375</v>
      </c>
      <c r="C534" s="18" t="s">
        <v>402</v>
      </c>
      <c r="D534" s="18" t="s">
        <v>396</v>
      </c>
      <c r="E534" s="23" t="s">
        <v>403</v>
      </c>
      <c r="F534" s="23" t="s">
        <v>413</v>
      </c>
      <c r="G534" s="3" t="s">
        <v>414</v>
      </c>
      <c r="H534" s="10" t="s">
        <v>41</v>
      </c>
      <c r="I534" s="10">
        <v>7</v>
      </c>
      <c r="J534" s="21">
        <v>1700</v>
      </c>
      <c r="K534" s="21">
        <f t="shared" si="9"/>
        <v>11900</v>
      </c>
      <c r="L534" s="9" t="s">
        <v>706</v>
      </c>
      <c r="M534" s="9" t="s">
        <v>707</v>
      </c>
    </row>
    <row r="535" spans="1:13" ht="102" x14ac:dyDescent="0.25">
      <c r="A535" s="5" t="s">
        <v>1</v>
      </c>
      <c r="B535" s="18" t="s">
        <v>375</v>
      </c>
      <c r="C535" s="18" t="s">
        <v>402</v>
      </c>
      <c r="D535" s="18" t="s">
        <v>415</v>
      </c>
      <c r="E535" s="23" t="s">
        <v>403</v>
      </c>
      <c r="F535" s="23" t="s">
        <v>416</v>
      </c>
      <c r="G535" s="3" t="s">
        <v>417</v>
      </c>
      <c r="H535" s="10" t="s">
        <v>41</v>
      </c>
      <c r="I535" s="10">
        <v>13</v>
      </c>
      <c r="J535" s="21">
        <v>2600</v>
      </c>
      <c r="K535" s="21">
        <f t="shared" si="9"/>
        <v>33800</v>
      </c>
      <c r="L535" s="9" t="s">
        <v>706</v>
      </c>
      <c r="M535" s="9" t="s">
        <v>707</v>
      </c>
    </row>
    <row r="536" spans="1:13" ht="178.5" x14ac:dyDescent="0.25">
      <c r="A536" s="5" t="s">
        <v>1</v>
      </c>
      <c r="B536" s="18" t="s">
        <v>375</v>
      </c>
      <c r="C536" s="18" t="s">
        <v>402</v>
      </c>
      <c r="D536" s="18" t="s">
        <v>399</v>
      </c>
      <c r="E536" s="23" t="s">
        <v>403</v>
      </c>
      <c r="F536" s="23" t="s">
        <v>418</v>
      </c>
      <c r="G536" s="3" t="s">
        <v>419</v>
      </c>
      <c r="H536" s="10" t="s">
        <v>41</v>
      </c>
      <c r="I536" s="10">
        <v>21</v>
      </c>
      <c r="J536" s="21">
        <v>3000</v>
      </c>
      <c r="K536" s="21">
        <f t="shared" si="9"/>
        <v>63000</v>
      </c>
      <c r="L536" s="9" t="s">
        <v>706</v>
      </c>
      <c r="M536" s="9" t="s">
        <v>707</v>
      </c>
    </row>
    <row r="537" spans="1:13" ht="89.25" x14ac:dyDescent="0.25">
      <c r="A537" s="5" t="s">
        <v>1</v>
      </c>
      <c r="B537" s="18" t="s">
        <v>375</v>
      </c>
      <c r="C537" s="18" t="s">
        <v>402</v>
      </c>
      <c r="D537" s="18" t="s">
        <v>420</v>
      </c>
      <c r="E537" s="23" t="s">
        <v>403</v>
      </c>
      <c r="F537" s="23" t="s">
        <v>421</v>
      </c>
      <c r="G537" s="3" t="s">
        <v>422</v>
      </c>
      <c r="H537" s="10" t="s">
        <v>41</v>
      </c>
      <c r="I537" s="10">
        <v>13</v>
      </c>
      <c r="J537" s="21">
        <v>8500</v>
      </c>
      <c r="K537" s="21">
        <f t="shared" si="9"/>
        <v>110500</v>
      </c>
      <c r="L537" s="9" t="s">
        <v>706</v>
      </c>
      <c r="M537" s="9" t="s">
        <v>707</v>
      </c>
    </row>
    <row r="538" spans="1:13" ht="76.5" x14ac:dyDescent="0.25">
      <c r="A538" s="5" t="s">
        <v>1</v>
      </c>
      <c r="B538" s="18" t="s">
        <v>375</v>
      </c>
      <c r="C538" s="18" t="s">
        <v>402</v>
      </c>
      <c r="D538" s="18" t="s">
        <v>423</v>
      </c>
      <c r="E538" s="23" t="s">
        <v>403</v>
      </c>
      <c r="F538" s="23" t="s">
        <v>424</v>
      </c>
      <c r="G538" s="3" t="s">
        <v>425</v>
      </c>
      <c r="H538" s="10" t="s">
        <v>41</v>
      </c>
      <c r="I538" s="10">
        <v>7</v>
      </c>
      <c r="J538" s="21">
        <v>2000</v>
      </c>
      <c r="K538" s="21">
        <f t="shared" si="9"/>
        <v>14000</v>
      </c>
      <c r="L538" s="9" t="s">
        <v>706</v>
      </c>
      <c r="M538" s="9" t="s">
        <v>707</v>
      </c>
    </row>
    <row r="539" spans="1:13" ht="51" x14ac:dyDescent="0.25">
      <c r="A539" s="5" t="s">
        <v>1</v>
      </c>
      <c r="B539" s="18" t="s">
        <v>375</v>
      </c>
      <c r="C539" s="18" t="s">
        <v>402</v>
      </c>
      <c r="D539" s="18" t="s">
        <v>426</v>
      </c>
      <c r="E539" s="23" t="s">
        <v>403</v>
      </c>
      <c r="F539" s="23" t="s">
        <v>427</v>
      </c>
      <c r="G539" s="3" t="s">
        <v>428</v>
      </c>
      <c r="H539" s="10" t="s">
        <v>41</v>
      </c>
      <c r="I539" s="10">
        <v>13</v>
      </c>
      <c r="J539" s="21">
        <v>2000</v>
      </c>
      <c r="K539" s="21">
        <f t="shared" si="9"/>
        <v>26000</v>
      </c>
      <c r="L539" s="9" t="s">
        <v>706</v>
      </c>
      <c r="M539" s="9" t="s">
        <v>707</v>
      </c>
    </row>
    <row r="540" spans="1:13" ht="102" x14ac:dyDescent="0.25">
      <c r="A540" s="5" t="s">
        <v>1</v>
      </c>
      <c r="B540" s="18" t="s">
        <v>375</v>
      </c>
      <c r="C540" s="18" t="s">
        <v>402</v>
      </c>
      <c r="D540" s="18" t="s">
        <v>429</v>
      </c>
      <c r="E540" s="23" t="s">
        <v>403</v>
      </c>
      <c r="F540" s="23" t="s">
        <v>430</v>
      </c>
      <c r="G540" s="3" t="s">
        <v>431</v>
      </c>
      <c r="H540" s="10" t="s">
        <v>41</v>
      </c>
      <c r="I540" s="10">
        <v>65</v>
      </c>
      <c r="J540" s="21">
        <v>340</v>
      </c>
      <c r="K540" s="21">
        <f t="shared" si="9"/>
        <v>22100</v>
      </c>
      <c r="L540" s="9" t="s">
        <v>706</v>
      </c>
      <c r="M540" s="9" t="s">
        <v>707</v>
      </c>
    </row>
    <row r="541" spans="1:13" ht="114.75" x14ac:dyDescent="0.25">
      <c r="A541" s="5" t="s">
        <v>1</v>
      </c>
      <c r="B541" s="18" t="s">
        <v>375</v>
      </c>
      <c r="C541" s="18" t="s">
        <v>432</v>
      </c>
      <c r="D541" s="18" t="s">
        <v>18</v>
      </c>
      <c r="E541" s="23" t="s">
        <v>433</v>
      </c>
      <c r="F541" s="23" t="s">
        <v>434</v>
      </c>
      <c r="G541" s="3" t="s">
        <v>435</v>
      </c>
      <c r="H541" s="10" t="s">
        <v>41</v>
      </c>
      <c r="I541" s="10">
        <v>33</v>
      </c>
      <c r="J541" s="21">
        <v>150</v>
      </c>
      <c r="K541" s="21">
        <f t="shared" si="9"/>
        <v>4950</v>
      </c>
      <c r="L541" s="9" t="s">
        <v>706</v>
      </c>
      <c r="M541" s="9" t="s">
        <v>707</v>
      </c>
    </row>
    <row r="542" spans="1:13" ht="344.25" x14ac:dyDescent="0.25">
      <c r="A542" s="5" t="s">
        <v>1</v>
      </c>
      <c r="B542" s="18" t="s">
        <v>375</v>
      </c>
      <c r="C542" s="18" t="s">
        <v>432</v>
      </c>
      <c r="D542" s="18" t="s">
        <v>436</v>
      </c>
      <c r="E542" s="23" t="s">
        <v>433</v>
      </c>
      <c r="F542" s="23" t="s">
        <v>437</v>
      </c>
      <c r="G542" s="3" t="s">
        <v>438</v>
      </c>
      <c r="H542" s="10" t="s">
        <v>41</v>
      </c>
      <c r="I542" s="10">
        <v>7</v>
      </c>
      <c r="J542" s="21">
        <v>2600</v>
      </c>
      <c r="K542" s="21">
        <f t="shared" si="9"/>
        <v>18200</v>
      </c>
      <c r="L542" s="9" t="s">
        <v>706</v>
      </c>
      <c r="M542" s="9" t="s">
        <v>707</v>
      </c>
    </row>
    <row r="543" spans="1:13" ht="204" x14ac:dyDescent="0.25">
      <c r="A543" s="5" t="s">
        <v>1</v>
      </c>
      <c r="B543" s="18" t="s">
        <v>375</v>
      </c>
      <c r="C543" s="18" t="s">
        <v>432</v>
      </c>
      <c r="D543" s="18" t="s">
        <v>163</v>
      </c>
      <c r="E543" s="23" t="s">
        <v>433</v>
      </c>
      <c r="F543" s="23" t="s">
        <v>439</v>
      </c>
      <c r="G543" s="3" t="s">
        <v>440</v>
      </c>
      <c r="H543" s="10" t="s">
        <v>41</v>
      </c>
      <c r="I543" s="10">
        <v>7</v>
      </c>
      <c r="J543" s="21">
        <v>1200</v>
      </c>
      <c r="K543" s="21">
        <f t="shared" si="9"/>
        <v>8400</v>
      </c>
      <c r="L543" s="9" t="s">
        <v>706</v>
      </c>
      <c r="M543" s="9" t="s">
        <v>707</v>
      </c>
    </row>
    <row r="544" spans="1:13" ht="229.5" x14ac:dyDescent="0.25">
      <c r="A544" s="5" t="s">
        <v>1</v>
      </c>
      <c r="B544" s="18" t="s">
        <v>375</v>
      </c>
      <c r="C544" s="18" t="s">
        <v>432</v>
      </c>
      <c r="D544" s="18" t="s">
        <v>18</v>
      </c>
      <c r="E544" s="23" t="s">
        <v>433</v>
      </c>
      <c r="F544" s="23" t="s">
        <v>441</v>
      </c>
      <c r="G544" s="3" t="s">
        <v>442</v>
      </c>
      <c r="H544" s="10" t="s">
        <v>41</v>
      </c>
      <c r="I544" s="10">
        <v>28</v>
      </c>
      <c r="J544" s="21">
        <v>650</v>
      </c>
      <c r="K544" s="21">
        <f t="shared" si="9"/>
        <v>18200</v>
      </c>
      <c r="L544" s="9" t="s">
        <v>706</v>
      </c>
      <c r="M544" s="9" t="s">
        <v>707</v>
      </c>
    </row>
    <row r="545" spans="1:13" ht="229.5" x14ac:dyDescent="0.25">
      <c r="A545" s="5" t="s">
        <v>1</v>
      </c>
      <c r="B545" s="18" t="s">
        <v>375</v>
      </c>
      <c r="C545" s="18" t="s">
        <v>443</v>
      </c>
      <c r="D545" s="18" t="s">
        <v>346</v>
      </c>
      <c r="E545" s="23" t="s">
        <v>444</v>
      </c>
      <c r="F545" s="23" t="s">
        <v>445</v>
      </c>
      <c r="G545" s="3" t="s">
        <v>446</v>
      </c>
      <c r="H545" s="10" t="s">
        <v>41</v>
      </c>
      <c r="I545" s="10">
        <v>20</v>
      </c>
      <c r="J545" s="21">
        <v>2200</v>
      </c>
      <c r="K545" s="21">
        <f t="shared" si="9"/>
        <v>44000</v>
      </c>
      <c r="L545" s="9" t="s">
        <v>706</v>
      </c>
      <c r="M545" s="9" t="s">
        <v>707</v>
      </c>
    </row>
    <row r="546" spans="1:13" ht="127.5" x14ac:dyDescent="0.25">
      <c r="A546" s="5" t="s">
        <v>1</v>
      </c>
      <c r="B546" s="18" t="s">
        <v>375</v>
      </c>
      <c r="C546" s="18" t="s">
        <v>443</v>
      </c>
      <c r="D546" s="18" t="s">
        <v>447</v>
      </c>
      <c r="E546" s="23" t="s">
        <v>444</v>
      </c>
      <c r="F546" s="23" t="s">
        <v>448</v>
      </c>
      <c r="G546" s="3" t="s">
        <v>449</v>
      </c>
      <c r="H546" s="10" t="s">
        <v>41</v>
      </c>
      <c r="I546" s="10">
        <v>20</v>
      </c>
      <c r="J546" s="21">
        <v>950</v>
      </c>
      <c r="K546" s="21">
        <f t="shared" si="9"/>
        <v>19000</v>
      </c>
      <c r="L546" s="9" t="s">
        <v>706</v>
      </c>
      <c r="M546" s="9" t="s">
        <v>707</v>
      </c>
    </row>
    <row r="547" spans="1:13" ht="102" x14ac:dyDescent="0.25">
      <c r="A547" s="5" t="s">
        <v>1</v>
      </c>
      <c r="B547" s="18" t="s">
        <v>375</v>
      </c>
      <c r="C547" s="18" t="s">
        <v>443</v>
      </c>
      <c r="D547" s="18" t="s">
        <v>346</v>
      </c>
      <c r="E547" s="23" t="s">
        <v>444</v>
      </c>
      <c r="F547" s="23" t="s">
        <v>450</v>
      </c>
      <c r="G547" s="3" t="s">
        <v>451</v>
      </c>
      <c r="H547" s="10" t="s">
        <v>41</v>
      </c>
      <c r="I547" s="10">
        <v>65</v>
      </c>
      <c r="J547" s="21">
        <v>190</v>
      </c>
      <c r="K547" s="21">
        <f t="shared" si="9"/>
        <v>12350</v>
      </c>
      <c r="L547" s="9" t="s">
        <v>706</v>
      </c>
      <c r="M547" s="9" t="s">
        <v>707</v>
      </c>
    </row>
    <row r="548" spans="1:13" ht="140.25" x14ac:dyDescent="0.25">
      <c r="A548" s="5" t="s">
        <v>1</v>
      </c>
      <c r="B548" s="18" t="s">
        <v>375</v>
      </c>
      <c r="C548" s="18" t="s">
        <v>443</v>
      </c>
      <c r="D548" s="18" t="s">
        <v>447</v>
      </c>
      <c r="E548" s="23" t="s">
        <v>444</v>
      </c>
      <c r="F548" s="23" t="s">
        <v>452</v>
      </c>
      <c r="G548" s="3" t="s">
        <v>453</v>
      </c>
      <c r="H548" s="10" t="s">
        <v>41</v>
      </c>
      <c r="I548" s="10">
        <v>7</v>
      </c>
      <c r="J548" s="21">
        <v>13500</v>
      </c>
      <c r="K548" s="21">
        <f t="shared" si="9"/>
        <v>94500</v>
      </c>
      <c r="L548" s="9" t="s">
        <v>706</v>
      </c>
      <c r="M548" s="9" t="s">
        <v>707</v>
      </c>
    </row>
    <row r="549" spans="1:13" ht="178.5" x14ac:dyDescent="0.25">
      <c r="A549" s="5" t="s">
        <v>1</v>
      </c>
      <c r="B549" s="18" t="s">
        <v>375</v>
      </c>
      <c r="C549" s="18" t="s">
        <v>443</v>
      </c>
      <c r="D549" s="18" t="s">
        <v>454</v>
      </c>
      <c r="E549" s="23" t="s">
        <v>444</v>
      </c>
      <c r="F549" s="23" t="s">
        <v>455</v>
      </c>
      <c r="G549" s="3" t="s">
        <v>456</v>
      </c>
      <c r="H549" s="10" t="s">
        <v>41</v>
      </c>
      <c r="I549" s="10">
        <v>28</v>
      </c>
      <c r="J549" s="21">
        <v>3400</v>
      </c>
      <c r="K549" s="21">
        <f t="shared" si="9"/>
        <v>95200</v>
      </c>
      <c r="L549" s="9" t="s">
        <v>706</v>
      </c>
      <c r="M549" s="9" t="s">
        <v>707</v>
      </c>
    </row>
    <row r="550" spans="1:13" ht="178.5" x14ac:dyDescent="0.25">
      <c r="A550" s="5" t="s">
        <v>1</v>
      </c>
      <c r="B550" s="18" t="s">
        <v>375</v>
      </c>
      <c r="C550" s="18" t="s">
        <v>273</v>
      </c>
      <c r="D550" s="18" t="s">
        <v>457</v>
      </c>
      <c r="E550" s="23" t="s">
        <v>275</v>
      </c>
      <c r="F550" s="23" t="s">
        <v>458</v>
      </c>
      <c r="G550" s="3" t="s">
        <v>459</v>
      </c>
      <c r="H550" s="10" t="s">
        <v>41</v>
      </c>
      <c r="I550" s="10">
        <v>16</v>
      </c>
      <c r="J550" s="21">
        <v>6400</v>
      </c>
      <c r="K550" s="21">
        <f t="shared" ref="K550:K613" si="10">I550*J550</f>
        <v>102400</v>
      </c>
      <c r="L550" s="9" t="s">
        <v>706</v>
      </c>
      <c r="M550" s="9" t="s">
        <v>707</v>
      </c>
    </row>
    <row r="551" spans="1:13" ht="127.5" x14ac:dyDescent="0.25">
      <c r="A551" s="5" t="s">
        <v>1</v>
      </c>
      <c r="B551" s="18" t="s">
        <v>375</v>
      </c>
      <c r="C551" s="18" t="s">
        <v>273</v>
      </c>
      <c r="D551" s="18" t="s">
        <v>460</v>
      </c>
      <c r="E551" s="23" t="s">
        <v>275</v>
      </c>
      <c r="F551" s="23" t="s">
        <v>461</v>
      </c>
      <c r="G551" s="3" t="s">
        <v>462</v>
      </c>
      <c r="H551" s="10" t="s">
        <v>41</v>
      </c>
      <c r="I551" s="10">
        <v>9</v>
      </c>
      <c r="J551" s="21">
        <v>16000</v>
      </c>
      <c r="K551" s="21">
        <f t="shared" si="10"/>
        <v>144000</v>
      </c>
      <c r="L551" s="9" t="s">
        <v>706</v>
      </c>
      <c r="M551" s="9" t="s">
        <v>707</v>
      </c>
    </row>
    <row r="552" spans="1:13" ht="216.75" x14ac:dyDescent="0.25">
      <c r="A552" s="5" t="s">
        <v>1</v>
      </c>
      <c r="B552" s="18" t="s">
        <v>375</v>
      </c>
      <c r="C552" s="18" t="s">
        <v>273</v>
      </c>
      <c r="D552" s="18" t="s">
        <v>463</v>
      </c>
      <c r="E552" s="23" t="s">
        <v>275</v>
      </c>
      <c r="F552" s="23" t="s">
        <v>464</v>
      </c>
      <c r="G552" s="3" t="s">
        <v>465</v>
      </c>
      <c r="H552" s="10" t="s">
        <v>41</v>
      </c>
      <c r="I552" s="10">
        <v>4</v>
      </c>
      <c r="J552" s="21">
        <v>21900</v>
      </c>
      <c r="K552" s="21">
        <f t="shared" si="10"/>
        <v>87600</v>
      </c>
      <c r="L552" s="9" t="s">
        <v>706</v>
      </c>
      <c r="M552" s="9" t="s">
        <v>707</v>
      </c>
    </row>
    <row r="553" spans="1:13" ht="216.75" x14ac:dyDescent="0.25">
      <c r="A553" s="5" t="s">
        <v>1</v>
      </c>
      <c r="B553" s="18" t="s">
        <v>375</v>
      </c>
      <c r="C553" s="18" t="s">
        <v>273</v>
      </c>
      <c r="D553" s="18" t="s">
        <v>466</v>
      </c>
      <c r="E553" s="23" t="s">
        <v>275</v>
      </c>
      <c r="F553" s="23" t="s">
        <v>467</v>
      </c>
      <c r="G553" s="3" t="s">
        <v>468</v>
      </c>
      <c r="H553" s="10" t="s">
        <v>41</v>
      </c>
      <c r="I553" s="10">
        <v>13</v>
      </c>
      <c r="J553" s="21">
        <v>14100</v>
      </c>
      <c r="K553" s="21">
        <f t="shared" si="10"/>
        <v>183300</v>
      </c>
      <c r="L553" s="9" t="s">
        <v>706</v>
      </c>
      <c r="M553" s="9" t="s">
        <v>707</v>
      </c>
    </row>
    <row r="554" spans="1:13" ht="153" x14ac:dyDescent="0.25">
      <c r="A554" s="5" t="s">
        <v>1</v>
      </c>
      <c r="B554" s="18" t="s">
        <v>375</v>
      </c>
      <c r="C554" s="18" t="s">
        <v>273</v>
      </c>
      <c r="D554" s="18" t="s">
        <v>466</v>
      </c>
      <c r="E554" s="23" t="s">
        <v>275</v>
      </c>
      <c r="F554" s="23" t="s">
        <v>469</v>
      </c>
      <c r="G554" s="3" t="s">
        <v>470</v>
      </c>
      <c r="H554" s="10" t="s">
        <v>41</v>
      </c>
      <c r="I554" s="10">
        <v>20</v>
      </c>
      <c r="J554" s="21">
        <v>33300</v>
      </c>
      <c r="K554" s="21">
        <f t="shared" si="10"/>
        <v>666000</v>
      </c>
      <c r="L554" s="9" t="s">
        <v>706</v>
      </c>
      <c r="M554" s="9" t="s">
        <v>707</v>
      </c>
    </row>
    <row r="555" spans="1:13" ht="102" x14ac:dyDescent="0.25">
      <c r="A555" s="5" t="s">
        <v>1</v>
      </c>
      <c r="B555" s="18" t="s">
        <v>375</v>
      </c>
      <c r="C555" s="18" t="s">
        <v>273</v>
      </c>
      <c r="D555" s="18" t="s">
        <v>471</v>
      </c>
      <c r="E555" s="23" t="s">
        <v>275</v>
      </c>
      <c r="F555" s="23" t="s">
        <v>472</v>
      </c>
      <c r="G555" s="3" t="s">
        <v>473</v>
      </c>
      <c r="H555" s="10" t="s">
        <v>41</v>
      </c>
      <c r="I555" s="10">
        <v>7</v>
      </c>
      <c r="J555" s="21">
        <v>48600</v>
      </c>
      <c r="K555" s="21">
        <f t="shared" si="10"/>
        <v>340200</v>
      </c>
      <c r="L555" s="9" t="s">
        <v>706</v>
      </c>
      <c r="M555" s="9" t="s">
        <v>707</v>
      </c>
    </row>
    <row r="556" spans="1:13" ht="204" x14ac:dyDescent="0.25">
      <c r="A556" s="5" t="s">
        <v>1</v>
      </c>
      <c r="B556" s="18" t="s">
        <v>375</v>
      </c>
      <c r="C556" s="18" t="s">
        <v>474</v>
      </c>
      <c r="D556" s="18" t="s">
        <v>346</v>
      </c>
      <c r="E556" s="23" t="s">
        <v>475</v>
      </c>
      <c r="F556" s="23" t="s">
        <v>476</v>
      </c>
      <c r="G556" s="3" t="s">
        <v>477</v>
      </c>
      <c r="H556" s="10" t="s">
        <v>41</v>
      </c>
      <c r="I556" s="10">
        <v>7</v>
      </c>
      <c r="J556" s="21">
        <v>13100</v>
      </c>
      <c r="K556" s="21">
        <f t="shared" si="10"/>
        <v>91700</v>
      </c>
      <c r="L556" s="9" t="s">
        <v>706</v>
      </c>
      <c r="M556" s="9" t="s">
        <v>707</v>
      </c>
    </row>
    <row r="557" spans="1:13" ht="191.25" x14ac:dyDescent="0.25">
      <c r="A557" s="5" t="s">
        <v>1</v>
      </c>
      <c r="B557" s="18" t="s">
        <v>375</v>
      </c>
      <c r="C557" s="18" t="s">
        <v>474</v>
      </c>
      <c r="D557" s="18" t="s">
        <v>159</v>
      </c>
      <c r="E557" s="23" t="s">
        <v>475</v>
      </c>
      <c r="F557" s="23" t="s">
        <v>478</v>
      </c>
      <c r="G557" s="3" t="s">
        <v>479</v>
      </c>
      <c r="H557" s="10" t="s">
        <v>41</v>
      </c>
      <c r="I557" s="10">
        <v>13</v>
      </c>
      <c r="J557" s="21">
        <v>2600</v>
      </c>
      <c r="K557" s="21">
        <f t="shared" si="10"/>
        <v>33800</v>
      </c>
      <c r="L557" s="9" t="s">
        <v>706</v>
      </c>
      <c r="M557" s="9" t="s">
        <v>707</v>
      </c>
    </row>
    <row r="558" spans="1:13" ht="191.25" x14ac:dyDescent="0.25">
      <c r="A558" s="5" t="s">
        <v>1</v>
      </c>
      <c r="B558" s="18" t="s">
        <v>375</v>
      </c>
      <c r="C558" s="18" t="s">
        <v>474</v>
      </c>
      <c r="D558" s="18" t="s">
        <v>346</v>
      </c>
      <c r="E558" s="23" t="s">
        <v>475</v>
      </c>
      <c r="F558" s="23" t="s">
        <v>480</v>
      </c>
      <c r="G558" s="3" t="s">
        <v>481</v>
      </c>
      <c r="H558" s="10" t="s">
        <v>41</v>
      </c>
      <c r="I558" s="10">
        <v>7</v>
      </c>
      <c r="J558" s="21">
        <v>10100</v>
      </c>
      <c r="K558" s="21">
        <f t="shared" si="10"/>
        <v>70700</v>
      </c>
      <c r="L558" s="9" t="s">
        <v>706</v>
      </c>
      <c r="M558" s="9" t="s">
        <v>707</v>
      </c>
    </row>
    <row r="559" spans="1:13" ht="153" x14ac:dyDescent="0.25">
      <c r="A559" s="5" t="s">
        <v>1</v>
      </c>
      <c r="B559" s="18" t="s">
        <v>375</v>
      </c>
      <c r="C559" s="18" t="s">
        <v>474</v>
      </c>
      <c r="D559" s="18" t="s">
        <v>346</v>
      </c>
      <c r="E559" s="23" t="s">
        <v>475</v>
      </c>
      <c r="F559" s="23" t="s">
        <v>482</v>
      </c>
      <c r="G559" s="3" t="s">
        <v>483</v>
      </c>
      <c r="H559" s="10" t="s">
        <v>41</v>
      </c>
      <c r="I559" s="10">
        <v>7</v>
      </c>
      <c r="J559" s="21">
        <v>4400</v>
      </c>
      <c r="K559" s="21">
        <f t="shared" si="10"/>
        <v>30800</v>
      </c>
      <c r="L559" s="9" t="s">
        <v>706</v>
      </c>
      <c r="M559" s="9" t="s">
        <v>707</v>
      </c>
    </row>
    <row r="560" spans="1:13" ht="280.5" x14ac:dyDescent="0.25">
      <c r="A560" s="5" t="s">
        <v>1</v>
      </c>
      <c r="B560" s="18" t="s">
        <v>375</v>
      </c>
      <c r="C560" s="18" t="s">
        <v>474</v>
      </c>
      <c r="D560" s="18" t="s">
        <v>159</v>
      </c>
      <c r="E560" s="23" t="s">
        <v>475</v>
      </c>
      <c r="F560" s="23" t="s">
        <v>484</v>
      </c>
      <c r="G560" s="3" t="s">
        <v>485</v>
      </c>
      <c r="H560" s="10" t="s">
        <v>41</v>
      </c>
      <c r="I560" s="10">
        <v>21</v>
      </c>
      <c r="J560" s="21">
        <v>150</v>
      </c>
      <c r="K560" s="21">
        <f t="shared" si="10"/>
        <v>3150</v>
      </c>
      <c r="L560" s="9" t="s">
        <v>706</v>
      </c>
      <c r="M560" s="9" t="s">
        <v>707</v>
      </c>
    </row>
    <row r="561" spans="1:13" ht="89.25" x14ac:dyDescent="0.25">
      <c r="A561" s="5" t="s">
        <v>1</v>
      </c>
      <c r="B561" s="18" t="s">
        <v>375</v>
      </c>
      <c r="C561" s="18" t="s">
        <v>474</v>
      </c>
      <c r="D561" s="18" t="s">
        <v>346</v>
      </c>
      <c r="E561" s="23" t="s">
        <v>475</v>
      </c>
      <c r="F561" s="23" t="s">
        <v>486</v>
      </c>
      <c r="G561" s="3" t="s">
        <v>487</v>
      </c>
      <c r="H561" s="10" t="s">
        <v>41</v>
      </c>
      <c r="I561" s="10">
        <v>17</v>
      </c>
      <c r="J561" s="21">
        <v>1100</v>
      </c>
      <c r="K561" s="21">
        <f t="shared" si="10"/>
        <v>18700</v>
      </c>
      <c r="L561" s="9" t="s">
        <v>706</v>
      </c>
      <c r="M561" s="9" t="s">
        <v>707</v>
      </c>
    </row>
    <row r="562" spans="1:13" ht="89.25" x14ac:dyDescent="0.25">
      <c r="A562" s="5" t="s">
        <v>1</v>
      </c>
      <c r="B562" s="18" t="s">
        <v>375</v>
      </c>
      <c r="C562" s="18" t="s">
        <v>474</v>
      </c>
      <c r="D562" s="18" t="s">
        <v>346</v>
      </c>
      <c r="E562" s="23" t="s">
        <v>475</v>
      </c>
      <c r="F562" s="23" t="s">
        <v>488</v>
      </c>
      <c r="G562" s="3" t="s">
        <v>489</v>
      </c>
      <c r="H562" s="10" t="s">
        <v>41</v>
      </c>
      <c r="I562" s="10">
        <v>26</v>
      </c>
      <c r="J562" s="21">
        <v>1400</v>
      </c>
      <c r="K562" s="21">
        <f t="shared" si="10"/>
        <v>36400</v>
      </c>
      <c r="L562" s="9" t="s">
        <v>706</v>
      </c>
      <c r="M562" s="9" t="s">
        <v>707</v>
      </c>
    </row>
    <row r="563" spans="1:13" ht="102" x14ac:dyDescent="0.25">
      <c r="A563" s="5" t="s">
        <v>1</v>
      </c>
      <c r="B563" s="18" t="s">
        <v>375</v>
      </c>
      <c r="C563" s="18" t="s">
        <v>474</v>
      </c>
      <c r="D563" s="18" t="s">
        <v>436</v>
      </c>
      <c r="E563" s="23" t="s">
        <v>475</v>
      </c>
      <c r="F563" s="23" t="s">
        <v>490</v>
      </c>
      <c r="G563" s="3" t="s">
        <v>491</v>
      </c>
      <c r="H563" s="10" t="s">
        <v>41</v>
      </c>
      <c r="I563" s="10">
        <v>9</v>
      </c>
      <c r="J563" s="21">
        <v>3900</v>
      </c>
      <c r="K563" s="21">
        <f t="shared" si="10"/>
        <v>35100</v>
      </c>
      <c r="L563" s="9" t="s">
        <v>706</v>
      </c>
      <c r="M563" s="9" t="s">
        <v>707</v>
      </c>
    </row>
    <row r="564" spans="1:13" ht="114.75" x14ac:dyDescent="0.25">
      <c r="A564" s="5" t="s">
        <v>1</v>
      </c>
      <c r="B564" s="18" t="s">
        <v>375</v>
      </c>
      <c r="C564" s="18" t="s">
        <v>474</v>
      </c>
      <c r="D564" s="18" t="s">
        <v>144</v>
      </c>
      <c r="E564" s="23" t="s">
        <v>475</v>
      </c>
      <c r="F564" s="23" t="s">
        <v>492</v>
      </c>
      <c r="G564" s="3" t="s">
        <v>493</v>
      </c>
      <c r="H564" s="10" t="s">
        <v>41</v>
      </c>
      <c r="I564" s="10">
        <v>13</v>
      </c>
      <c r="J564" s="21">
        <v>850</v>
      </c>
      <c r="K564" s="21">
        <f t="shared" si="10"/>
        <v>11050</v>
      </c>
      <c r="L564" s="9" t="s">
        <v>706</v>
      </c>
      <c r="M564" s="9" t="s">
        <v>707</v>
      </c>
    </row>
    <row r="565" spans="1:13" ht="102" x14ac:dyDescent="0.25">
      <c r="A565" s="5" t="s">
        <v>1</v>
      </c>
      <c r="B565" s="18" t="s">
        <v>375</v>
      </c>
      <c r="C565" s="18" t="s">
        <v>474</v>
      </c>
      <c r="D565" s="18" t="s">
        <v>199</v>
      </c>
      <c r="E565" s="23" t="s">
        <v>475</v>
      </c>
      <c r="F565" s="23" t="s">
        <v>494</v>
      </c>
      <c r="G565" s="3" t="s">
        <v>495</v>
      </c>
      <c r="H565" s="10" t="s">
        <v>41</v>
      </c>
      <c r="I565" s="10">
        <v>20</v>
      </c>
      <c r="J565" s="21">
        <v>520</v>
      </c>
      <c r="K565" s="21">
        <f t="shared" si="10"/>
        <v>10400</v>
      </c>
      <c r="L565" s="9" t="s">
        <v>706</v>
      </c>
      <c r="M565" s="9" t="s">
        <v>707</v>
      </c>
    </row>
    <row r="566" spans="1:13" ht="114.75" x14ac:dyDescent="0.25">
      <c r="A566" s="5" t="s">
        <v>1</v>
      </c>
      <c r="B566" s="18" t="s">
        <v>375</v>
      </c>
      <c r="C566" s="18" t="s">
        <v>282</v>
      </c>
      <c r="D566" s="18" t="s">
        <v>447</v>
      </c>
      <c r="E566" s="23" t="s">
        <v>496</v>
      </c>
      <c r="F566" s="23" t="s">
        <v>497</v>
      </c>
      <c r="G566" s="3" t="s">
        <v>498</v>
      </c>
      <c r="H566" s="10" t="s">
        <v>41</v>
      </c>
      <c r="I566" s="10">
        <v>10</v>
      </c>
      <c r="J566" s="21">
        <v>39600</v>
      </c>
      <c r="K566" s="21">
        <f t="shared" si="10"/>
        <v>396000</v>
      </c>
      <c r="L566" s="9" t="s">
        <v>706</v>
      </c>
      <c r="M566" s="9" t="s">
        <v>707</v>
      </c>
    </row>
    <row r="567" spans="1:13" ht="229.5" x14ac:dyDescent="0.25">
      <c r="A567" s="5" t="s">
        <v>1</v>
      </c>
      <c r="B567" s="18" t="s">
        <v>375</v>
      </c>
      <c r="C567" s="18" t="s">
        <v>282</v>
      </c>
      <c r="D567" s="18" t="s">
        <v>338</v>
      </c>
      <c r="E567" s="23" t="s">
        <v>496</v>
      </c>
      <c r="F567" s="23" t="s">
        <v>499</v>
      </c>
      <c r="G567" s="3" t="s">
        <v>500</v>
      </c>
      <c r="H567" s="10" t="s">
        <v>41</v>
      </c>
      <c r="I567" s="10">
        <v>13</v>
      </c>
      <c r="J567" s="21">
        <v>6000</v>
      </c>
      <c r="K567" s="21">
        <f t="shared" si="10"/>
        <v>78000</v>
      </c>
      <c r="L567" s="9" t="s">
        <v>706</v>
      </c>
      <c r="M567" s="9" t="s">
        <v>707</v>
      </c>
    </row>
    <row r="568" spans="1:13" ht="153" x14ac:dyDescent="0.25">
      <c r="A568" s="5" t="s">
        <v>1</v>
      </c>
      <c r="B568" s="18" t="s">
        <v>375</v>
      </c>
      <c r="C568" s="18" t="s">
        <v>333</v>
      </c>
      <c r="D568" s="18" t="s">
        <v>501</v>
      </c>
      <c r="E568" s="23" t="s">
        <v>502</v>
      </c>
      <c r="F568" s="23" t="s">
        <v>503</v>
      </c>
      <c r="G568" s="3" t="s">
        <v>504</v>
      </c>
      <c r="H568" s="10" t="s">
        <v>41</v>
      </c>
      <c r="I568" s="10">
        <v>32</v>
      </c>
      <c r="J568" s="21">
        <v>500</v>
      </c>
      <c r="K568" s="21">
        <f t="shared" si="10"/>
        <v>16000</v>
      </c>
      <c r="L568" s="9" t="s">
        <v>706</v>
      </c>
      <c r="M568" s="9" t="s">
        <v>707</v>
      </c>
    </row>
    <row r="569" spans="1:13" ht="255" x14ac:dyDescent="0.25">
      <c r="A569" s="5" t="s">
        <v>1</v>
      </c>
      <c r="B569" s="18" t="s">
        <v>375</v>
      </c>
      <c r="C569" s="18" t="s">
        <v>333</v>
      </c>
      <c r="D569" s="18" t="s">
        <v>501</v>
      </c>
      <c r="E569" s="23" t="s">
        <v>502</v>
      </c>
      <c r="F569" s="23" t="s">
        <v>505</v>
      </c>
      <c r="G569" s="3" t="s">
        <v>506</v>
      </c>
      <c r="H569" s="10" t="s">
        <v>41</v>
      </c>
      <c r="I569" s="10">
        <v>4</v>
      </c>
      <c r="J569" s="21">
        <v>450</v>
      </c>
      <c r="K569" s="21">
        <f t="shared" si="10"/>
        <v>1800</v>
      </c>
      <c r="L569" s="9" t="s">
        <v>706</v>
      </c>
      <c r="M569" s="9" t="s">
        <v>707</v>
      </c>
    </row>
    <row r="570" spans="1:13" ht="242.25" x14ac:dyDescent="0.25">
      <c r="A570" s="5" t="s">
        <v>1</v>
      </c>
      <c r="B570" s="18" t="s">
        <v>375</v>
      </c>
      <c r="C570" s="18" t="s">
        <v>507</v>
      </c>
      <c r="D570" s="18" t="s">
        <v>159</v>
      </c>
      <c r="E570" s="23" t="s">
        <v>508</v>
      </c>
      <c r="F570" s="23" t="s">
        <v>509</v>
      </c>
      <c r="G570" s="3" t="s">
        <v>510</v>
      </c>
      <c r="H570" s="10" t="s">
        <v>41</v>
      </c>
      <c r="I570" s="10">
        <v>7</v>
      </c>
      <c r="J570" s="21">
        <v>1100</v>
      </c>
      <c r="K570" s="21">
        <f t="shared" si="10"/>
        <v>7700</v>
      </c>
      <c r="L570" s="9" t="s">
        <v>706</v>
      </c>
      <c r="M570" s="9" t="s">
        <v>707</v>
      </c>
    </row>
    <row r="571" spans="1:13" ht="153" x14ac:dyDescent="0.25">
      <c r="A571" s="5" t="s">
        <v>1</v>
      </c>
      <c r="B571" s="18" t="s">
        <v>375</v>
      </c>
      <c r="C571" s="18" t="s">
        <v>507</v>
      </c>
      <c r="D571" s="18" t="s">
        <v>163</v>
      </c>
      <c r="E571" s="23" t="s">
        <v>508</v>
      </c>
      <c r="F571" s="23" t="s">
        <v>511</v>
      </c>
      <c r="G571" s="3" t="s">
        <v>512</v>
      </c>
      <c r="H571" s="10" t="s">
        <v>41</v>
      </c>
      <c r="I571" s="10">
        <v>26</v>
      </c>
      <c r="J571" s="21">
        <v>5500</v>
      </c>
      <c r="K571" s="21">
        <f t="shared" si="10"/>
        <v>143000</v>
      </c>
      <c r="L571" s="9" t="s">
        <v>706</v>
      </c>
      <c r="M571" s="9" t="s">
        <v>707</v>
      </c>
    </row>
    <row r="572" spans="1:13" ht="114.75" x14ac:dyDescent="0.25">
      <c r="A572" s="5" t="s">
        <v>1</v>
      </c>
      <c r="B572" s="18" t="s">
        <v>375</v>
      </c>
      <c r="C572" s="18" t="s">
        <v>507</v>
      </c>
      <c r="D572" s="18" t="s">
        <v>159</v>
      </c>
      <c r="E572" s="23" t="s">
        <v>508</v>
      </c>
      <c r="F572" s="23" t="s">
        <v>513</v>
      </c>
      <c r="G572" s="3" t="s">
        <v>514</v>
      </c>
      <c r="H572" s="10" t="s">
        <v>41</v>
      </c>
      <c r="I572" s="10">
        <v>7</v>
      </c>
      <c r="J572" s="21">
        <v>2100</v>
      </c>
      <c r="K572" s="21">
        <f t="shared" si="10"/>
        <v>14700</v>
      </c>
      <c r="L572" s="9" t="s">
        <v>706</v>
      </c>
      <c r="M572" s="9" t="s">
        <v>707</v>
      </c>
    </row>
    <row r="573" spans="1:13" ht="293.25" x14ac:dyDescent="0.25">
      <c r="A573" s="5" t="s">
        <v>1</v>
      </c>
      <c r="B573" s="18" t="s">
        <v>375</v>
      </c>
      <c r="C573" s="18" t="s">
        <v>507</v>
      </c>
      <c r="D573" s="18" t="s">
        <v>163</v>
      </c>
      <c r="E573" s="23" t="s">
        <v>508</v>
      </c>
      <c r="F573" s="23" t="s">
        <v>515</v>
      </c>
      <c r="G573" s="3" t="s">
        <v>516</v>
      </c>
      <c r="H573" s="10" t="s">
        <v>41</v>
      </c>
      <c r="I573" s="10">
        <v>23</v>
      </c>
      <c r="J573" s="21">
        <v>470</v>
      </c>
      <c r="K573" s="21">
        <f t="shared" si="10"/>
        <v>10810</v>
      </c>
      <c r="L573" s="9" t="s">
        <v>706</v>
      </c>
      <c r="M573" s="9" t="s">
        <v>707</v>
      </c>
    </row>
    <row r="574" spans="1:13" ht="229.5" x14ac:dyDescent="0.25">
      <c r="A574" s="5" t="s">
        <v>1</v>
      </c>
      <c r="B574" s="18" t="s">
        <v>375</v>
      </c>
      <c r="C574" s="18" t="s">
        <v>507</v>
      </c>
      <c r="D574" s="18" t="s">
        <v>163</v>
      </c>
      <c r="E574" s="23" t="s">
        <v>508</v>
      </c>
      <c r="F574" s="23" t="s">
        <v>517</v>
      </c>
      <c r="G574" s="3" t="s">
        <v>518</v>
      </c>
      <c r="H574" s="10" t="s">
        <v>41</v>
      </c>
      <c r="I574" s="10">
        <v>9</v>
      </c>
      <c r="J574" s="21">
        <v>2100</v>
      </c>
      <c r="K574" s="21">
        <f t="shared" si="10"/>
        <v>18900</v>
      </c>
      <c r="L574" s="9" t="s">
        <v>706</v>
      </c>
      <c r="M574" s="9" t="s">
        <v>707</v>
      </c>
    </row>
    <row r="575" spans="1:13" ht="102" x14ac:dyDescent="0.25">
      <c r="A575" s="5" t="s">
        <v>1</v>
      </c>
      <c r="B575" s="18" t="s">
        <v>375</v>
      </c>
      <c r="C575" s="18" t="s">
        <v>507</v>
      </c>
      <c r="D575" s="18" t="s">
        <v>159</v>
      </c>
      <c r="E575" s="23" t="s">
        <v>508</v>
      </c>
      <c r="F575" s="23" t="s">
        <v>519</v>
      </c>
      <c r="G575" s="3" t="s">
        <v>520</v>
      </c>
      <c r="H575" s="10" t="s">
        <v>41</v>
      </c>
      <c r="I575" s="10">
        <v>3</v>
      </c>
      <c r="J575" s="21">
        <v>2100</v>
      </c>
      <c r="K575" s="21">
        <f t="shared" si="10"/>
        <v>6300</v>
      </c>
      <c r="L575" s="9" t="s">
        <v>706</v>
      </c>
      <c r="M575" s="9" t="s">
        <v>707</v>
      </c>
    </row>
    <row r="576" spans="1:13" ht="114.75" x14ac:dyDescent="0.25">
      <c r="A576" s="5" t="s">
        <v>1</v>
      </c>
      <c r="B576" s="18" t="s">
        <v>375</v>
      </c>
      <c r="C576" s="18" t="s">
        <v>521</v>
      </c>
      <c r="D576" s="18" t="s">
        <v>346</v>
      </c>
      <c r="E576" s="23" t="s">
        <v>522</v>
      </c>
      <c r="F576" s="23" t="s">
        <v>523</v>
      </c>
      <c r="G576" s="3" t="s">
        <v>524</v>
      </c>
      <c r="H576" s="10" t="s">
        <v>41</v>
      </c>
      <c r="I576" s="10">
        <v>8</v>
      </c>
      <c r="J576" s="21">
        <v>3700</v>
      </c>
      <c r="K576" s="21">
        <f t="shared" si="10"/>
        <v>29600</v>
      </c>
      <c r="L576" s="9" t="s">
        <v>706</v>
      </c>
      <c r="M576" s="9" t="s">
        <v>707</v>
      </c>
    </row>
    <row r="577" spans="1:13" ht="102" x14ac:dyDescent="0.25">
      <c r="A577" s="5" t="s">
        <v>1</v>
      </c>
      <c r="B577" s="18" t="s">
        <v>375</v>
      </c>
      <c r="C577" s="18" t="s">
        <v>521</v>
      </c>
      <c r="D577" s="18" t="s">
        <v>346</v>
      </c>
      <c r="E577" s="23" t="s">
        <v>522</v>
      </c>
      <c r="F577" s="23" t="s">
        <v>525</v>
      </c>
      <c r="G577" s="3" t="s">
        <v>526</v>
      </c>
      <c r="H577" s="10" t="s">
        <v>41</v>
      </c>
      <c r="I577" s="10">
        <v>8</v>
      </c>
      <c r="J577" s="21">
        <v>11600</v>
      </c>
      <c r="K577" s="21">
        <f t="shared" si="10"/>
        <v>92800</v>
      </c>
      <c r="L577" s="9" t="s">
        <v>706</v>
      </c>
      <c r="M577" s="9" t="s">
        <v>707</v>
      </c>
    </row>
    <row r="578" spans="1:13" ht="127.5" x14ac:dyDescent="0.25">
      <c r="A578" s="5" t="s">
        <v>1</v>
      </c>
      <c r="B578" s="18" t="s">
        <v>375</v>
      </c>
      <c r="C578" s="18" t="s">
        <v>521</v>
      </c>
      <c r="D578" s="18" t="s">
        <v>346</v>
      </c>
      <c r="E578" s="23" t="s">
        <v>522</v>
      </c>
      <c r="F578" s="23" t="s">
        <v>527</v>
      </c>
      <c r="G578" s="3" t="s">
        <v>528</v>
      </c>
      <c r="H578" s="10" t="s">
        <v>41</v>
      </c>
      <c r="I578" s="10">
        <v>10</v>
      </c>
      <c r="J578" s="21">
        <v>15000</v>
      </c>
      <c r="K578" s="21">
        <f t="shared" si="10"/>
        <v>150000</v>
      </c>
      <c r="L578" s="9" t="s">
        <v>706</v>
      </c>
      <c r="M578" s="9" t="s">
        <v>707</v>
      </c>
    </row>
    <row r="579" spans="1:13" ht="216.75" x14ac:dyDescent="0.25">
      <c r="A579" s="5" t="s">
        <v>1</v>
      </c>
      <c r="B579" s="18" t="s">
        <v>375</v>
      </c>
      <c r="C579" s="18" t="s">
        <v>521</v>
      </c>
      <c r="D579" s="18" t="s">
        <v>346</v>
      </c>
      <c r="E579" s="23" t="s">
        <v>522</v>
      </c>
      <c r="F579" s="23" t="s">
        <v>529</v>
      </c>
      <c r="G579" s="3" t="s">
        <v>530</v>
      </c>
      <c r="H579" s="10" t="s">
        <v>41</v>
      </c>
      <c r="I579" s="10">
        <v>10</v>
      </c>
      <c r="J579" s="21">
        <v>10000</v>
      </c>
      <c r="K579" s="21">
        <f t="shared" si="10"/>
        <v>100000</v>
      </c>
      <c r="L579" s="9" t="s">
        <v>706</v>
      </c>
      <c r="M579" s="9" t="s">
        <v>707</v>
      </c>
    </row>
    <row r="580" spans="1:13" ht="242.25" x14ac:dyDescent="0.25">
      <c r="A580" s="5" t="s">
        <v>1</v>
      </c>
      <c r="B580" s="18" t="s">
        <v>375</v>
      </c>
      <c r="C580" s="18" t="s">
        <v>46</v>
      </c>
      <c r="D580" s="18" t="s">
        <v>393</v>
      </c>
      <c r="E580" s="23" t="s">
        <v>215</v>
      </c>
      <c r="F580" s="23" t="s">
        <v>531</v>
      </c>
      <c r="G580" s="3" t="s">
        <v>532</v>
      </c>
      <c r="H580" s="10" t="s">
        <v>41</v>
      </c>
      <c r="I580" s="10">
        <v>330</v>
      </c>
      <c r="J580" s="21">
        <v>11</v>
      </c>
      <c r="K580" s="21">
        <f t="shared" si="10"/>
        <v>3630</v>
      </c>
      <c r="L580" s="9" t="s">
        <v>706</v>
      </c>
      <c r="M580" s="9" t="s">
        <v>707</v>
      </c>
    </row>
    <row r="581" spans="1:13" ht="140.25" x14ac:dyDescent="0.25">
      <c r="A581" s="5" t="s">
        <v>1</v>
      </c>
      <c r="B581" s="18" t="s">
        <v>375</v>
      </c>
      <c r="C581" s="18" t="s">
        <v>46</v>
      </c>
      <c r="D581" s="18" t="s">
        <v>533</v>
      </c>
      <c r="E581" s="23" t="s">
        <v>534</v>
      </c>
      <c r="F581" s="23" t="s">
        <v>535</v>
      </c>
      <c r="G581" s="3" t="s">
        <v>536</v>
      </c>
      <c r="H581" s="10" t="s">
        <v>41</v>
      </c>
      <c r="I581" s="10">
        <v>6</v>
      </c>
      <c r="J581" s="21">
        <v>29500</v>
      </c>
      <c r="K581" s="21">
        <f t="shared" si="10"/>
        <v>177000</v>
      </c>
      <c r="L581" s="9" t="s">
        <v>706</v>
      </c>
      <c r="M581" s="9" t="s">
        <v>707</v>
      </c>
    </row>
    <row r="582" spans="1:13" ht="293.25" x14ac:dyDescent="0.25">
      <c r="A582" s="5" t="s">
        <v>1</v>
      </c>
      <c r="B582" s="18" t="s">
        <v>375</v>
      </c>
      <c r="C582" s="18" t="s">
        <v>46</v>
      </c>
      <c r="D582" s="18" t="s">
        <v>537</v>
      </c>
      <c r="E582" s="23" t="s">
        <v>538</v>
      </c>
      <c r="F582" s="23" t="s">
        <v>539</v>
      </c>
      <c r="G582" s="3" t="s">
        <v>540</v>
      </c>
      <c r="H582" s="10" t="s">
        <v>41</v>
      </c>
      <c r="I582" s="10">
        <v>800</v>
      </c>
      <c r="J582" s="21">
        <v>3</v>
      </c>
      <c r="K582" s="21">
        <f t="shared" si="10"/>
        <v>2400</v>
      </c>
      <c r="L582" s="9" t="s">
        <v>706</v>
      </c>
      <c r="M582" s="9" t="s">
        <v>707</v>
      </c>
    </row>
    <row r="583" spans="1:13" ht="395.25" x14ac:dyDescent="0.25">
      <c r="A583" s="5" t="s">
        <v>1</v>
      </c>
      <c r="B583" s="18" t="s">
        <v>375</v>
      </c>
      <c r="C583" s="18" t="s">
        <v>282</v>
      </c>
      <c r="D583" s="18" t="s">
        <v>541</v>
      </c>
      <c r="E583" s="23" t="s">
        <v>496</v>
      </c>
      <c r="F583" s="23" t="s">
        <v>542</v>
      </c>
      <c r="G583" s="3" t="s">
        <v>543</v>
      </c>
      <c r="H583" s="10" t="s">
        <v>41</v>
      </c>
      <c r="I583" s="10">
        <v>3</v>
      </c>
      <c r="J583" s="21">
        <v>2300</v>
      </c>
      <c r="K583" s="21">
        <f t="shared" si="10"/>
        <v>6900</v>
      </c>
      <c r="L583" s="9" t="s">
        <v>706</v>
      </c>
      <c r="M583" s="9" t="s">
        <v>707</v>
      </c>
    </row>
    <row r="584" spans="1:13" ht="293.25" x14ac:dyDescent="0.25">
      <c r="A584" s="5" t="s">
        <v>1</v>
      </c>
      <c r="B584" s="18" t="s">
        <v>544</v>
      </c>
      <c r="C584" s="18" t="s">
        <v>158</v>
      </c>
      <c r="D584" s="18" t="s">
        <v>159</v>
      </c>
      <c r="E584" s="23" t="s">
        <v>339</v>
      </c>
      <c r="F584" s="23" t="s">
        <v>545</v>
      </c>
      <c r="G584" s="3" t="s">
        <v>546</v>
      </c>
      <c r="H584" s="10" t="s">
        <v>41</v>
      </c>
      <c r="I584" s="10">
        <v>26</v>
      </c>
      <c r="J584" s="21">
        <v>1500</v>
      </c>
      <c r="K584" s="21">
        <f t="shared" si="10"/>
        <v>39000</v>
      </c>
      <c r="L584" s="9" t="s">
        <v>706</v>
      </c>
      <c r="M584" s="9" t="s">
        <v>707</v>
      </c>
    </row>
    <row r="585" spans="1:13" ht="293.25" x14ac:dyDescent="0.25">
      <c r="A585" s="5" t="s">
        <v>1</v>
      </c>
      <c r="B585" s="18" t="s">
        <v>544</v>
      </c>
      <c r="C585" s="18" t="s">
        <v>158</v>
      </c>
      <c r="D585" s="18" t="s">
        <v>159</v>
      </c>
      <c r="E585" s="23" t="s">
        <v>339</v>
      </c>
      <c r="F585" s="23" t="s">
        <v>547</v>
      </c>
      <c r="G585" s="3" t="s">
        <v>548</v>
      </c>
      <c r="H585" s="10" t="s">
        <v>41</v>
      </c>
      <c r="I585" s="10">
        <v>26</v>
      </c>
      <c r="J585" s="21">
        <v>1500</v>
      </c>
      <c r="K585" s="21">
        <f t="shared" si="10"/>
        <v>39000</v>
      </c>
      <c r="L585" s="9" t="s">
        <v>706</v>
      </c>
      <c r="M585" s="9" t="s">
        <v>707</v>
      </c>
    </row>
    <row r="586" spans="1:13" ht="331.5" x14ac:dyDescent="0.25">
      <c r="A586" s="5" t="s">
        <v>1</v>
      </c>
      <c r="B586" s="18" t="s">
        <v>544</v>
      </c>
      <c r="C586" s="18" t="s">
        <v>549</v>
      </c>
      <c r="D586" s="18" t="s">
        <v>436</v>
      </c>
      <c r="E586" s="23" t="s">
        <v>550</v>
      </c>
      <c r="F586" s="23" t="s">
        <v>551</v>
      </c>
      <c r="G586" s="3" t="s">
        <v>552</v>
      </c>
      <c r="H586" s="10" t="s">
        <v>41</v>
      </c>
      <c r="I586" s="10">
        <v>10</v>
      </c>
      <c r="J586" s="21">
        <v>7000</v>
      </c>
      <c r="K586" s="21">
        <f t="shared" si="10"/>
        <v>70000</v>
      </c>
      <c r="L586" s="9" t="s">
        <v>706</v>
      </c>
      <c r="M586" s="9" t="s">
        <v>707</v>
      </c>
    </row>
    <row r="587" spans="1:13" ht="178.5" x14ac:dyDescent="0.25">
      <c r="A587" s="5" t="s">
        <v>1</v>
      </c>
      <c r="B587" s="18" t="s">
        <v>544</v>
      </c>
      <c r="C587" s="18" t="s">
        <v>549</v>
      </c>
      <c r="D587" s="18" t="s">
        <v>199</v>
      </c>
      <c r="E587" s="23" t="s">
        <v>553</v>
      </c>
      <c r="F587" s="23" t="s">
        <v>554</v>
      </c>
      <c r="G587" s="3" t="s">
        <v>555</v>
      </c>
      <c r="H587" s="10" t="s">
        <v>41</v>
      </c>
      <c r="I587" s="10">
        <v>10</v>
      </c>
      <c r="J587" s="21">
        <v>4000</v>
      </c>
      <c r="K587" s="21">
        <f t="shared" si="10"/>
        <v>40000</v>
      </c>
      <c r="L587" s="9" t="s">
        <v>706</v>
      </c>
      <c r="M587" s="9" t="s">
        <v>707</v>
      </c>
    </row>
    <row r="588" spans="1:13" ht="178.5" x14ac:dyDescent="0.25">
      <c r="A588" s="5" t="s">
        <v>1</v>
      </c>
      <c r="B588" s="18" t="s">
        <v>544</v>
      </c>
      <c r="C588" s="18" t="s">
        <v>549</v>
      </c>
      <c r="D588" s="18" t="s">
        <v>556</v>
      </c>
      <c r="E588" s="23" t="s">
        <v>557</v>
      </c>
      <c r="F588" s="23" t="s">
        <v>558</v>
      </c>
      <c r="G588" s="3" t="s">
        <v>559</v>
      </c>
      <c r="H588" s="10" t="s">
        <v>41</v>
      </c>
      <c r="I588" s="10">
        <v>10</v>
      </c>
      <c r="J588" s="21">
        <v>6000</v>
      </c>
      <c r="K588" s="21">
        <f t="shared" si="10"/>
        <v>60000</v>
      </c>
      <c r="L588" s="9" t="s">
        <v>706</v>
      </c>
      <c r="M588" s="9" t="s">
        <v>707</v>
      </c>
    </row>
    <row r="589" spans="1:13" ht="102" x14ac:dyDescent="0.25">
      <c r="A589" s="5" t="s">
        <v>1</v>
      </c>
      <c r="B589" s="18" t="s">
        <v>544</v>
      </c>
      <c r="C589" s="18" t="s">
        <v>560</v>
      </c>
      <c r="D589" s="18" t="s">
        <v>18</v>
      </c>
      <c r="E589" s="23" t="s">
        <v>561</v>
      </c>
      <c r="F589" s="23" t="s">
        <v>562</v>
      </c>
      <c r="G589" s="3" t="s">
        <v>563</v>
      </c>
      <c r="H589" s="10" t="s">
        <v>41</v>
      </c>
      <c r="I589" s="10">
        <v>4</v>
      </c>
      <c r="J589" s="21">
        <v>1000</v>
      </c>
      <c r="K589" s="21">
        <f t="shared" si="10"/>
        <v>4000</v>
      </c>
      <c r="L589" s="9" t="s">
        <v>706</v>
      </c>
      <c r="M589" s="9" t="s">
        <v>707</v>
      </c>
    </row>
    <row r="590" spans="1:13" ht="357" x14ac:dyDescent="0.25">
      <c r="A590" s="5" t="s">
        <v>1</v>
      </c>
      <c r="B590" s="18" t="s">
        <v>544</v>
      </c>
      <c r="C590" s="18" t="s">
        <v>560</v>
      </c>
      <c r="D590" s="18" t="s">
        <v>18</v>
      </c>
      <c r="E590" s="23" t="s">
        <v>564</v>
      </c>
      <c r="F590" s="23" t="s">
        <v>565</v>
      </c>
      <c r="G590" s="3" t="s">
        <v>566</v>
      </c>
      <c r="H590" s="10" t="s">
        <v>41</v>
      </c>
      <c r="I590" s="10">
        <v>4</v>
      </c>
      <c r="J590" s="21">
        <v>4500</v>
      </c>
      <c r="K590" s="21">
        <f t="shared" si="10"/>
        <v>18000</v>
      </c>
      <c r="L590" s="9" t="s">
        <v>706</v>
      </c>
      <c r="M590" s="9" t="s">
        <v>707</v>
      </c>
    </row>
    <row r="591" spans="1:13" ht="242.25" x14ac:dyDescent="0.25">
      <c r="A591" s="5" t="s">
        <v>1</v>
      </c>
      <c r="B591" s="18" t="s">
        <v>544</v>
      </c>
      <c r="C591" s="18" t="s">
        <v>567</v>
      </c>
      <c r="D591" s="18" t="s">
        <v>568</v>
      </c>
      <c r="E591" s="23" t="s">
        <v>569</v>
      </c>
      <c r="F591" s="23" t="s">
        <v>570</v>
      </c>
      <c r="G591" s="3" t="s">
        <v>571</v>
      </c>
      <c r="H591" s="10" t="s">
        <v>41</v>
      </c>
      <c r="I591" s="10">
        <v>4</v>
      </c>
      <c r="J591" s="21">
        <v>20000</v>
      </c>
      <c r="K591" s="21">
        <f t="shared" si="10"/>
        <v>80000</v>
      </c>
      <c r="L591" s="9" t="s">
        <v>706</v>
      </c>
      <c r="M591" s="9" t="s">
        <v>707</v>
      </c>
    </row>
    <row r="592" spans="1:13" ht="409.5" x14ac:dyDescent="0.25">
      <c r="A592" s="5" t="s">
        <v>1</v>
      </c>
      <c r="B592" s="18" t="s">
        <v>544</v>
      </c>
      <c r="C592" s="18" t="s">
        <v>567</v>
      </c>
      <c r="D592" s="18" t="s">
        <v>501</v>
      </c>
      <c r="E592" s="23" t="s">
        <v>572</v>
      </c>
      <c r="F592" s="23" t="s">
        <v>573</v>
      </c>
      <c r="G592" s="3" t="s">
        <v>574</v>
      </c>
      <c r="H592" s="10" t="s">
        <v>41</v>
      </c>
      <c r="I592" s="10">
        <v>3</v>
      </c>
      <c r="J592" s="21">
        <v>34000</v>
      </c>
      <c r="K592" s="21">
        <f t="shared" si="10"/>
        <v>102000</v>
      </c>
      <c r="L592" s="9" t="s">
        <v>706</v>
      </c>
      <c r="M592" s="9" t="s">
        <v>707</v>
      </c>
    </row>
    <row r="593" spans="1:13" ht="51" x14ac:dyDescent="0.25">
      <c r="A593" s="5" t="s">
        <v>1</v>
      </c>
      <c r="B593" s="18" t="s">
        <v>544</v>
      </c>
      <c r="C593" s="18" t="s">
        <v>46</v>
      </c>
      <c r="D593" s="18" t="s">
        <v>575</v>
      </c>
      <c r="E593" s="23" t="s">
        <v>576</v>
      </c>
      <c r="F593" s="23" t="s">
        <v>577</v>
      </c>
      <c r="G593" s="3" t="s">
        <v>578</v>
      </c>
      <c r="H593" s="10" t="s">
        <v>41</v>
      </c>
      <c r="I593" s="10">
        <v>4</v>
      </c>
      <c r="J593" s="21">
        <v>10000</v>
      </c>
      <c r="K593" s="21">
        <f t="shared" si="10"/>
        <v>40000</v>
      </c>
      <c r="L593" s="9" t="s">
        <v>706</v>
      </c>
      <c r="M593" s="9" t="s">
        <v>707</v>
      </c>
    </row>
    <row r="594" spans="1:13" ht="153" x14ac:dyDescent="0.25">
      <c r="A594" s="5" t="s">
        <v>1</v>
      </c>
      <c r="B594" s="18" t="s">
        <v>544</v>
      </c>
      <c r="C594" s="18" t="s">
        <v>173</v>
      </c>
      <c r="D594" s="18" t="s">
        <v>346</v>
      </c>
      <c r="E594" s="23" t="s">
        <v>579</v>
      </c>
      <c r="F594" s="23" t="s">
        <v>580</v>
      </c>
      <c r="G594" s="3" t="s">
        <v>581</v>
      </c>
      <c r="H594" s="10" t="s">
        <v>41</v>
      </c>
      <c r="I594" s="10">
        <v>7</v>
      </c>
      <c r="J594" s="21">
        <v>3300</v>
      </c>
      <c r="K594" s="21">
        <f t="shared" si="10"/>
        <v>23100</v>
      </c>
      <c r="L594" s="9" t="s">
        <v>706</v>
      </c>
      <c r="M594" s="9" t="s">
        <v>707</v>
      </c>
    </row>
    <row r="595" spans="1:13" ht="229.5" x14ac:dyDescent="0.25">
      <c r="A595" s="5" t="s">
        <v>1</v>
      </c>
      <c r="B595" s="18" t="s">
        <v>544</v>
      </c>
      <c r="C595" s="18" t="s">
        <v>158</v>
      </c>
      <c r="D595" s="18" t="s">
        <v>159</v>
      </c>
      <c r="E595" s="23" t="s">
        <v>339</v>
      </c>
      <c r="F595" s="23" t="s">
        <v>582</v>
      </c>
      <c r="G595" s="3" t="s">
        <v>583</v>
      </c>
      <c r="H595" s="10" t="s">
        <v>41</v>
      </c>
      <c r="I595" s="10">
        <v>26</v>
      </c>
      <c r="J595" s="21">
        <v>1500</v>
      </c>
      <c r="K595" s="21">
        <f t="shared" si="10"/>
        <v>39000</v>
      </c>
      <c r="L595" s="9" t="s">
        <v>706</v>
      </c>
      <c r="M595" s="9" t="s">
        <v>707</v>
      </c>
    </row>
    <row r="596" spans="1:13" ht="102" x14ac:dyDescent="0.25">
      <c r="A596" s="5" t="s">
        <v>1</v>
      </c>
      <c r="B596" s="18" t="s">
        <v>584</v>
      </c>
      <c r="C596" s="18" t="s">
        <v>585</v>
      </c>
      <c r="D596" s="18" t="s">
        <v>586</v>
      </c>
      <c r="E596" s="23" t="s">
        <v>587</v>
      </c>
      <c r="F596" s="23" t="s">
        <v>588</v>
      </c>
      <c r="G596" s="3" t="s">
        <v>589</v>
      </c>
      <c r="H596" s="10" t="s">
        <v>41</v>
      </c>
      <c r="I596" s="10">
        <v>2</v>
      </c>
      <c r="J596" s="21">
        <v>14000</v>
      </c>
      <c r="K596" s="21">
        <f t="shared" si="10"/>
        <v>28000</v>
      </c>
      <c r="L596" s="9" t="s">
        <v>706</v>
      </c>
      <c r="M596" s="9" t="s">
        <v>707</v>
      </c>
    </row>
    <row r="597" spans="1:13" ht="318.75" x14ac:dyDescent="0.25">
      <c r="A597" s="5" t="s">
        <v>1</v>
      </c>
      <c r="B597" s="18" t="s">
        <v>584</v>
      </c>
      <c r="C597" s="18" t="s">
        <v>590</v>
      </c>
      <c r="D597" s="18" t="s">
        <v>393</v>
      </c>
      <c r="E597" s="23" t="s">
        <v>591</v>
      </c>
      <c r="F597" s="23" t="s">
        <v>592</v>
      </c>
      <c r="G597" s="3" t="s">
        <v>593</v>
      </c>
      <c r="H597" s="10" t="s">
        <v>41</v>
      </c>
      <c r="I597" s="10">
        <v>20</v>
      </c>
      <c r="J597" s="21">
        <v>2000</v>
      </c>
      <c r="K597" s="21">
        <f t="shared" si="10"/>
        <v>40000</v>
      </c>
      <c r="L597" s="9" t="s">
        <v>706</v>
      </c>
      <c r="M597" s="9" t="s">
        <v>707</v>
      </c>
    </row>
    <row r="598" spans="1:13" ht="140.25" x14ac:dyDescent="0.25">
      <c r="A598" s="5" t="s">
        <v>1</v>
      </c>
      <c r="B598" s="18" t="s">
        <v>584</v>
      </c>
      <c r="C598" s="18" t="s">
        <v>46</v>
      </c>
      <c r="D598" s="18" t="s">
        <v>594</v>
      </c>
      <c r="E598" s="23" t="s">
        <v>595</v>
      </c>
      <c r="F598" s="23" t="s">
        <v>596</v>
      </c>
      <c r="G598" s="3" t="s">
        <v>597</v>
      </c>
      <c r="H598" s="10" t="s">
        <v>41</v>
      </c>
      <c r="I598" s="10">
        <v>4</v>
      </c>
      <c r="J598" s="21">
        <v>1400</v>
      </c>
      <c r="K598" s="21">
        <f t="shared" si="10"/>
        <v>5600</v>
      </c>
      <c r="L598" s="9" t="s">
        <v>706</v>
      </c>
      <c r="M598" s="9" t="s">
        <v>707</v>
      </c>
    </row>
    <row r="599" spans="1:13" ht="76.5" x14ac:dyDescent="0.25">
      <c r="A599" s="5" t="s">
        <v>1</v>
      </c>
      <c r="B599" s="18" t="s">
        <v>584</v>
      </c>
      <c r="C599" s="18" t="s">
        <v>46</v>
      </c>
      <c r="D599" s="18" t="s">
        <v>598</v>
      </c>
      <c r="E599" s="23" t="s">
        <v>599</v>
      </c>
      <c r="F599" s="23" t="s">
        <v>600</v>
      </c>
      <c r="G599" s="3" t="s">
        <v>601</v>
      </c>
      <c r="H599" s="10" t="s">
        <v>41</v>
      </c>
      <c r="I599" s="10">
        <v>4</v>
      </c>
      <c r="J599" s="21">
        <v>2000</v>
      </c>
      <c r="K599" s="21">
        <f t="shared" si="10"/>
        <v>8000</v>
      </c>
      <c r="L599" s="9" t="s">
        <v>706</v>
      </c>
      <c r="M599" s="9" t="s">
        <v>707</v>
      </c>
    </row>
    <row r="600" spans="1:13" ht="102" x14ac:dyDescent="0.25">
      <c r="A600" s="5" t="s">
        <v>1</v>
      </c>
      <c r="B600" s="18" t="s">
        <v>584</v>
      </c>
      <c r="C600" s="18" t="s">
        <v>249</v>
      </c>
      <c r="D600" s="18" t="s">
        <v>18</v>
      </c>
      <c r="E600" s="23" t="s">
        <v>602</v>
      </c>
      <c r="F600" s="23" t="s">
        <v>603</v>
      </c>
      <c r="G600" s="3" t="s">
        <v>604</v>
      </c>
      <c r="H600" s="10" t="s">
        <v>41</v>
      </c>
      <c r="I600" s="10">
        <v>20</v>
      </c>
      <c r="J600" s="21">
        <v>1700</v>
      </c>
      <c r="K600" s="21">
        <f t="shared" si="10"/>
        <v>34000</v>
      </c>
      <c r="L600" s="9" t="s">
        <v>706</v>
      </c>
      <c r="M600" s="9" t="s">
        <v>707</v>
      </c>
    </row>
    <row r="601" spans="1:13" ht="293.25" x14ac:dyDescent="0.25">
      <c r="A601" s="5" t="s">
        <v>1</v>
      </c>
      <c r="B601" s="18" t="s">
        <v>584</v>
      </c>
      <c r="C601" s="18" t="s">
        <v>443</v>
      </c>
      <c r="D601" s="18" t="s">
        <v>159</v>
      </c>
      <c r="E601" s="23" t="s">
        <v>605</v>
      </c>
      <c r="F601" s="23" t="s">
        <v>606</v>
      </c>
      <c r="G601" s="3" t="s">
        <v>607</v>
      </c>
      <c r="H601" s="10" t="s">
        <v>41</v>
      </c>
      <c r="I601" s="10">
        <v>148</v>
      </c>
      <c r="J601" s="21">
        <v>2300</v>
      </c>
      <c r="K601" s="21">
        <f t="shared" si="10"/>
        <v>340400</v>
      </c>
      <c r="L601" s="9" t="s">
        <v>706</v>
      </c>
      <c r="M601" s="9" t="s">
        <v>707</v>
      </c>
    </row>
    <row r="602" spans="1:13" ht="267.75" x14ac:dyDescent="0.25">
      <c r="A602" s="5" t="s">
        <v>1</v>
      </c>
      <c r="B602" s="18" t="s">
        <v>608</v>
      </c>
      <c r="C602" s="18" t="s">
        <v>92</v>
      </c>
      <c r="D602" s="18" t="s">
        <v>609</v>
      </c>
      <c r="E602" s="23" t="s">
        <v>610</v>
      </c>
      <c r="F602" s="23" t="s">
        <v>611</v>
      </c>
      <c r="G602" s="3" t="s">
        <v>612</v>
      </c>
      <c r="H602" s="10" t="s">
        <v>91</v>
      </c>
      <c r="I602" s="10">
        <v>15</v>
      </c>
      <c r="J602" s="21">
        <v>1800</v>
      </c>
      <c r="K602" s="21">
        <f t="shared" si="10"/>
        <v>27000</v>
      </c>
      <c r="L602" s="9" t="s">
        <v>706</v>
      </c>
      <c r="M602" s="9" t="s">
        <v>707</v>
      </c>
    </row>
    <row r="603" spans="1:13" ht="267.75" x14ac:dyDescent="0.25">
      <c r="A603" s="5" t="s">
        <v>1</v>
      </c>
      <c r="B603" s="18" t="s">
        <v>608</v>
      </c>
      <c r="C603" s="18" t="s">
        <v>46</v>
      </c>
      <c r="D603" s="18" t="s">
        <v>613</v>
      </c>
      <c r="E603" s="23" t="s">
        <v>614</v>
      </c>
      <c r="F603" s="23" t="s">
        <v>615</v>
      </c>
      <c r="G603" s="3" t="s">
        <v>616</v>
      </c>
      <c r="H603" s="10" t="s">
        <v>41</v>
      </c>
      <c r="I603" s="10">
        <v>10</v>
      </c>
      <c r="J603" s="21">
        <v>1050</v>
      </c>
      <c r="K603" s="21">
        <f t="shared" si="10"/>
        <v>10500</v>
      </c>
      <c r="L603" s="9" t="s">
        <v>706</v>
      </c>
      <c r="M603" s="9" t="s">
        <v>707</v>
      </c>
    </row>
    <row r="604" spans="1:13" ht="344.25" x14ac:dyDescent="0.25">
      <c r="A604" s="5" t="s">
        <v>1</v>
      </c>
      <c r="B604" s="18" t="s">
        <v>617</v>
      </c>
      <c r="C604" s="18" t="s">
        <v>402</v>
      </c>
      <c r="D604" s="18" t="s">
        <v>18</v>
      </c>
      <c r="E604" s="23" t="s">
        <v>618</v>
      </c>
      <c r="F604" s="23" t="s">
        <v>619</v>
      </c>
      <c r="G604" s="3" t="s">
        <v>620</v>
      </c>
      <c r="H604" s="10" t="s">
        <v>41</v>
      </c>
      <c r="I604" s="10">
        <v>4</v>
      </c>
      <c r="J604" s="21">
        <v>1400</v>
      </c>
      <c r="K604" s="21">
        <f t="shared" si="10"/>
        <v>5600</v>
      </c>
      <c r="L604" s="9" t="s">
        <v>706</v>
      </c>
      <c r="M604" s="9" t="s">
        <v>707</v>
      </c>
    </row>
    <row r="605" spans="1:13" ht="409.5" x14ac:dyDescent="0.25">
      <c r="A605" s="5" t="s">
        <v>1</v>
      </c>
      <c r="B605" s="18" t="s">
        <v>621</v>
      </c>
      <c r="C605" s="18" t="s">
        <v>432</v>
      </c>
      <c r="D605" s="18" t="s">
        <v>622</v>
      </c>
      <c r="E605" s="23" t="s">
        <v>623</v>
      </c>
      <c r="F605" s="23" t="s">
        <v>624</v>
      </c>
      <c r="G605" s="3" t="s">
        <v>625</v>
      </c>
      <c r="H605" s="10" t="s">
        <v>41</v>
      </c>
      <c r="I605" s="10">
        <v>1</v>
      </c>
      <c r="J605" s="21">
        <v>5000</v>
      </c>
      <c r="K605" s="21">
        <f t="shared" si="10"/>
        <v>5000</v>
      </c>
      <c r="L605" s="9" t="s">
        <v>706</v>
      </c>
      <c r="M605" s="9" t="s">
        <v>707</v>
      </c>
    </row>
    <row r="606" spans="1:13" ht="395.25" x14ac:dyDescent="0.25">
      <c r="A606" s="5" t="s">
        <v>1</v>
      </c>
      <c r="B606" s="18" t="s">
        <v>621</v>
      </c>
      <c r="C606" s="18" t="s">
        <v>105</v>
      </c>
      <c r="D606" s="18" t="s">
        <v>399</v>
      </c>
      <c r="E606" s="23" t="s">
        <v>626</v>
      </c>
      <c r="F606" s="23" t="s">
        <v>627</v>
      </c>
      <c r="G606" s="3" t="s">
        <v>628</v>
      </c>
      <c r="H606" s="10" t="s">
        <v>41</v>
      </c>
      <c r="I606" s="10">
        <v>2</v>
      </c>
      <c r="J606" s="21">
        <v>4000</v>
      </c>
      <c r="K606" s="21">
        <f t="shared" si="10"/>
        <v>8000</v>
      </c>
      <c r="L606" s="9" t="s">
        <v>706</v>
      </c>
      <c r="M606" s="9" t="s">
        <v>707</v>
      </c>
    </row>
    <row r="607" spans="1:13" ht="409.5" x14ac:dyDescent="0.25">
      <c r="A607" s="5" t="s">
        <v>1</v>
      </c>
      <c r="B607" s="18" t="s">
        <v>621</v>
      </c>
      <c r="C607" s="18" t="s">
        <v>105</v>
      </c>
      <c r="D607" s="18" t="s">
        <v>97</v>
      </c>
      <c r="E607" s="23" t="s">
        <v>629</v>
      </c>
      <c r="F607" s="23" t="s">
        <v>630</v>
      </c>
      <c r="G607" s="3" t="s">
        <v>631</v>
      </c>
      <c r="H607" s="10" t="s">
        <v>41</v>
      </c>
      <c r="I607" s="10">
        <v>2</v>
      </c>
      <c r="J607" s="21">
        <v>20000</v>
      </c>
      <c r="K607" s="21">
        <f t="shared" si="10"/>
        <v>40000</v>
      </c>
      <c r="L607" s="9" t="s">
        <v>706</v>
      </c>
      <c r="M607" s="9" t="s">
        <v>707</v>
      </c>
    </row>
    <row r="608" spans="1:13" ht="369.75" x14ac:dyDescent="0.25">
      <c r="A608" s="5" t="s">
        <v>1</v>
      </c>
      <c r="B608" s="18" t="s">
        <v>621</v>
      </c>
      <c r="C608" s="18" t="s">
        <v>549</v>
      </c>
      <c r="D608" s="18" t="s">
        <v>454</v>
      </c>
      <c r="E608" s="23" t="s">
        <v>632</v>
      </c>
      <c r="F608" s="23" t="s">
        <v>633</v>
      </c>
      <c r="G608" s="3" t="s">
        <v>634</v>
      </c>
      <c r="H608" s="10" t="s">
        <v>41</v>
      </c>
      <c r="I608" s="10">
        <v>10</v>
      </c>
      <c r="J608" s="21">
        <v>3500</v>
      </c>
      <c r="K608" s="21">
        <f t="shared" si="10"/>
        <v>35000</v>
      </c>
      <c r="L608" s="9" t="s">
        <v>706</v>
      </c>
      <c r="M608" s="9" t="s">
        <v>707</v>
      </c>
    </row>
    <row r="609" spans="1:13" ht="409.5" x14ac:dyDescent="0.25">
      <c r="A609" s="5" t="s">
        <v>1</v>
      </c>
      <c r="B609" s="18" t="s">
        <v>621</v>
      </c>
      <c r="C609" s="18" t="s">
        <v>635</v>
      </c>
      <c r="D609" s="18" t="s">
        <v>199</v>
      </c>
      <c r="E609" s="23" t="s">
        <v>636</v>
      </c>
      <c r="F609" s="23" t="s">
        <v>637</v>
      </c>
      <c r="G609" s="3" t="s">
        <v>638</v>
      </c>
      <c r="H609" s="10" t="s">
        <v>41</v>
      </c>
      <c r="I609" s="10">
        <v>2</v>
      </c>
      <c r="J609" s="21">
        <v>1240</v>
      </c>
      <c r="K609" s="21">
        <f t="shared" si="10"/>
        <v>2480</v>
      </c>
      <c r="L609" s="9" t="s">
        <v>706</v>
      </c>
      <c r="M609" s="9" t="s">
        <v>707</v>
      </c>
    </row>
    <row r="610" spans="1:13" ht="140.25" x14ac:dyDescent="0.25">
      <c r="A610" s="5" t="s">
        <v>1</v>
      </c>
      <c r="B610" s="18" t="s">
        <v>621</v>
      </c>
      <c r="C610" s="18" t="s">
        <v>639</v>
      </c>
      <c r="D610" s="18" t="s">
        <v>640</v>
      </c>
      <c r="E610" s="23" t="s">
        <v>641</v>
      </c>
      <c r="F610" s="23" t="s">
        <v>642</v>
      </c>
      <c r="G610" s="3" t="s">
        <v>643</v>
      </c>
      <c r="H610" s="10" t="s">
        <v>41</v>
      </c>
      <c r="I610" s="10">
        <v>15</v>
      </c>
      <c r="J610" s="21">
        <v>1500</v>
      </c>
      <c r="K610" s="21">
        <f t="shared" si="10"/>
        <v>22500</v>
      </c>
      <c r="L610" s="9" t="s">
        <v>706</v>
      </c>
      <c r="M610" s="9" t="s">
        <v>707</v>
      </c>
    </row>
    <row r="611" spans="1:13" ht="409.5" x14ac:dyDescent="0.25">
      <c r="A611" s="5" t="s">
        <v>1</v>
      </c>
      <c r="B611" s="18" t="s">
        <v>621</v>
      </c>
      <c r="C611" s="18" t="s">
        <v>46</v>
      </c>
      <c r="D611" s="18" t="s">
        <v>436</v>
      </c>
      <c r="E611" s="23" t="s">
        <v>644</v>
      </c>
      <c r="F611" s="23" t="s">
        <v>645</v>
      </c>
      <c r="G611" s="3" t="s">
        <v>646</v>
      </c>
      <c r="H611" s="10" t="s">
        <v>41</v>
      </c>
      <c r="I611" s="10">
        <v>15</v>
      </c>
      <c r="J611" s="21">
        <v>500</v>
      </c>
      <c r="K611" s="21">
        <f t="shared" si="10"/>
        <v>7500</v>
      </c>
      <c r="L611" s="9" t="s">
        <v>706</v>
      </c>
      <c r="M611" s="9" t="s">
        <v>707</v>
      </c>
    </row>
    <row r="612" spans="1:13" ht="409.5" x14ac:dyDescent="0.25">
      <c r="A612" s="5" t="s">
        <v>1</v>
      </c>
      <c r="B612" s="18" t="s">
        <v>647</v>
      </c>
      <c r="C612" s="18" t="s">
        <v>249</v>
      </c>
      <c r="D612" s="18" t="s">
        <v>648</v>
      </c>
      <c r="E612" s="23" t="s">
        <v>649</v>
      </c>
      <c r="F612" s="23" t="s">
        <v>650</v>
      </c>
      <c r="G612" s="3" t="s">
        <v>651</v>
      </c>
      <c r="H612" s="10" t="s">
        <v>41</v>
      </c>
      <c r="I612" s="10">
        <v>3</v>
      </c>
      <c r="J612" s="21">
        <v>50000</v>
      </c>
      <c r="K612" s="21">
        <f t="shared" si="10"/>
        <v>150000</v>
      </c>
      <c r="L612" s="9" t="s">
        <v>706</v>
      </c>
      <c r="M612" s="9" t="s">
        <v>707</v>
      </c>
    </row>
    <row r="613" spans="1:13" ht="318.75" x14ac:dyDescent="0.25">
      <c r="A613" s="5" t="s">
        <v>1</v>
      </c>
      <c r="B613" s="18" t="s">
        <v>652</v>
      </c>
      <c r="C613" s="18" t="s">
        <v>653</v>
      </c>
      <c r="D613" s="18" t="s">
        <v>18</v>
      </c>
      <c r="E613" s="23" t="s">
        <v>654</v>
      </c>
      <c r="F613" s="23" t="s">
        <v>655</v>
      </c>
      <c r="G613" s="3" t="s">
        <v>656</v>
      </c>
      <c r="H613" s="10" t="s">
        <v>41</v>
      </c>
      <c r="I613" s="10">
        <v>54</v>
      </c>
      <c r="J613" s="21">
        <v>5300</v>
      </c>
      <c r="K613" s="21">
        <f t="shared" si="10"/>
        <v>286200</v>
      </c>
      <c r="L613" s="9" t="s">
        <v>706</v>
      </c>
      <c r="M613" s="9" t="s">
        <v>707</v>
      </c>
    </row>
    <row r="614" spans="1:13" ht="178.5" x14ac:dyDescent="0.25">
      <c r="A614" s="5" t="s">
        <v>1</v>
      </c>
      <c r="B614" s="18" t="s">
        <v>652</v>
      </c>
      <c r="C614" s="18" t="s">
        <v>254</v>
      </c>
      <c r="D614" s="18" t="s">
        <v>657</v>
      </c>
      <c r="E614" s="23" t="s">
        <v>658</v>
      </c>
      <c r="F614" s="23" t="s">
        <v>659</v>
      </c>
      <c r="G614" s="3" t="s">
        <v>660</v>
      </c>
      <c r="H614" s="10" t="s">
        <v>41</v>
      </c>
      <c r="I614" s="10">
        <v>4566</v>
      </c>
      <c r="J614" s="21">
        <v>560</v>
      </c>
      <c r="K614" s="21">
        <f t="shared" ref="K614:K625" si="11">I614*J614</f>
        <v>2556960</v>
      </c>
      <c r="L614" s="9" t="s">
        <v>706</v>
      </c>
      <c r="M614" s="9" t="s">
        <v>707</v>
      </c>
    </row>
    <row r="615" spans="1:13" ht="408" x14ac:dyDescent="0.25">
      <c r="A615" s="5" t="s">
        <v>1</v>
      </c>
      <c r="B615" s="18" t="s">
        <v>652</v>
      </c>
      <c r="C615" s="18" t="s">
        <v>585</v>
      </c>
      <c r="D615" s="18" t="s">
        <v>87</v>
      </c>
      <c r="E615" s="23" t="s">
        <v>661</v>
      </c>
      <c r="F615" s="23" t="s">
        <v>662</v>
      </c>
      <c r="G615" s="3" t="s">
        <v>663</v>
      </c>
      <c r="H615" s="10" t="s">
        <v>41</v>
      </c>
      <c r="I615" s="10">
        <v>12</v>
      </c>
      <c r="J615" s="21">
        <v>6000</v>
      </c>
      <c r="K615" s="21">
        <f t="shared" si="11"/>
        <v>72000</v>
      </c>
      <c r="L615" s="9" t="s">
        <v>706</v>
      </c>
      <c r="M615" s="9" t="s">
        <v>707</v>
      </c>
    </row>
    <row r="616" spans="1:13" ht="204" x14ac:dyDescent="0.25">
      <c r="A616" s="5" t="s">
        <v>1</v>
      </c>
      <c r="B616" s="18" t="s">
        <v>652</v>
      </c>
      <c r="C616" s="18" t="s">
        <v>31</v>
      </c>
      <c r="D616" s="18" t="s">
        <v>18</v>
      </c>
      <c r="E616" s="23" t="s">
        <v>664</v>
      </c>
      <c r="F616" s="23" t="s">
        <v>665</v>
      </c>
      <c r="G616" s="3" t="s">
        <v>666</v>
      </c>
      <c r="H616" s="10" t="s">
        <v>671</v>
      </c>
      <c r="I616" s="10">
        <v>393</v>
      </c>
      <c r="J616" s="21">
        <v>18900</v>
      </c>
      <c r="K616" s="21">
        <f t="shared" si="11"/>
        <v>7427700</v>
      </c>
      <c r="L616" s="9" t="s">
        <v>706</v>
      </c>
      <c r="M616" s="9" t="s">
        <v>707</v>
      </c>
    </row>
    <row r="617" spans="1:13" ht="191.25" x14ac:dyDescent="0.25">
      <c r="A617" s="5" t="s">
        <v>1</v>
      </c>
      <c r="B617" s="18" t="s">
        <v>652</v>
      </c>
      <c r="C617" s="18" t="s">
        <v>667</v>
      </c>
      <c r="D617" s="18" t="s">
        <v>18</v>
      </c>
      <c r="E617" s="23" t="s">
        <v>668</v>
      </c>
      <c r="F617" s="23" t="s">
        <v>669</v>
      </c>
      <c r="G617" s="3" t="s">
        <v>670</v>
      </c>
      <c r="H617" s="10" t="s">
        <v>671</v>
      </c>
      <c r="I617" s="10">
        <v>5</v>
      </c>
      <c r="J617" s="21">
        <v>30000</v>
      </c>
      <c r="K617" s="21">
        <f t="shared" si="11"/>
        <v>150000</v>
      </c>
      <c r="L617" s="9" t="s">
        <v>706</v>
      </c>
      <c r="M617" s="9" t="s">
        <v>707</v>
      </c>
    </row>
    <row r="618" spans="1:13" ht="191.25" x14ac:dyDescent="0.25">
      <c r="A618" s="5" t="s">
        <v>1</v>
      </c>
      <c r="B618" s="18" t="s">
        <v>652</v>
      </c>
      <c r="C618" s="18" t="s">
        <v>667</v>
      </c>
      <c r="D618" s="18" t="s">
        <v>672</v>
      </c>
      <c r="E618" s="23" t="s">
        <v>668</v>
      </c>
      <c r="F618" s="23" t="s">
        <v>673</v>
      </c>
      <c r="G618" s="3" t="s">
        <v>674</v>
      </c>
      <c r="H618" s="10" t="s">
        <v>671</v>
      </c>
      <c r="I618" s="10">
        <v>74</v>
      </c>
      <c r="J618" s="21">
        <v>17500</v>
      </c>
      <c r="K618" s="21">
        <f t="shared" si="11"/>
        <v>1295000</v>
      </c>
      <c r="L618" s="9" t="s">
        <v>706</v>
      </c>
      <c r="M618" s="9" t="s">
        <v>707</v>
      </c>
    </row>
    <row r="619" spans="1:13" ht="306" x14ac:dyDescent="0.25">
      <c r="A619" s="5" t="s">
        <v>1</v>
      </c>
      <c r="B619" s="18" t="s">
        <v>652</v>
      </c>
      <c r="C619" s="18" t="s">
        <v>675</v>
      </c>
      <c r="D619" s="18" t="s">
        <v>676</v>
      </c>
      <c r="E619" s="23" t="s">
        <v>654</v>
      </c>
      <c r="F619" s="23" t="s">
        <v>677</v>
      </c>
      <c r="G619" s="3" t="s">
        <v>678</v>
      </c>
      <c r="H619" s="3" t="s">
        <v>679</v>
      </c>
      <c r="I619" s="10">
        <v>25</v>
      </c>
      <c r="J619" s="21">
        <v>6500</v>
      </c>
      <c r="K619" s="21">
        <f t="shared" si="11"/>
        <v>162500</v>
      </c>
      <c r="L619" s="9" t="s">
        <v>706</v>
      </c>
      <c r="M619" s="9" t="s">
        <v>707</v>
      </c>
    </row>
    <row r="620" spans="1:13" ht="165.75" x14ac:dyDescent="0.25">
      <c r="A620" s="5" t="s">
        <v>1</v>
      </c>
      <c r="B620" s="18" t="s">
        <v>652</v>
      </c>
      <c r="C620" s="18" t="s">
        <v>680</v>
      </c>
      <c r="D620" s="18" t="s">
        <v>159</v>
      </c>
      <c r="E620" s="23" t="s">
        <v>668</v>
      </c>
      <c r="F620" s="23" t="s">
        <v>681</v>
      </c>
      <c r="G620" s="3" t="s">
        <v>682</v>
      </c>
      <c r="H620" s="10" t="s">
        <v>41</v>
      </c>
      <c r="I620" s="10">
        <v>43</v>
      </c>
      <c r="J620" s="21">
        <v>18900</v>
      </c>
      <c r="K620" s="21">
        <f t="shared" si="11"/>
        <v>812700</v>
      </c>
      <c r="L620" s="9" t="s">
        <v>706</v>
      </c>
      <c r="M620" s="9" t="s">
        <v>707</v>
      </c>
    </row>
    <row r="621" spans="1:13" ht="409.5" x14ac:dyDescent="0.25">
      <c r="A621" s="5" t="s">
        <v>1</v>
      </c>
      <c r="B621" s="18" t="s">
        <v>652</v>
      </c>
      <c r="C621" s="18" t="s">
        <v>46</v>
      </c>
      <c r="D621" s="18" t="s">
        <v>683</v>
      </c>
      <c r="E621" s="23" t="s">
        <v>684</v>
      </c>
      <c r="F621" s="23" t="s">
        <v>685</v>
      </c>
      <c r="G621" s="3" t="s">
        <v>686</v>
      </c>
      <c r="H621" s="10" t="s">
        <v>41</v>
      </c>
      <c r="I621" s="10">
        <v>100</v>
      </c>
      <c r="J621" s="21">
        <v>5800</v>
      </c>
      <c r="K621" s="21">
        <f t="shared" si="11"/>
        <v>580000</v>
      </c>
      <c r="L621" s="9" t="s">
        <v>706</v>
      </c>
      <c r="M621" s="9" t="s">
        <v>707</v>
      </c>
    </row>
    <row r="622" spans="1:13" ht="293.25" x14ac:dyDescent="0.25">
      <c r="A622" s="5" t="s">
        <v>1</v>
      </c>
      <c r="B622" s="18" t="s">
        <v>652</v>
      </c>
      <c r="C622" s="18" t="s">
        <v>46</v>
      </c>
      <c r="D622" s="18" t="s">
        <v>338</v>
      </c>
      <c r="E622" s="23" t="s">
        <v>687</v>
      </c>
      <c r="F622" s="23" t="s">
        <v>688</v>
      </c>
      <c r="G622" s="3" t="s">
        <v>689</v>
      </c>
      <c r="H622" s="10" t="s">
        <v>41</v>
      </c>
      <c r="I622" s="10">
        <v>20</v>
      </c>
      <c r="J622" s="21">
        <v>1500</v>
      </c>
      <c r="K622" s="21">
        <f t="shared" si="11"/>
        <v>30000</v>
      </c>
      <c r="L622" s="9" t="s">
        <v>706</v>
      </c>
      <c r="M622" s="9" t="s">
        <v>707</v>
      </c>
    </row>
    <row r="623" spans="1:13" ht="331.5" x14ac:dyDescent="0.25">
      <c r="A623" s="5" t="s">
        <v>1</v>
      </c>
      <c r="B623" s="18" t="s">
        <v>652</v>
      </c>
      <c r="C623" s="18" t="s">
        <v>17</v>
      </c>
      <c r="D623" s="18" t="s">
        <v>159</v>
      </c>
      <c r="E623" s="23" t="s">
        <v>690</v>
      </c>
      <c r="F623" s="23" t="s">
        <v>691</v>
      </c>
      <c r="G623" s="3" t="s">
        <v>692</v>
      </c>
      <c r="H623" s="10" t="s">
        <v>41</v>
      </c>
      <c r="I623" s="10">
        <v>700</v>
      </c>
      <c r="J623" s="21">
        <v>6400</v>
      </c>
      <c r="K623" s="21">
        <f t="shared" si="11"/>
        <v>4480000</v>
      </c>
      <c r="L623" s="9" t="s">
        <v>706</v>
      </c>
      <c r="M623" s="9" t="s">
        <v>707</v>
      </c>
    </row>
    <row r="624" spans="1:13" ht="382.5" x14ac:dyDescent="0.25">
      <c r="A624" s="5" t="s">
        <v>1</v>
      </c>
      <c r="B624" s="18" t="s">
        <v>652</v>
      </c>
      <c r="C624" s="18" t="s">
        <v>46</v>
      </c>
      <c r="D624" s="18" t="s">
        <v>683</v>
      </c>
      <c r="E624" s="23" t="s">
        <v>684</v>
      </c>
      <c r="F624" s="23" t="s">
        <v>693</v>
      </c>
      <c r="G624" s="3" t="s">
        <v>694</v>
      </c>
      <c r="H624" s="10" t="s">
        <v>41</v>
      </c>
      <c r="I624" s="10">
        <v>226</v>
      </c>
      <c r="J624" s="21">
        <v>3350</v>
      </c>
      <c r="K624" s="21">
        <f t="shared" si="11"/>
        <v>757100</v>
      </c>
      <c r="L624" s="9" t="s">
        <v>706</v>
      </c>
      <c r="M624" s="9" t="s">
        <v>707</v>
      </c>
    </row>
    <row r="625" spans="1:13" ht="382.5" x14ac:dyDescent="0.25">
      <c r="A625" s="5" t="s">
        <v>1</v>
      </c>
      <c r="B625" s="18" t="s">
        <v>652</v>
      </c>
      <c r="C625" s="18" t="s">
        <v>46</v>
      </c>
      <c r="D625" s="18" t="s">
        <v>683</v>
      </c>
      <c r="E625" s="23" t="s">
        <v>684</v>
      </c>
      <c r="F625" s="23" t="s">
        <v>695</v>
      </c>
      <c r="G625" s="3" t="s">
        <v>696</v>
      </c>
      <c r="H625" s="10" t="s">
        <v>41</v>
      </c>
      <c r="I625" s="10">
        <v>120</v>
      </c>
      <c r="J625" s="21">
        <v>4000</v>
      </c>
      <c r="K625" s="21">
        <f t="shared" si="11"/>
        <v>480000</v>
      </c>
      <c r="L625" s="9" t="s">
        <v>706</v>
      </c>
      <c r="M625" s="9" t="s">
        <v>707</v>
      </c>
    </row>
    <row r="626" spans="1:13" ht="51" x14ac:dyDescent="0.25">
      <c r="A626" s="5" t="s">
        <v>1</v>
      </c>
      <c r="B626" s="6">
        <v>50201</v>
      </c>
      <c r="C626" s="7" t="s">
        <v>18</v>
      </c>
      <c r="D626" s="7" t="s">
        <v>18</v>
      </c>
      <c r="E626" s="7" t="s">
        <v>705</v>
      </c>
      <c r="F626" s="7" t="s">
        <v>20</v>
      </c>
      <c r="G626" s="3" t="s">
        <v>698</v>
      </c>
      <c r="H626" s="10" t="s">
        <v>697</v>
      </c>
      <c r="I626" s="10">
        <v>1</v>
      </c>
      <c r="J626" s="24">
        <v>612000000</v>
      </c>
      <c r="K626" s="24">
        <v>612000000</v>
      </c>
      <c r="L626" s="9" t="s">
        <v>706</v>
      </c>
      <c r="M626" s="9" t="s">
        <v>707</v>
      </c>
    </row>
    <row r="627" spans="1:13" ht="63.75" x14ac:dyDescent="0.25">
      <c r="A627" s="5" t="s">
        <v>1</v>
      </c>
      <c r="B627" s="6">
        <v>50201</v>
      </c>
      <c r="C627" s="7" t="s">
        <v>18</v>
      </c>
      <c r="D627" s="7" t="s">
        <v>18</v>
      </c>
      <c r="E627" s="7" t="s">
        <v>705</v>
      </c>
      <c r="F627" s="7" t="s">
        <v>20</v>
      </c>
      <c r="G627" s="3" t="s">
        <v>699</v>
      </c>
      <c r="H627" s="10" t="s">
        <v>697</v>
      </c>
      <c r="I627" s="10">
        <v>1</v>
      </c>
      <c r="J627" s="24" t="s">
        <v>701</v>
      </c>
      <c r="K627" s="24" t="s">
        <v>701</v>
      </c>
      <c r="L627" s="9" t="s">
        <v>706</v>
      </c>
      <c r="M627" s="9" t="s">
        <v>707</v>
      </c>
    </row>
    <row r="628" spans="1:13" ht="38.25" x14ac:dyDescent="0.25">
      <c r="A628" s="5" t="s">
        <v>1</v>
      </c>
      <c r="B628" s="6">
        <v>50201</v>
      </c>
      <c r="C628" s="7" t="s">
        <v>18</v>
      </c>
      <c r="D628" s="7" t="s">
        <v>18</v>
      </c>
      <c r="E628" s="7" t="s">
        <v>705</v>
      </c>
      <c r="F628" s="7" t="s">
        <v>20</v>
      </c>
      <c r="G628" s="3" t="s">
        <v>700</v>
      </c>
      <c r="H628" s="10" t="s">
        <v>697</v>
      </c>
      <c r="I628" s="10">
        <v>1</v>
      </c>
      <c r="J628" s="24" t="s">
        <v>702</v>
      </c>
      <c r="K628" s="24" t="s">
        <v>702</v>
      </c>
      <c r="L628" s="9" t="s">
        <v>706</v>
      </c>
      <c r="M628" s="9" t="s">
        <v>707</v>
      </c>
    </row>
    <row r="629" spans="1:13" ht="38.25" x14ac:dyDescent="0.25">
      <c r="A629" s="191" t="s">
        <v>1</v>
      </c>
      <c r="B629" s="192">
        <v>10403</v>
      </c>
      <c r="C629" s="193" t="s">
        <v>17</v>
      </c>
      <c r="D629" s="193" t="s">
        <v>1452</v>
      </c>
      <c r="E629" s="193" t="s">
        <v>1453</v>
      </c>
      <c r="F629" s="193" t="s">
        <v>1454</v>
      </c>
      <c r="G629" s="191" t="s">
        <v>1455</v>
      </c>
      <c r="H629" s="192" t="s">
        <v>16</v>
      </c>
      <c r="I629" s="192">
        <v>1</v>
      </c>
      <c r="J629" s="194">
        <v>71250000</v>
      </c>
      <c r="K629" s="194">
        <f>+J629*I629</f>
        <v>71250000</v>
      </c>
      <c r="L629" s="195" t="s">
        <v>706</v>
      </c>
      <c r="M629" s="195" t="s">
        <v>707</v>
      </c>
    </row>
    <row r="630" spans="1:13" ht="39" x14ac:dyDescent="0.25">
      <c r="A630" s="196" t="s">
        <v>1</v>
      </c>
      <c r="B630" s="197">
        <v>10501</v>
      </c>
      <c r="C630" s="198" t="s">
        <v>17</v>
      </c>
      <c r="D630" s="198" t="s">
        <v>909</v>
      </c>
      <c r="E630" s="198" t="s">
        <v>1456</v>
      </c>
      <c r="F630" s="198" t="s">
        <v>1457</v>
      </c>
      <c r="G630" s="191" t="s">
        <v>1458</v>
      </c>
      <c r="H630" s="192" t="s">
        <v>16</v>
      </c>
      <c r="I630" s="192">
        <v>1</v>
      </c>
      <c r="J630" s="194">
        <v>500000</v>
      </c>
      <c r="K630" s="194">
        <f>+J630*I630</f>
        <v>500000</v>
      </c>
      <c r="L630" s="195" t="s">
        <v>706</v>
      </c>
      <c r="M630" s="199" t="s">
        <v>707</v>
      </c>
    </row>
    <row r="631" spans="1:13" ht="39" x14ac:dyDescent="0.25">
      <c r="A631" s="196" t="s">
        <v>1</v>
      </c>
      <c r="B631" s="197" t="s">
        <v>934</v>
      </c>
      <c r="C631" s="198" t="s">
        <v>17</v>
      </c>
      <c r="D631" s="198" t="s">
        <v>909</v>
      </c>
      <c r="E631" s="198" t="s">
        <v>1459</v>
      </c>
      <c r="F631" s="198" t="s">
        <v>1460</v>
      </c>
      <c r="G631" s="191" t="s">
        <v>1461</v>
      </c>
      <c r="H631" s="192" t="s">
        <v>16</v>
      </c>
      <c r="I631" s="192">
        <v>1</v>
      </c>
      <c r="J631" s="200">
        <v>8870400</v>
      </c>
      <c r="K631" s="194">
        <f t="shared" ref="K631:K665" si="12">+J631*I631</f>
        <v>8870400</v>
      </c>
      <c r="L631" s="195" t="s">
        <v>706</v>
      </c>
      <c r="M631" s="199" t="s">
        <v>707</v>
      </c>
    </row>
    <row r="632" spans="1:13" ht="63.75" x14ac:dyDescent="0.25">
      <c r="A632" s="201" t="s">
        <v>1</v>
      </c>
      <c r="B632" s="198">
        <v>10805</v>
      </c>
      <c r="C632" s="198" t="s">
        <v>17</v>
      </c>
      <c r="D632" s="198" t="s">
        <v>808</v>
      </c>
      <c r="E632" s="198" t="s">
        <v>1462</v>
      </c>
      <c r="F632" s="198" t="s">
        <v>1463</v>
      </c>
      <c r="G632" s="191" t="s">
        <v>1464</v>
      </c>
      <c r="H632" s="192" t="s">
        <v>16</v>
      </c>
      <c r="I632" s="192">
        <v>1</v>
      </c>
      <c r="J632" s="194">
        <v>500000</v>
      </c>
      <c r="K632" s="194">
        <f t="shared" si="12"/>
        <v>500000</v>
      </c>
      <c r="L632" s="195" t="s">
        <v>706</v>
      </c>
      <c r="M632" s="199" t="s">
        <v>707</v>
      </c>
    </row>
    <row r="633" spans="1:13" ht="38.25" x14ac:dyDescent="0.25">
      <c r="A633" s="201" t="s">
        <v>1</v>
      </c>
      <c r="B633" s="192">
        <v>20101</v>
      </c>
      <c r="C633" s="198" t="s">
        <v>17</v>
      </c>
      <c r="D633" s="198" t="s">
        <v>909</v>
      </c>
      <c r="E633" s="198" t="s">
        <v>1456</v>
      </c>
      <c r="F633" s="198" t="s">
        <v>1457</v>
      </c>
      <c r="G633" s="191" t="s">
        <v>1465</v>
      </c>
      <c r="H633" s="192" t="s">
        <v>16</v>
      </c>
      <c r="I633" s="192">
        <v>1</v>
      </c>
      <c r="J633" s="194">
        <v>4000000</v>
      </c>
      <c r="K633" s="194">
        <f t="shared" si="12"/>
        <v>4000000</v>
      </c>
      <c r="L633" s="195" t="s">
        <v>706</v>
      </c>
      <c r="M633" s="195" t="s">
        <v>707</v>
      </c>
    </row>
    <row r="634" spans="1:13" ht="63.75" x14ac:dyDescent="0.25">
      <c r="A634" s="201" t="s">
        <v>1</v>
      </c>
      <c r="B634" s="192">
        <v>20304</v>
      </c>
      <c r="C634" s="198" t="s">
        <v>17</v>
      </c>
      <c r="D634" s="198" t="s">
        <v>909</v>
      </c>
      <c r="E634" s="202">
        <v>30181503</v>
      </c>
      <c r="F634" s="202">
        <v>92046110</v>
      </c>
      <c r="G634" s="191" t="s">
        <v>1466</v>
      </c>
      <c r="H634" s="192" t="s">
        <v>16</v>
      </c>
      <c r="I634" s="192">
        <v>1</v>
      </c>
      <c r="J634" s="194">
        <v>4000000</v>
      </c>
      <c r="K634" s="194">
        <f t="shared" si="12"/>
        <v>4000000</v>
      </c>
      <c r="L634" s="195" t="s">
        <v>706</v>
      </c>
      <c r="M634" s="199" t="s">
        <v>707</v>
      </c>
    </row>
    <row r="635" spans="1:13" ht="51" x14ac:dyDescent="0.25">
      <c r="A635" s="201" t="s">
        <v>1</v>
      </c>
      <c r="B635" s="192">
        <v>20401</v>
      </c>
      <c r="C635" s="198" t="s">
        <v>17</v>
      </c>
      <c r="D635" s="198" t="s">
        <v>909</v>
      </c>
      <c r="E635" s="203">
        <v>27111516</v>
      </c>
      <c r="F635" s="203">
        <v>90008515</v>
      </c>
      <c r="G635" s="191" t="s">
        <v>1467</v>
      </c>
      <c r="H635" s="192" t="s">
        <v>16</v>
      </c>
      <c r="I635" s="192">
        <v>1</v>
      </c>
      <c r="J635" s="194">
        <v>1000000</v>
      </c>
      <c r="K635" s="194">
        <f t="shared" si="12"/>
        <v>1000000</v>
      </c>
      <c r="L635" s="195" t="s">
        <v>706</v>
      </c>
      <c r="M635" s="199" t="s">
        <v>707</v>
      </c>
    </row>
    <row r="636" spans="1:13" ht="51" x14ac:dyDescent="0.25">
      <c r="A636" s="201" t="s">
        <v>1</v>
      </c>
      <c r="B636" s="199">
        <v>29903</v>
      </c>
      <c r="C636" s="197" t="s">
        <v>254</v>
      </c>
      <c r="D636" s="197" t="s">
        <v>1468</v>
      </c>
      <c r="E636" s="198" t="s">
        <v>1469</v>
      </c>
      <c r="F636" s="198" t="s">
        <v>1470</v>
      </c>
      <c r="G636" s="191" t="s">
        <v>1471</v>
      </c>
      <c r="H636" s="192" t="s">
        <v>16</v>
      </c>
      <c r="I636" s="192">
        <v>1</v>
      </c>
      <c r="J636" s="194">
        <v>1000000</v>
      </c>
      <c r="K636" s="194">
        <f t="shared" si="12"/>
        <v>1000000</v>
      </c>
      <c r="L636" s="195" t="s">
        <v>706</v>
      </c>
      <c r="M636" s="199" t="s">
        <v>707</v>
      </c>
    </row>
    <row r="637" spans="1:13" ht="38.25" x14ac:dyDescent="0.25">
      <c r="A637" s="201" t="s">
        <v>1</v>
      </c>
      <c r="B637" s="192">
        <v>29904</v>
      </c>
      <c r="C637" s="197">
        <v>140</v>
      </c>
      <c r="D637" s="198" t="s">
        <v>18</v>
      </c>
      <c r="E637" s="198" t="s">
        <v>1472</v>
      </c>
      <c r="F637" s="198" t="s">
        <v>1473</v>
      </c>
      <c r="G637" s="191" t="s">
        <v>1474</v>
      </c>
      <c r="H637" s="192" t="s">
        <v>16</v>
      </c>
      <c r="I637" s="192">
        <v>1</v>
      </c>
      <c r="J637" s="194">
        <v>1000000</v>
      </c>
      <c r="K637" s="194">
        <f t="shared" si="12"/>
        <v>1000000</v>
      </c>
      <c r="L637" s="195" t="s">
        <v>706</v>
      </c>
      <c r="M637" s="195" t="s">
        <v>707</v>
      </c>
    </row>
    <row r="638" spans="1:13" ht="63.75" x14ac:dyDescent="0.25">
      <c r="A638" s="201" t="s">
        <v>1</v>
      </c>
      <c r="B638" s="197">
        <v>29906</v>
      </c>
      <c r="C638" s="198" t="s">
        <v>549</v>
      </c>
      <c r="D638" s="198" t="s">
        <v>454</v>
      </c>
      <c r="E638" s="198" t="s">
        <v>632</v>
      </c>
      <c r="F638" s="198" t="s">
        <v>1475</v>
      </c>
      <c r="G638" s="191" t="s">
        <v>1476</v>
      </c>
      <c r="H638" s="192" t="s">
        <v>16</v>
      </c>
      <c r="I638" s="192">
        <v>1</v>
      </c>
      <c r="J638" s="194">
        <v>4000000</v>
      </c>
      <c r="K638" s="194">
        <f t="shared" si="12"/>
        <v>4000000</v>
      </c>
      <c r="L638" s="195" t="s">
        <v>706</v>
      </c>
      <c r="M638" s="199" t="s">
        <v>707</v>
      </c>
    </row>
    <row r="639" spans="1:13" ht="38.25" x14ac:dyDescent="0.25">
      <c r="A639" s="201" t="s">
        <v>1</v>
      </c>
      <c r="B639" s="192">
        <v>50199</v>
      </c>
      <c r="C639" s="198" t="s">
        <v>18</v>
      </c>
      <c r="D639" s="198" t="s">
        <v>18</v>
      </c>
      <c r="E639" s="204">
        <v>42182901</v>
      </c>
      <c r="F639" s="204">
        <v>92083094</v>
      </c>
      <c r="G639" s="191" t="s">
        <v>1477</v>
      </c>
      <c r="H639" s="192" t="s">
        <v>16</v>
      </c>
      <c r="I639" s="192">
        <v>1</v>
      </c>
      <c r="J639" s="194">
        <v>4000000</v>
      </c>
      <c r="K639" s="194">
        <f t="shared" si="12"/>
        <v>4000000</v>
      </c>
      <c r="L639" s="195" t="s">
        <v>706</v>
      </c>
      <c r="M639" s="199" t="s">
        <v>707</v>
      </c>
    </row>
    <row r="640" spans="1:13" ht="38.25" x14ac:dyDescent="0.25">
      <c r="A640" s="201" t="s">
        <v>1</v>
      </c>
      <c r="B640" s="197">
        <v>50201</v>
      </c>
      <c r="C640" s="198" t="s">
        <v>18</v>
      </c>
      <c r="D640" s="198" t="s">
        <v>18</v>
      </c>
      <c r="E640" s="198" t="s">
        <v>705</v>
      </c>
      <c r="F640" s="198" t="s">
        <v>20</v>
      </c>
      <c r="G640" s="191" t="s">
        <v>1478</v>
      </c>
      <c r="H640" s="192" t="s">
        <v>16</v>
      </c>
      <c r="I640" s="192">
        <v>1</v>
      </c>
      <c r="J640" s="200">
        <v>118750000</v>
      </c>
      <c r="K640" s="194">
        <f t="shared" si="12"/>
        <v>118750000</v>
      </c>
      <c r="L640" s="195" t="s">
        <v>706</v>
      </c>
      <c r="M640" s="199" t="s">
        <v>707</v>
      </c>
    </row>
    <row r="641" spans="1:13" ht="102" x14ac:dyDescent="0.25">
      <c r="A641" s="191" t="s">
        <v>1</v>
      </c>
      <c r="B641" s="192">
        <v>50201</v>
      </c>
      <c r="C641" s="193" t="s">
        <v>18</v>
      </c>
      <c r="D641" s="193" t="s">
        <v>18</v>
      </c>
      <c r="E641" s="193" t="s">
        <v>705</v>
      </c>
      <c r="F641" s="193" t="s">
        <v>20</v>
      </c>
      <c r="G641" s="191" t="s">
        <v>1479</v>
      </c>
      <c r="H641" s="192" t="s">
        <v>16</v>
      </c>
      <c r="I641" s="192">
        <v>1</v>
      </c>
      <c r="J641" s="200">
        <v>1542400000</v>
      </c>
      <c r="K641" s="194">
        <f t="shared" si="12"/>
        <v>1542400000</v>
      </c>
      <c r="L641" s="195" t="s">
        <v>1480</v>
      </c>
      <c r="M641" s="195" t="s">
        <v>707</v>
      </c>
    </row>
    <row r="642" spans="1:13" ht="51" x14ac:dyDescent="0.25">
      <c r="A642" s="191" t="s">
        <v>1</v>
      </c>
      <c r="B642" s="192">
        <v>50201</v>
      </c>
      <c r="C642" s="193" t="s">
        <v>18</v>
      </c>
      <c r="D642" s="193" t="s">
        <v>18</v>
      </c>
      <c r="E642" s="193" t="s">
        <v>705</v>
      </c>
      <c r="F642" s="193" t="s">
        <v>20</v>
      </c>
      <c r="G642" s="191" t="s">
        <v>1481</v>
      </c>
      <c r="H642" s="192" t="s">
        <v>16</v>
      </c>
      <c r="I642" s="192">
        <v>1</v>
      </c>
      <c r="J642" s="200">
        <v>87500000</v>
      </c>
      <c r="K642" s="194">
        <f t="shared" si="12"/>
        <v>87500000</v>
      </c>
      <c r="L642" s="195" t="s">
        <v>1482</v>
      </c>
      <c r="M642" s="195" t="s">
        <v>707</v>
      </c>
    </row>
    <row r="643" spans="1:13" ht="89.25" x14ac:dyDescent="0.25">
      <c r="A643" s="191" t="s">
        <v>1</v>
      </c>
      <c r="B643" s="192">
        <v>50201</v>
      </c>
      <c r="C643" s="193" t="s">
        <v>18</v>
      </c>
      <c r="D643" s="193" t="s">
        <v>18</v>
      </c>
      <c r="E643" s="193" t="s">
        <v>705</v>
      </c>
      <c r="F643" s="193" t="s">
        <v>20</v>
      </c>
      <c r="G643" s="191" t="s">
        <v>1483</v>
      </c>
      <c r="H643" s="192" t="s">
        <v>16</v>
      </c>
      <c r="I643" s="192">
        <v>1</v>
      </c>
      <c r="J643" s="200">
        <v>222276336</v>
      </c>
      <c r="K643" s="194">
        <f t="shared" si="12"/>
        <v>222276336</v>
      </c>
      <c r="L643" s="195" t="s">
        <v>706</v>
      </c>
      <c r="M643" s="195" t="s">
        <v>707</v>
      </c>
    </row>
    <row r="644" spans="1:13" ht="63.75" x14ac:dyDescent="0.25">
      <c r="A644" s="191" t="s">
        <v>1</v>
      </c>
      <c r="B644" s="192">
        <v>50201</v>
      </c>
      <c r="C644" s="193" t="s">
        <v>18</v>
      </c>
      <c r="D644" s="193" t="s">
        <v>18</v>
      </c>
      <c r="E644" s="193" t="s">
        <v>705</v>
      </c>
      <c r="F644" s="193" t="s">
        <v>20</v>
      </c>
      <c r="G644" s="191" t="s">
        <v>1484</v>
      </c>
      <c r="H644" s="192" t="s">
        <v>16</v>
      </c>
      <c r="I644" s="192">
        <v>1</v>
      </c>
      <c r="J644" s="200">
        <v>2389000000</v>
      </c>
      <c r="K644" s="194">
        <f t="shared" si="12"/>
        <v>2389000000</v>
      </c>
      <c r="L644" s="195" t="s">
        <v>706</v>
      </c>
      <c r="M644" s="195" t="s">
        <v>707</v>
      </c>
    </row>
    <row r="645" spans="1:13" ht="102" x14ac:dyDescent="0.25">
      <c r="A645" s="191" t="s">
        <v>1</v>
      </c>
      <c r="B645" s="192">
        <v>50201</v>
      </c>
      <c r="C645" s="193" t="s">
        <v>18</v>
      </c>
      <c r="D645" s="193" t="s">
        <v>18</v>
      </c>
      <c r="E645" s="193" t="s">
        <v>705</v>
      </c>
      <c r="F645" s="193" t="s">
        <v>20</v>
      </c>
      <c r="G645" s="205" t="s">
        <v>1485</v>
      </c>
      <c r="H645" s="192" t="s">
        <v>16</v>
      </c>
      <c r="I645" s="192">
        <v>1</v>
      </c>
      <c r="J645" s="200">
        <v>107563408.90000001</v>
      </c>
      <c r="K645" s="194">
        <f t="shared" si="12"/>
        <v>107563408.90000001</v>
      </c>
      <c r="L645" s="195" t="s">
        <v>1482</v>
      </c>
      <c r="M645" s="195" t="s">
        <v>707</v>
      </c>
    </row>
    <row r="646" spans="1:13" ht="140.25" x14ac:dyDescent="0.25">
      <c r="A646" s="191" t="s">
        <v>1</v>
      </c>
      <c r="B646" s="192">
        <v>50201</v>
      </c>
      <c r="C646" s="193" t="s">
        <v>18</v>
      </c>
      <c r="D646" s="193" t="s">
        <v>18</v>
      </c>
      <c r="E646" s="193" t="s">
        <v>705</v>
      </c>
      <c r="F646" s="193" t="s">
        <v>20</v>
      </c>
      <c r="G646" s="191" t="s">
        <v>1486</v>
      </c>
      <c r="H646" s="192" t="s">
        <v>16</v>
      </c>
      <c r="I646" s="192">
        <v>1</v>
      </c>
      <c r="J646" s="200">
        <v>1200000000</v>
      </c>
      <c r="K646" s="194">
        <f t="shared" si="12"/>
        <v>1200000000</v>
      </c>
      <c r="L646" s="195" t="s">
        <v>706</v>
      </c>
      <c r="M646" s="195" t="s">
        <v>707</v>
      </c>
    </row>
    <row r="647" spans="1:13" ht="140.25" x14ac:dyDescent="0.25">
      <c r="A647" s="191" t="s">
        <v>1</v>
      </c>
      <c r="B647" s="192">
        <v>50201</v>
      </c>
      <c r="C647" s="193" t="s">
        <v>18</v>
      </c>
      <c r="D647" s="193" t="s">
        <v>18</v>
      </c>
      <c r="E647" s="193" t="s">
        <v>705</v>
      </c>
      <c r="F647" s="193" t="s">
        <v>20</v>
      </c>
      <c r="G647" s="191" t="s">
        <v>1487</v>
      </c>
      <c r="H647" s="192" t="s">
        <v>16</v>
      </c>
      <c r="I647" s="192">
        <v>1</v>
      </c>
      <c r="J647" s="200">
        <v>700000000</v>
      </c>
      <c r="K647" s="194">
        <f t="shared" si="12"/>
        <v>700000000</v>
      </c>
      <c r="L647" s="195" t="s">
        <v>706</v>
      </c>
      <c r="M647" s="195" t="s">
        <v>707</v>
      </c>
    </row>
    <row r="648" spans="1:13" ht="89.25" x14ac:dyDescent="0.25">
      <c r="A648" s="191" t="s">
        <v>1</v>
      </c>
      <c r="B648" s="192">
        <v>50201</v>
      </c>
      <c r="C648" s="193" t="s">
        <v>18</v>
      </c>
      <c r="D648" s="193" t="s">
        <v>18</v>
      </c>
      <c r="E648" s="193" t="s">
        <v>705</v>
      </c>
      <c r="F648" s="193" t="s">
        <v>20</v>
      </c>
      <c r="G648" s="191" t="s">
        <v>1488</v>
      </c>
      <c r="H648" s="192" t="s">
        <v>16</v>
      </c>
      <c r="I648" s="192">
        <v>1</v>
      </c>
      <c r="J648" s="200">
        <v>15157986000</v>
      </c>
      <c r="K648" s="194">
        <f t="shared" si="12"/>
        <v>15157986000</v>
      </c>
      <c r="L648" s="195" t="s">
        <v>706</v>
      </c>
      <c r="M648" s="195" t="s">
        <v>707</v>
      </c>
    </row>
    <row r="649" spans="1:13" ht="140.25" x14ac:dyDescent="0.25">
      <c r="A649" s="191" t="s">
        <v>1</v>
      </c>
      <c r="B649" s="192">
        <v>50202</v>
      </c>
      <c r="C649" s="193" t="s">
        <v>18</v>
      </c>
      <c r="D649" s="193" t="s">
        <v>18</v>
      </c>
      <c r="E649" s="193" t="s">
        <v>705</v>
      </c>
      <c r="F649" s="193" t="s">
        <v>20</v>
      </c>
      <c r="G649" s="191" t="s">
        <v>1489</v>
      </c>
      <c r="H649" s="192" t="s">
        <v>16</v>
      </c>
      <c r="I649" s="192">
        <v>1</v>
      </c>
      <c r="J649" s="200">
        <f>30830000*590</f>
        <v>18189700000</v>
      </c>
      <c r="K649" s="194">
        <f t="shared" si="12"/>
        <v>18189700000</v>
      </c>
      <c r="L649" s="195" t="s">
        <v>1490</v>
      </c>
      <c r="M649" s="195" t="s">
        <v>707</v>
      </c>
    </row>
    <row r="650" spans="1:13" ht="165.75" x14ac:dyDescent="0.25">
      <c r="A650" s="191" t="s">
        <v>1</v>
      </c>
      <c r="B650" s="192">
        <v>50203</v>
      </c>
      <c r="C650" s="193" t="s">
        <v>18</v>
      </c>
      <c r="D650" s="193" t="s">
        <v>18</v>
      </c>
      <c r="E650" s="193" t="s">
        <v>705</v>
      </c>
      <c r="F650" s="193" t="s">
        <v>20</v>
      </c>
      <c r="G650" s="191" t="s">
        <v>1491</v>
      </c>
      <c r="H650" s="192" t="s">
        <v>16</v>
      </c>
      <c r="I650" s="192">
        <v>1</v>
      </c>
      <c r="J650" s="200">
        <f>17380000*590</f>
        <v>10254200000</v>
      </c>
      <c r="K650" s="194">
        <f t="shared" si="12"/>
        <v>10254200000</v>
      </c>
      <c r="L650" s="195" t="s">
        <v>1490</v>
      </c>
      <c r="M650" s="195" t="s">
        <v>707</v>
      </c>
    </row>
    <row r="651" spans="1:13" ht="89.25" x14ac:dyDescent="0.25">
      <c r="A651" s="191" t="s">
        <v>1</v>
      </c>
      <c r="B651" s="192">
        <v>50204</v>
      </c>
      <c r="C651" s="193" t="s">
        <v>18</v>
      </c>
      <c r="D651" s="193" t="s">
        <v>18</v>
      </c>
      <c r="E651" s="193" t="s">
        <v>705</v>
      </c>
      <c r="F651" s="193" t="s">
        <v>20</v>
      </c>
      <c r="G651" s="191" t="s">
        <v>1492</v>
      </c>
      <c r="H651" s="192" t="s">
        <v>16</v>
      </c>
      <c r="I651" s="192">
        <v>1</v>
      </c>
      <c r="J651" s="200">
        <f>14175471.8650796*600</f>
        <v>8505283119.04776</v>
      </c>
      <c r="K651" s="194">
        <f t="shared" si="12"/>
        <v>8505283119.04776</v>
      </c>
      <c r="L651" s="195" t="s">
        <v>1490</v>
      </c>
      <c r="M651" s="195" t="s">
        <v>707</v>
      </c>
    </row>
    <row r="652" spans="1:13" ht="38.25" x14ac:dyDescent="0.25">
      <c r="A652" s="191" t="s">
        <v>1</v>
      </c>
      <c r="B652" s="192">
        <v>50205</v>
      </c>
      <c r="C652" s="193" t="s">
        <v>18</v>
      </c>
      <c r="D652" s="193" t="s">
        <v>18</v>
      </c>
      <c r="E652" s="193" t="s">
        <v>705</v>
      </c>
      <c r="F652" s="193" t="s">
        <v>20</v>
      </c>
      <c r="G652" s="191" t="s">
        <v>1493</v>
      </c>
      <c r="H652" s="192" t="s">
        <v>16</v>
      </c>
      <c r="I652" s="192">
        <v>1</v>
      </c>
      <c r="J652" s="200">
        <f>3115453.86061408*600</f>
        <v>1869272316.368448</v>
      </c>
      <c r="K652" s="194">
        <f t="shared" si="12"/>
        <v>1869272316.368448</v>
      </c>
      <c r="L652" s="195" t="s">
        <v>1490</v>
      </c>
      <c r="M652" s="195" t="s">
        <v>707</v>
      </c>
    </row>
    <row r="653" spans="1:13" ht="76.5" x14ac:dyDescent="0.25">
      <c r="A653" s="191" t="s">
        <v>1</v>
      </c>
      <c r="B653" s="192">
        <v>50206</v>
      </c>
      <c r="C653" s="193" t="s">
        <v>18</v>
      </c>
      <c r="D653" s="193" t="s">
        <v>18</v>
      </c>
      <c r="E653" s="193" t="s">
        <v>705</v>
      </c>
      <c r="F653" s="193" t="s">
        <v>20</v>
      </c>
      <c r="G653" s="191" t="s">
        <v>1494</v>
      </c>
      <c r="H653" s="192" t="s">
        <v>16</v>
      </c>
      <c r="I653" s="192">
        <v>1</v>
      </c>
      <c r="J653" s="200">
        <f>2495555.33495439*600</f>
        <v>1497333200.9726338</v>
      </c>
      <c r="K653" s="194">
        <f t="shared" si="12"/>
        <v>1497333200.9726338</v>
      </c>
      <c r="L653" s="195" t="s">
        <v>1490</v>
      </c>
      <c r="M653" s="195" t="s">
        <v>707</v>
      </c>
    </row>
    <row r="654" spans="1:13" ht="76.5" x14ac:dyDescent="0.25">
      <c r="A654" s="191" t="s">
        <v>1</v>
      </c>
      <c r="B654" s="192">
        <v>50207</v>
      </c>
      <c r="C654" s="193" t="s">
        <v>18</v>
      </c>
      <c r="D654" s="193" t="s">
        <v>18</v>
      </c>
      <c r="E654" s="193" t="s">
        <v>705</v>
      </c>
      <c r="F654" s="193" t="s">
        <v>20</v>
      </c>
      <c r="G654" s="191" t="s">
        <v>1495</v>
      </c>
      <c r="H654" s="192" t="s">
        <v>16</v>
      </c>
      <c r="I654" s="192">
        <v>1</v>
      </c>
      <c r="J654" s="200">
        <f>762814.78*600</f>
        <v>457688868</v>
      </c>
      <c r="K654" s="194">
        <f t="shared" si="12"/>
        <v>457688868</v>
      </c>
      <c r="L654" s="195" t="s">
        <v>1490</v>
      </c>
      <c r="M654" s="195" t="s">
        <v>707</v>
      </c>
    </row>
    <row r="655" spans="1:13" ht="102" x14ac:dyDescent="0.25">
      <c r="A655" s="191" t="s">
        <v>1</v>
      </c>
      <c r="B655" s="192">
        <v>50208</v>
      </c>
      <c r="C655" s="193" t="s">
        <v>18</v>
      </c>
      <c r="D655" s="193" t="s">
        <v>18</v>
      </c>
      <c r="E655" s="193" t="s">
        <v>705</v>
      </c>
      <c r="F655" s="193" t="s">
        <v>20</v>
      </c>
      <c r="G655" s="191" t="s">
        <v>1496</v>
      </c>
      <c r="H655" s="192" t="s">
        <v>16</v>
      </c>
      <c r="I655" s="192">
        <v>1</v>
      </c>
      <c r="J655" s="200">
        <f>706999.061538462*600</f>
        <v>424199436.92307717</v>
      </c>
      <c r="K655" s="194">
        <f t="shared" si="12"/>
        <v>424199436.92307717</v>
      </c>
      <c r="L655" s="195" t="s">
        <v>1490</v>
      </c>
      <c r="M655" s="195" t="s">
        <v>707</v>
      </c>
    </row>
    <row r="656" spans="1:13" ht="102" x14ac:dyDescent="0.25">
      <c r="A656" s="191" t="s">
        <v>1</v>
      </c>
      <c r="B656" s="192">
        <v>50209</v>
      </c>
      <c r="C656" s="193" t="s">
        <v>18</v>
      </c>
      <c r="D656" s="193" t="s">
        <v>18</v>
      </c>
      <c r="E656" s="193" t="s">
        <v>705</v>
      </c>
      <c r="F656" s="193" t="s">
        <v>20</v>
      </c>
      <c r="G656" s="191" t="s">
        <v>1497</v>
      </c>
      <c r="H656" s="192" t="s">
        <v>16</v>
      </c>
      <c r="I656" s="192">
        <v>1</v>
      </c>
      <c r="J656" s="200">
        <f>539551.915384615*600</f>
        <v>323731149.23076898</v>
      </c>
      <c r="K656" s="194">
        <f t="shared" si="12"/>
        <v>323731149.23076898</v>
      </c>
      <c r="L656" s="195" t="s">
        <v>1490</v>
      </c>
      <c r="M656" s="195" t="s">
        <v>707</v>
      </c>
    </row>
    <row r="657" spans="1:13" ht="76.5" x14ac:dyDescent="0.25">
      <c r="A657" s="191" t="s">
        <v>1</v>
      </c>
      <c r="B657" s="192">
        <v>50210</v>
      </c>
      <c r="C657" s="193" t="s">
        <v>18</v>
      </c>
      <c r="D657" s="193" t="s">
        <v>18</v>
      </c>
      <c r="E657" s="193" t="s">
        <v>705</v>
      </c>
      <c r="F657" s="193" t="s">
        <v>20</v>
      </c>
      <c r="G657" s="191" t="s">
        <v>1498</v>
      </c>
      <c r="H657" s="192" t="s">
        <v>16</v>
      </c>
      <c r="I657" s="192">
        <v>1</v>
      </c>
      <c r="J657" s="200">
        <f>1385000*590</f>
        <v>817150000</v>
      </c>
      <c r="K657" s="194">
        <f t="shared" si="12"/>
        <v>817150000</v>
      </c>
      <c r="L657" s="195" t="s">
        <v>1490</v>
      </c>
      <c r="M657" s="195" t="s">
        <v>707</v>
      </c>
    </row>
    <row r="658" spans="1:13" ht="63.75" x14ac:dyDescent="0.25">
      <c r="A658" s="191" t="s">
        <v>1</v>
      </c>
      <c r="B658" s="192">
        <v>50211</v>
      </c>
      <c r="C658" s="193" t="s">
        <v>18</v>
      </c>
      <c r="D658" s="193" t="s">
        <v>18</v>
      </c>
      <c r="E658" s="193" t="s">
        <v>705</v>
      </c>
      <c r="F658" s="193" t="s">
        <v>20</v>
      </c>
      <c r="G658" s="191" t="s">
        <v>1499</v>
      </c>
      <c r="H658" s="192" t="s">
        <v>16</v>
      </c>
      <c r="I658" s="192">
        <v>1</v>
      </c>
      <c r="J658" s="200">
        <f>1115000*590</f>
        <v>657850000</v>
      </c>
      <c r="K658" s="194">
        <f t="shared" si="12"/>
        <v>657850000</v>
      </c>
      <c r="L658" s="195" t="s">
        <v>1490</v>
      </c>
      <c r="M658" s="195" t="s">
        <v>707</v>
      </c>
    </row>
    <row r="659" spans="1:13" ht="63.75" x14ac:dyDescent="0.25">
      <c r="A659" s="191" t="s">
        <v>1</v>
      </c>
      <c r="B659" s="192">
        <v>50212</v>
      </c>
      <c r="C659" s="193" t="s">
        <v>18</v>
      </c>
      <c r="D659" s="193" t="s">
        <v>18</v>
      </c>
      <c r="E659" s="193" t="s">
        <v>705</v>
      </c>
      <c r="F659" s="193" t="s">
        <v>20</v>
      </c>
      <c r="G659" s="191" t="s">
        <v>1500</v>
      </c>
      <c r="H659" s="192" t="s">
        <v>16</v>
      </c>
      <c r="I659" s="192">
        <v>1</v>
      </c>
      <c r="J659" s="200">
        <f>3470000*590</f>
        <v>2047300000</v>
      </c>
      <c r="K659" s="194">
        <f t="shared" si="12"/>
        <v>2047300000</v>
      </c>
      <c r="L659" s="195" t="s">
        <v>1490</v>
      </c>
      <c r="M659" s="195" t="s">
        <v>707</v>
      </c>
    </row>
    <row r="660" spans="1:13" ht="114.75" x14ac:dyDescent="0.25">
      <c r="A660" s="191" t="s">
        <v>1</v>
      </c>
      <c r="B660" s="192">
        <v>50213</v>
      </c>
      <c r="C660" s="193" t="s">
        <v>18</v>
      </c>
      <c r="D660" s="193" t="s">
        <v>18</v>
      </c>
      <c r="E660" s="193" t="s">
        <v>705</v>
      </c>
      <c r="F660" s="193" t="s">
        <v>20</v>
      </c>
      <c r="G660" s="191" t="s">
        <v>1501</v>
      </c>
      <c r="H660" s="192" t="s">
        <v>16</v>
      </c>
      <c r="I660" s="192">
        <v>1</v>
      </c>
      <c r="J660" s="200">
        <f>1300252.59*600</f>
        <v>780151554</v>
      </c>
      <c r="K660" s="194">
        <f t="shared" si="12"/>
        <v>780151554</v>
      </c>
      <c r="L660" s="195" t="s">
        <v>1490</v>
      </c>
      <c r="M660" s="195" t="s">
        <v>707</v>
      </c>
    </row>
    <row r="661" spans="1:13" ht="114.75" x14ac:dyDescent="0.25">
      <c r="A661" s="191" t="s">
        <v>1</v>
      </c>
      <c r="B661" s="192">
        <v>50214</v>
      </c>
      <c r="C661" s="193" t="s">
        <v>18</v>
      </c>
      <c r="D661" s="193" t="s">
        <v>18</v>
      </c>
      <c r="E661" s="193" t="s">
        <v>705</v>
      </c>
      <c r="F661" s="193" t="s">
        <v>20</v>
      </c>
      <c r="G661" s="191" t="s">
        <v>1502</v>
      </c>
      <c r="H661" s="192" t="s">
        <v>16</v>
      </c>
      <c r="I661" s="192">
        <v>1</v>
      </c>
      <c r="J661" s="200">
        <f>854135.06*600</f>
        <v>512481036.00000006</v>
      </c>
      <c r="K661" s="194">
        <f t="shared" si="12"/>
        <v>512481036.00000006</v>
      </c>
      <c r="L661" s="195" t="s">
        <v>1490</v>
      </c>
      <c r="M661" s="195" t="s">
        <v>707</v>
      </c>
    </row>
    <row r="662" spans="1:13" ht="127.5" x14ac:dyDescent="0.25">
      <c r="A662" s="191" t="s">
        <v>1</v>
      </c>
      <c r="B662" s="192">
        <v>50215</v>
      </c>
      <c r="C662" s="193" t="s">
        <v>18</v>
      </c>
      <c r="D662" s="193" t="s">
        <v>18</v>
      </c>
      <c r="E662" s="193" t="s">
        <v>705</v>
      </c>
      <c r="F662" s="193" t="s">
        <v>20</v>
      </c>
      <c r="G662" s="191" t="s">
        <v>1503</v>
      </c>
      <c r="H662" s="192" t="s">
        <v>16</v>
      </c>
      <c r="I662" s="192">
        <v>1</v>
      </c>
      <c r="J662" s="200">
        <f>1836032.12*600</f>
        <v>1101619272</v>
      </c>
      <c r="K662" s="194">
        <f t="shared" si="12"/>
        <v>1101619272</v>
      </c>
      <c r="L662" s="195" t="s">
        <v>1490</v>
      </c>
      <c r="M662" s="195" t="s">
        <v>707</v>
      </c>
    </row>
    <row r="663" spans="1:13" ht="89.25" x14ac:dyDescent="0.25">
      <c r="A663" s="191" t="s">
        <v>1</v>
      </c>
      <c r="B663" s="192">
        <v>50216</v>
      </c>
      <c r="C663" s="193" t="s">
        <v>18</v>
      </c>
      <c r="D663" s="193" t="s">
        <v>18</v>
      </c>
      <c r="E663" s="193" t="s">
        <v>705</v>
      </c>
      <c r="F663" s="193" t="s">
        <v>20</v>
      </c>
      <c r="G663" s="191" t="s">
        <v>1504</v>
      </c>
      <c r="H663" s="192" t="s">
        <v>16</v>
      </c>
      <c r="I663" s="192">
        <v>1</v>
      </c>
      <c r="J663" s="200">
        <f>2285000*590</f>
        <v>1348150000</v>
      </c>
      <c r="K663" s="194">
        <f t="shared" si="12"/>
        <v>1348150000</v>
      </c>
      <c r="L663" s="195" t="s">
        <v>1490</v>
      </c>
      <c r="M663" s="195" t="s">
        <v>707</v>
      </c>
    </row>
    <row r="664" spans="1:13" ht="89.25" x14ac:dyDescent="0.25">
      <c r="A664" s="191" t="s">
        <v>1</v>
      </c>
      <c r="B664" s="192">
        <v>50217</v>
      </c>
      <c r="C664" s="193" t="s">
        <v>18</v>
      </c>
      <c r="D664" s="193" t="s">
        <v>18</v>
      </c>
      <c r="E664" s="193" t="s">
        <v>705</v>
      </c>
      <c r="F664" s="193" t="s">
        <v>20</v>
      </c>
      <c r="G664" s="191" t="s">
        <v>1505</v>
      </c>
      <c r="H664" s="192" t="s">
        <v>16</v>
      </c>
      <c r="I664" s="192">
        <v>1</v>
      </c>
      <c r="J664" s="200">
        <f>855000*590</f>
        <v>504450000</v>
      </c>
      <c r="K664" s="194">
        <f t="shared" si="12"/>
        <v>504450000</v>
      </c>
      <c r="L664" s="195" t="s">
        <v>1490</v>
      </c>
      <c r="M664" s="195" t="s">
        <v>707</v>
      </c>
    </row>
    <row r="665" spans="1:13" ht="89.25" x14ac:dyDescent="0.25">
      <c r="A665" s="191" t="s">
        <v>1</v>
      </c>
      <c r="B665" s="192">
        <v>50218</v>
      </c>
      <c r="C665" s="193" t="s">
        <v>18</v>
      </c>
      <c r="D665" s="193" t="s">
        <v>18</v>
      </c>
      <c r="E665" s="193" t="s">
        <v>705</v>
      </c>
      <c r="F665" s="193" t="s">
        <v>20</v>
      </c>
      <c r="G665" s="191" t="s">
        <v>1506</v>
      </c>
      <c r="H665" s="192" t="s">
        <v>16</v>
      </c>
      <c r="I665" s="192">
        <v>1</v>
      </c>
      <c r="J665" s="200">
        <f>1020000*590</f>
        <v>601800000</v>
      </c>
      <c r="K665" s="194">
        <f t="shared" si="12"/>
        <v>601800000</v>
      </c>
      <c r="L665" s="195" t="s">
        <v>1490</v>
      </c>
      <c r="M665" s="195" t="s">
        <v>707</v>
      </c>
    </row>
    <row r="666" spans="1:13" ht="38.25" x14ac:dyDescent="0.25">
      <c r="A666" s="191" t="s">
        <v>1</v>
      </c>
      <c r="B666" s="192">
        <v>50219</v>
      </c>
      <c r="C666" s="193" t="s">
        <v>18</v>
      </c>
      <c r="D666" s="193" t="s">
        <v>18</v>
      </c>
      <c r="E666" s="193" t="s">
        <v>705</v>
      </c>
      <c r="F666" s="193" t="s">
        <v>20</v>
      </c>
      <c r="G666" s="191" t="s">
        <v>1507</v>
      </c>
      <c r="H666" s="192" t="s">
        <v>16</v>
      </c>
      <c r="I666" s="192">
        <v>1</v>
      </c>
      <c r="J666" s="200">
        <f>2000000*590</f>
        <v>1180000000</v>
      </c>
      <c r="K666" s="194">
        <f>+J666*I666</f>
        <v>1180000000</v>
      </c>
      <c r="L666" s="195" t="s">
        <v>1490</v>
      </c>
      <c r="M666" s="195" t="s">
        <v>707</v>
      </c>
    </row>
    <row r="667" spans="1:13" ht="76.5" x14ac:dyDescent="0.25">
      <c r="A667" s="191" t="s">
        <v>1</v>
      </c>
      <c r="B667" s="192">
        <v>50220</v>
      </c>
      <c r="C667" s="193" t="s">
        <v>18</v>
      </c>
      <c r="D667" s="193" t="s">
        <v>18</v>
      </c>
      <c r="E667" s="193" t="s">
        <v>705</v>
      </c>
      <c r="F667" s="193" t="s">
        <v>20</v>
      </c>
      <c r="G667" s="191" t="s">
        <v>1508</v>
      </c>
      <c r="H667" s="192" t="s">
        <v>16</v>
      </c>
      <c r="I667" s="192">
        <v>1</v>
      </c>
      <c r="J667" s="200">
        <f>950040.064812925*590</f>
        <v>560523638.23962569</v>
      </c>
      <c r="K667" s="194">
        <f>+J667*I667</f>
        <v>560523638.23962569</v>
      </c>
      <c r="L667" s="195" t="s">
        <v>1480</v>
      </c>
      <c r="M667" s="195" t="s">
        <v>707</v>
      </c>
    </row>
    <row r="668" spans="1:13" ht="76.5" x14ac:dyDescent="0.25">
      <c r="A668" s="191" t="s">
        <v>1</v>
      </c>
      <c r="B668" s="192">
        <v>50221</v>
      </c>
      <c r="C668" s="193" t="s">
        <v>18</v>
      </c>
      <c r="D668" s="193" t="s">
        <v>18</v>
      </c>
      <c r="E668" s="193" t="s">
        <v>705</v>
      </c>
      <c r="F668" s="193" t="s">
        <v>20</v>
      </c>
      <c r="G668" s="191" t="s">
        <v>1509</v>
      </c>
      <c r="H668" s="192" t="s">
        <v>16</v>
      </c>
      <c r="I668" s="192">
        <v>1</v>
      </c>
      <c r="J668" s="200">
        <f>871201.166561385*590</f>
        <v>514008688.27121717</v>
      </c>
      <c r="K668" s="194">
        <f>+J668*I668</f>
        <v>514008688.27121717</v>
      </c>
      <c r="L668" s="195" t="s">
        <v>1480</v>
      </c>
      <c r="M668" s="195" t="s">
        <v>707</v>
      </c>
    </row>
    <row r="669" spans="1:13" ht="114.75" x14ac:dyDescent="0.25">
      <c r="A669" s="191" t="s">
        <v>1</v>
      </c>
      <c r="B669" s="192">
        <v>50222</v>
      </c>
      <c r="C669" s="193" t="s">
        <v>18</v>
      </c>
      <c r="D669" s="193" t="s">
        <v>18</v>
      </c>
      <c r="E669" s="193" t="s">
        <v>705</v>
      </c>
      <c r="F669" s="193" t="s">
        <v>20</v>
      </c>
      <c r="G669" s="191" t="s">
        <v>1510</v>
      </c>
      <c r="H669" s="192" t="s">
        <v>16</v>
      </c>
      <c r="I669" s="192">
        <v>1</v>
      </c>
      <c r="J669" s="200">
        <f>861030.896039617*590</f>
        <v>508008228.66337407</v>
      </c>
      <c r="K669" s="194">
        <f>+J669*I669</f>
        <v>508008228.66337407</v>
      </c>
      <c r="L669" s="195" t="s">
        <v>1480</v>
      </c>
      <c r="M669" s="195" t="s">
        <v>707</v>
      </c>
    </row>
    <row r="670" spans="1:13" ht="114.75" x14ac:dyDescent="0.25">
      <c r="A670" s="191" t="s">
        <v>1</v>
      </c>
      <c r="B670" s="192">
        <v>50223</v>
      </c>
      <c r="C670" s="193" t="s">
        <v>18</v>
      </c>
      <c r="D670" s="193" t="s">
        <v>18</v>
      </c>
      <c r="E670" s="193" t="s">
        <v>705</v>
      </c>
      <c r="F670" s="193" t="s">
        <v>20</v>
      </c>
      <c r="G670" s="191" t="s">
        <v>1511</v>
      </c>
      <c r="H670" s="192" t="s">
        <v>16</v>
      </c>
      <c r="I670" s="192">
        <v>1</v>
      </c>
      <c r="J670" s="200">
        <f>345797.059977839*590</f>
        <v>204020265.38692501</v>
      </c>
      <c r="K670" s="194">
        <f>+J670*I670</f>
        <v>204020265.38692501</v>
      </c>
      <c r="L670" s="195" t="s">
        <v>1480</v>
      </c>
      <c r="M670" s="195" t="s">
        <v>707</v>
      </c>
    </row>
    <row r="671" spans="1:13" ht="38.25" x14ac:dyDescent="0.25">
      <c r="A671" s="30" t="s">
        <v>713</v>
      </c>
      <c r="B671" s="31">
        <v>10401</v>
      </c>
      <c r="C671" s="32" t="s">
        <v>46</v>
      </c>
      <c r="D671" s="32" t="s">
        <v>714</v>
      </c>
      <c r="E671" s="33" t="s">
        <v>715</v>
      </c>
      <c r="F671" s="33" t="s">
        <v>716</v>
      </c>
      <c r="G671" s="30" t="s">
        <v>717</v>
      </c>
      <c r="H671" s="34" t="s">
        <v>718</v>
      </c>
      <c r="I671" s="35">
        <v>90</v>
      </c>
      <c r="J671" s="36">
        <v>3000</v>
      </c>
      <c r="K671" s="37">
        <f>J671*I671</f>
        <v>270000</v>
      </c>
      <c r="L671" s="38" t="s">
        <v>719</v>
      </c>
      <c r="M671" s="39" t="s">
        <v>707</v>
      </c>
    </row>
    <row r="672" spans="1:13" ht="102" x14ac:dyDescent="0.25">
      <c r="A672" s="30" t="s">
        <v>713</v>
      </c>
      <c r="B672" s="31">
        <v>20101</v>
      </c>
      <c r="C672" s="32" t="s">
        <v>249</v>
      </c>
      <c r="D672" s="32" t="s">
        <v>18</v>
      </c>
      <c r="E672" s="40">
        <v>15121501</v>
      </c>
      <c r="F672" s="40">
        <v>92017636</v>
      </c>
      <c r="G672" s="41" t="s">
        <v>720</v>
      </c>
      <c r="H672" s="34" t="s">
        <v>721</v>
      </c>
      <c r="I672" s="42">
        <v>20</v>
      </c>
      <c r="J672" s="36">
        <v>3060</v>
      </c>
      <c r="K672" s="37">
        <f t="shared" ref="K672:K705" si="13">J672*I672</f>
        <v>61200</v>
      </c>
      <c r="L672" s="38" t="s">
        <v>719</v>
      </c>
      <c r="M672" s="39" t="s">
        <v>707</v>
      </c>
    </row>
    <row r="673" spans="1:13" ht="76.5" x14ac:dyDescent="0.25">
      <c r="A673" s="30" t="s">
        <v>713</v>
      </c>
      <c r="B673" s="31">
        <v>20101</v>
      </c>
      <c r="C673" s="43" t="s">
        <v>432</v>
      </c>
      <c r="D673" s="43" t="s">
        <v>334</v>
      </c>
      <c r="E673" s="35">
        <v>15121902</v>
      </c>
      <c r="F673" s="35">
        <v>90015654</v>
      </c>
      <c r="G673" s="31" t="s">
        <v>722</v>
      </c>
      <c r="H673" s="34" t="s">
        <v>723</v>
      </c>
      <c r="I673" s="35">
        <v>2</v>
      </c>
      <c r="J673" s="36">
        <v>2404</v>
      </c>
      <c r="K673" s="37">
        <f t="shared" si="13"/>
        <v>4808</v>
      </c>
      <c r="L673" s="38" t="s">
        <v>719</v>
      </c>
      <c r="M673" s="39" t="s">
        <v>707</v>
      </c>
    </row>
    <row r="674" spans="1:13" ht="38.25" x14ac:dyDescent="0.25">
      <c r="A674" s="30" t="s">
        <v>713</v>
      </c>
      <c r="B674" s="31">
        <v>20102</v>
      </c>
      <c r="C674" s="43" t="s">
        <v>249</v>
      </c>
      <c r="D674" s="43" t="s">
        <v>724</v>
      </c>
      <c r="E674" s="44" t="s">
        <v>725</v>
      </c>
      <c r="F674" s="44" t="s">
        <v>726</v>
      </c>
      <c r="G674" s="30" t="s">
        <v>727</v>
      </c>
      <c r="H674" s="34" t="s">
        <v>728</v>
      </c>
      <c r="I674" s="35">
        <v>2</v>
      </c>
      <c r="J674" s="36">
        <v>2513</v>
      </c>
      <c r="K674" s="37">
        <f t="shared" si="13"/>
        <v>5026</v>
      </c>
      <c r="L674" s="38" t="s">
        <v>719</v>
      </c>
      <c r="M674" s="39" t="s">
        <v>707</v>
      </c>
    </row>
    <row r="675" spans="1:13" ht="89.25" x14ac:dyDescent="0.25">
      <c r="A675" s="30" t="s">
        <v>713</v>
      </c>
      <c r="B675" s="31">
        <v>20103</v>
      </c>
      <c r="C675" s="32" t="s">
        <v>402</v>
      </c>
      <c r="D675" s="32" t="s">
        <v>729</v>
      </c>
      <c r="E675" s="45">
        <v>51472901</v>
      </c>
      <c r="F675" s="45">
        <v>92128675</v>
      </c>
      <c r="G675" s="46" t="s">
        <v>730</v>
      </c>
      <c r="H675" s="34" t="s">
        <v>728</v>
      </c>
      <c r="I675" s="35">
        <v>9</v>
      </c>
      <c r="J675" s="36">
        <v>9548</v>
      </c>
      <c r="K675" s="37">
        <f t="shared" si="13"/>
        <v>85932</v>
      </c>
      <c r="L675" s="38" t="s">
        <v>719</v>
      </c>
      <c r="M675" s="39" t="s">
        <v>707</v>
      </c>
    </row>
    <row r="676" spans="1:13" ht="89.25" x14ac:dyDescent="0.25">
      <c r="A676" s="30" t="s">
        <v>713</v>
      </c>
      <c r="B676" s="47">
        <v>20103</v>
      </c>
      <c r="C676" s="32">
        <v>280</v>
      </c>
      <c r="D676" s="32" t="s">
        <v>501</v>
      </c>
      <c r="E676" s="35">
        <v>50501804</v>
      </c>
      <c r="F676" s="35">
        <v>92083497</v>
      </c>
      <c r="G676" s="48" t="s">
        <v>731</v>
      </c>
      <c r="H676" s="34" t="s">
        <v>721</v>
      </c>
      <c r="I676" s="35">
        <v>11</v>
      </c>
      <c r="J676" s="36">
        <v>7200</v>
      </c>
      <c r="K676" s="37">
        <f t="shared" si="13"/>
        <v>79200</v>
      </c>
      <c r="L676" s="38" t="s">
        <v>719</v>
      </c>
      <c r="M676" s="39" t="s">
        <v>707</v>
      </c>
    </row>
    <row r="677" spans="1:13" ht="114.75" x14ac:dyDescent="0.25">
      <c r="A677" s="30" t="s">
        <v>713</v>
      </c>
      <c r="B677" s="47">
        <v>20103</v>
      </c>
      <c r="C677" s="32" t="s">
        <v>402</v>
      </c>
      <c r="D677" s="32" t="s">
        <v>732</v>
      </c>
      <c r="E677" s="49">
        <v>51191601</v>
      </c>
      <c r="F677" s="33" t="s">
        <v>733</v>
      </c>
      <c r="G677" s="50" t="s">
        <v>734</v>
      </c>
      <c r="H677" s="34" t="s">
        <v>735</v>
      </c>
      <c r="I677" s="51">
        <v>5</v>
      </c>
      <c r="J677" s="36">
        <v>5871</v>
      </c>
      <c r="K677" s="37">
        <f>J677*I677</f>
        <v>29355</v>
      </c>
      <c r="L677" s="38" t="s">
        <v>719</v>
      </c>
      <c r="M677" s="39" t="s">
        <v>707</v>
      </c>
    </row>
    <row r="678" spans="1:13" ht="102" x14ac:dyDescent="0.25">
      <c r="A678" s="30" t="s">
        <v>713</v>
      </c>
      <c r="B678" s="47">
        <v>20103</v>
      </c>
      <c r="C678" s="32" t="s">
        <v>402</v>
      </c>
      <c r="D678" s="32" t="s">
        <v>736</v>
      </c>
      <c r="E678" s="35">
        <v>51422306</v>
      </c>
      <c r="F678" s="35">
        <v>92084065</v>
      </c>
      <c r="G678" s="52" t="s">
        <v>737</v>
      </c>
      <c r="H678" s="34" t="s">
        <v>721</v>
      </c>
      <c r="I678" s="51">
        <v>10</v>
      </c>
      <c r="J678" s="36">
        <v>2250</v>
      </c>
      <c r="K678" s="37">
        <f t="shared" si="13"/>
        <v>22500</v>
      </c>
      <c r="L678" s="38" t="s">
        <v>719</v>
      </c>
      <c r="M678" s="39" t="s">
        <v>707</v>
      </c>
    </row>
    <row r="679" spans="1:13" ht="114.75" x14ac:dyDescent="0.25">
      <c r="A679" s="30" t="s">
        <v>713</v>
      </c>
      <c r="B679" s="47">
        <v>20103</v>
      </c>
      <c r="C679" s="32" t="s">
        <v>402</v>
      </c>
      <c r="D679" s="32">
        <v>101125</v>
      </c>
      <c r="E679" s="53">
        <v>51452801</v>
      </c>
      <c r="F679" s="35">
        <v>92084911</v>
      </c>
      <c r="G679" s="48" t="s">
        <v>738</v>
      </c>
      <c r="H679" s="34" t="s">
        <v>721</v>
      </c>
      <c r="I679" s="51">
        <v>7</v>
      </c>
      <c r="J679" s="36">
        <v>2550</v>
      </c>
      <c r="K679" s="37">
        <f t="shared" si="13"/>
        <v>17850</v>
      </c>
      <c r="L679" s="38" t="s">
        <v>719</v>
      </c>
      <c r="M679" s="39" t="s">
        <v>707</v>
      </c>
    </row>
    <row r="680" spans="1:13" ht="114.75" x14ac:dyDescent="0.25">
      <c r="A680" s="30" t="s">
        <v>713</v>
      </c>
      <c r="B680" s="47">
        <v>20103</v>
      </c>
      <c r="C680" s="32" t="s">
        <v>402</v>
      </c>
      <c r="D680" s="32">
        <v>101125</v>
      </c>
      <c r="E680" s="3">
        <v>51452801</v>
      </c>
      <c r="F680" s="10">
        <v>92086713</v>
      </c>
      <c r="G680" s="54" t="s">
        <v>739</v>
      </c>
      <c r="H680" s="34" t="s">
        <v>721</v>
      </c>
      <c r="I680" s="51">
        <v>6</v>
      </c>
      <c r="J680" s="36">
        <v>3395</v>
      </c>
      <c r="K680" s="37">
        <f t="shared" si="13"/>
        <v>20370</v>
      </c>
      <c r="L680" s="38" t="s">
        <v>719</v>
      </c>
      <c r="M680" s="39" t="s">
        <v>707</v>
      </c>
    </row>
    <row r="681" spans="1:13" ht="140.25" x14ac:dyDescent="0.25">
      <c r="A681" s="30" t="s">
        <v>713</v>
      </c>
      <c r="B681" s="55">
        <v>20103</v>
      </c>
      <c r="C681" s="32" t="s">
        <v>402</v>
      </c>
      <c r="D681" s="32" t="s">
        <v>740</v>
      </c>
      <c r="E681" s="53">
        <v>51452802</v>
      </c>
      <c r="F681" s="35">
        <v>92084909</v>
      </c>
      <c r="G681" s="48" t="s">
        <v>741</v>
      </c>
      <c r="H681" s="34" t="s">
        <v>721</v>
      </c>
      <c r="I681" s="51">
        <v>7</v>
      </c>
      <c r="J681" s="36">
        <v>7450</v>
      </c>
      <c r="K681" s="37">
        <f t="shared" si="13"/>
        <v>52150</v>
      </c>
      <c r="L681" s="38" t="s">
        <v>719</v>
      </c>
      <c r="M681" s="39" t="s">
        <v>707</v>
      </c>
    </row>
    <row r="682" spans="1:13" ht="127.5" x14ac:dyDescent="0.25">
      <c r="A682" s="30" t="s">
        <v>713</v>
      </c>
      <c r="B682" s="47">
        <v>20103</v>
      </c>
      <c r="C682" s="32" t="s">
        <v>402</v>
      </c>
      <c r="D682" s="32" t="s">
        <v>742</v>
      </c>
      <c r="E682" s="53">
        <v>51201808</v>
      </c>
      <c r="F682" s="35">
        <v>92085003</v>
      </c>
      <c r="G682" s="56" t="s">
        <v>743</v>
      </c>
      <c r="H682" s="34" t="s">
        <v>721</v>
      </c>
      <c r="I682" s="51">
        <v>6</v>
      </c>
      <c r="J682" s="36">
        <v>2000</v>
      </c>
      <c r="K682" s="37">
        <f t="shared" si="13"/>
        <v>12000</v>
      </c>
      <c r="L682" s="38" t="s">
        <v>719</v>
      </c>
      <c r="M682" s="39" t="s">
        <v>707</v>
      </c>
    </row>
    <row r="683" spans="1:13" ht="89.25" x14ac:dyDescent="0.25">
      <c r="A683" s="30" t="s">
        <v>713</v>
      </c>
      <c r="B683" s="47">
        <v>20103</v>
      </c>
      <c r="C683" s="32" t="s">
        <v>402</v>
      </c>
      <c r="D683" s="32" t="s">
        <v>744</v>
      </c>
      <c r="E683" s="35">
        <v>51182203</v>
      </c>
      <c r="F683" s="35">
        <v>92085003</v>
      </c>
      <c r="G683" s="52" t="s">
        <v>745</v>
      </c>
      <c r="H683" s="34" t="s">
        <v>721</v>
      </c>
      <c r="I683" s="51">
        <v>6</v>
      </c>
      <c r="J683" s="36">
        <v>6400</v>
      </c>
      <c r="K683" s="37">
        <f t="shared" si="13"/>
        <v>38400</v>
      </c>
      <c r="L683" s="38" t="s">
        <v>719</v>
      </c>
      <c r="M683" s="39" t="s">
        <v>707</v>
      </c>
    </row>
    <row r="684" spans="1:13" ht="127.5" x14ac:dyDescent="0.25">
      <c r="A684" s="30" t="s">
        <v>713</v>
      </c>
      <c r="B684" s="47">
        <v>20103</v>
      </c>
      <c r="C684" s="32" t="s">
        <v>402</v>
      </c>
      <c r="D684" s="32" t="s">
        <v>746</v>
      </c>
      <c r="E684" s="53">
        <v>50501609</v>
      </c>
      <c r="F684" s="35">
        <v>92085003</v>
      </c>
      <c r="G684" s="48" t="s">
        <v>747</v>
      </c>
      <c r="H684" s="34" t="s">
        <v>721</v>
      </c>
      <c r="I684" s="51">
        <v>6</v>
      </c>
      <c r="J684" s="36">
        <v>9500</v>
      </c>
      <c r="K684" s="37">
        <f t="shared" si="13"/>
        <v>57000</v>
      </c>
      <c r="L684" s="38" t="s">
        <v>719</v>
      </c>
      <c r="M684" s="39" t="s">
        <v>707</v>
      </c>
    </row>
    <row r="685" spans="1:13" ht="76.5" x14ac:dyDescent="0.25">
      <c r="A685" s="30" t="s">
        <v>713</v>
      </c>
      <c r="B685" s="47">
        <v>20103</v>
      </c>
      <c r="C685" s="32" t="s">
        <v>402</v>
      </c>
      <c r="D685" s="32" t="s">
        <v>159</v>
      </c>
      <c r="E685" s="34">
        <v>51384620</v>
      </c>
      <c r="F685" s="35">
        <v>92085001</v>
      </c>
      <c r="G685" s="48" t="s">
        <v>748</v>
      </c>
      <c r="H685" s="34" t="s">
        <v>718</v>
      </c>
      <c r="I685" s="51">
        <v>6</v>
      </c>
      <c r="J685" s="36">
        <v>5047</v>
      </c>
      <c r="K685" s="37">
        <f t="shared" si="13"/>
        <v>30282</v>
      </c>
      <c r="L685" s="38" t="s">
        <v>719</v>
      </c>
      <c r="M685" s="39" t="s">
        <v>707</v>
      </c>
    </row>
    <row r="686" spans="1:13" ht="127.5" x14ac:dyDescent="0.25">
      <c r="A686" s="30" t="s">
        <v>713</v>
      </c>
      <c r="B686" s="47">
        <v>20103</v>
      </c>
      <c r="C686" s="32" t="s">
        <v>402</v>
      </c>
      <c r="D686" s="32" t="s">
        <v>740</v>
      </c>
      <c r="E686" s="53">
        <v>51451612</v>
      </c>
      <c r="F686" s="35">
        <v>92085004</v>
      </c>
      <c r="G686" s="48" t="s">
        <v>749</v>
      </c>
      <c r="H686" s="34" t="s">
        <v>750</v>
      </c>
      <c r="I686" s="51">
        <v>2</v>
      </c>
      <c r="J686" s="36">
        <v>24401</v>
      </c>
      <c r="K686" s="37">
        <f t="shared" si="13"/>
        <v>48802</v>
      </c>
      <c r="L686" s="38" t="s">
        <v>719</v>
      </c>
      <c r="M686" s="39" t="s">
        <v>707</v>
      </c>
    </row>
    <row r="687" spans="1:13" ht="153" x14ac:dyDescent="0.25">
      <c r="A687" s="30" t="s">
        <v>713</v>
      </c>
      <c r="B687" s="47">
        <v>20103</v>
      </c>
      <c r="C687" s="32" t="s">
        <v>402</v>
      </c>
      <c r="D687" s="32" t="s">
        <v>740</v>
      </c>
      <c r="E687" s="57">
        <v>51453404</v>
      </c>
      <c r="F687" s="57">
        <v>92136567</v>
      </c>
      <c r="G687" s="46" t="s">
        <v>751</v>
      </c>
      <c r="H687" s="34" t="s">
        <v>752</v>
      </c>
      <c r="I687" s="51">
        <v>7</v>
      </c>
      <c r="J687" s="36">
        <v>25000</v>
      </c>
      <c r="K687" s="37">
        <f t="shared" si="13"/>
        <v>175000</v>
      </c>
      <c r="L687" s="38" t="s">
        <v>719</v>
      </c>
      <c r="M687" s="39" t="s">
        <v>707</v>
      </c>
    </row>
    <row r="688" spans="1:13" ht="114.75" x14ac:dyDescent="0.25">
      <c r="A688" s="30" t="s">
        <v>713</v>
      </c>
      <c r="B688" s="47">
        <v>20103</v>
      </c>
      <c r="C688" s="32" t="s">
        <v>158</v>
      </c>
      <c r="D688" s="32" t="s">
        <v>676</v>
      </c>
      <c r="E688" s="33" t="s">
        <v>753</v>
      </c>
      <c r="F688" s="44" t="s">
        <v>754</v>
      </c>
      <c r="G688" s="30" t="s">
        <v>755</v>
      </c>
      <c r="H688" s="34" t="s">
        <v>721</v>
      </c>
      <c r="I688" s="51">
        <v>4</v>
      </c>
      <c r="J688" s="36">
        <v>20000</v>
      </c>
      <c r="K688" s="37">
        <f t="shared" si="13"/>
        <v>80000</v>
      </c>
      <c r="L688" s="38" t="s">
        <v>719</v>
      </c>
      <c r="M688" s="39" t="s">
        <v>707</v>
      </c>
    </row>
    <row r="689" spans="1:13" ht="102" x14ac:dyDescent="0.25">
      <c r="A689" s="30" t="s">
        <v>713</v>
      </c>
      <c r="B689" s="47">
        <v>20103</v>
      </c>
      <c r="C689" s="32" t="s">
        <v>402</v>
      </c>
      <c r="D689" s="32" t="s">
        <v>756</v>
      </c>
      <c r="E689" s="53">
        <v>51283401</v>
      </c>
      <c r="F689" s="35">
        <v>92085176</v>
      </c>
      <c r="G689" s="58" t="s">
        <v>757</v>
      </c>
      <c r="H689" s="34" t="s">
        <v>721</v>
      </c>
      <c r="I689" s="51">
        <v>7</v>
      </c>
      <c r="J689" s="36">
        <v>5300</v>
      </c>
      <c r="K689" s="37">
        <f t="shared" si="13"/>
        <v>37100</v>
      </c>
      <c r="L689" s="38" t="s">
        <v>719</v>
      </c>
      <c r="M689" s="39" t="s">
        <v>707</v>
      </c>
    </row>
    <row r="690" spans="1:13" ht="114.75" x14ac:dyDescent="0.25">
      <c r="A690" s="30" t="s">
        <v>713</v>
      </c>
      <c r="B690" s="47">
        <v>20103</v>
      </c>
      <c r="C690" s="32" t="s">
        <v>402</v>
      </c>
      <c r="D690" s="32" t="s">
        <v>93</v>
      </c>
      <c r="E690" s="53">
        <v>10191509</v>
      </c>
      <c r="F690" s="35">
        <v>92085174</v>
      </c>
      <c r="G690" s="48" t="s">
        <v>758</v>
      </c>
      <c r="H690" s="34" t="s">
        <v>728</v>
      </c>
      <c r="I690" s="51">
        <v>5</v>
      </c>
      <c r="J690" s="36">
        <v>19451</v>
      </c>
      <c r="K690" s="37">
        <f t="shared" si="13"/>
        <v>97255</v>
      </c>
      <c r="L690" s="38" t="s">
        <v>719</v>
      </c>
      <c r="M690" s="39" t="s">
        <v>707</v>
      </c>
    </row>
    <row r="691" spans="1:13" ht="114.75" x14ac:dyDescent="0.25">
      <c r="A691" s="30" t="s">
        <v>713</v>
      </c>
      <c r="B691" s="31">
        <v>20103</v>
      </c>
      <c r="C691" s="43" t="s">
        <v>402</v>
      </c>
      <c r="D691" s="43" t="s">
        <v>556</v>
      </c>
      <c r="E691" s="53">
        <v>51151527</v>
      </c>
      <c r="F691" s="35">
        <v>92122511</v>
      </c>
      <c r="G691" s="59" t="s">
        <v>759</v>
      </c>
      <c r="H691" s="34" t="s">
        <v>728</v>
      </c>
      <c r="I691" s="51">
        <v>1</v>
      </c>
      <c r="J691" s="36">
        <v>18576</v>
      </c>
      <c r="K691" s="37">
        <f t="shared" si="13"/>
        <v>18576</v>
      </c>
      <c r="L691" s="38" t="s">
        <v>760</v>
      </c>
      <c r="M691" s="39" t="s">
        <v>707</v>
      </c>
    </row>
    <row r="692" spans="1:13" ht="140.25" x14ac:dyDescent="0.25">
      <c r="A692" s="30" t="s">
        <v>713</v>
      </c>
      <c r="B692" s="47">
        <v>20103</v>
      </c>
      <c r="C692" s="32">
        <v>145</v>
      </c>
      <c r="D692" s="43" t="s">
        <v>18</v>
      </c>
      <c r="E692" s="35">
        <v>51204299</v>
      </c>
      <c r="F692" s="35">
        <v>92083150</v>
      </c>
      <c r="G692" s="48" t="s">
        <v>761</v>
      </c>
      <c r="H692" s="34" t="s">
        <v>721</v>
      </c>
      <c r="I692" s="51">
        <v>17</v>
      </c>
      <c r="J692" s="36">
        <v>4300</v>
      </c>
      <c r="K692" s="37">
        <f t="shared" si="13"/>
        <v>73100</v>
      </c>
      <c r="L692" s="38" t="s">
        <v>719</v>
      </c>
      <c r="M692" s="39" t="s">
        <v>707</v>
      </c>
    </row>
    <row r="693" spans="1:13" ht="140.25" x14ac:dyDescent="0.25">
      <c r="A693" s="30" t="s">
        <v>713</v>
      </c>
      <c r="B693" s="47">
        <v>20103</v>
      </c>
      <c r="C693" s="32" t="s">
        <v>402</v>
      </c>
      <c r="D693" s="32">
        <v>100280</v>
      </c>
      <c r="E693" s="53">
        <v>10191509</v>
      </c>
      <c r="F693" s="35">
        <v>92083621</v>
      </c>
      <c r="G693" s="48" t="s">
        <v>762</v>
      </c>
      <c r="H693" s="34" t="s">
        <v>763</v>
      </c>
      <c r="I693" s="51">
        <v>13</v>
      </c>
      <c r="J693" s="36">
        <v>3061</v>
      </c>
      <c r="K693" s="37">
        <f t="shared" si="13"/>
        <v>39793</v>
      </c>
      <c r="L693" s="38" t="s">
        <v>719</v>
      </c>
      <c r="M693" s="39" t="s">
        <v>707</v>
      </c>
    </row>
    <row r="694" spans="1:13" ht="89.25" x14ac:dyDescent="0.25">
      <c r="A694" s="30" t="s">
        <v>713</v>
      </c>
      <c r="B694" s="47">
        <v>20103</v>
      </c>
      <c r="C694" s="32" t="s">
        <v>402</v>
      </c>
      <c r="D694" s="32" t="s">
        <v>764</v>
      </c>
      <c r="E694" s="35">
        <v>50501509</v>
      </c>
      <c r="F694" s="35">
        <v>92083500</v>
      </c>
      <c r="G694" s="48" t="s">
        <v>765</v>
      </c>
      <c r="H694" s="34" t="s">
        <v>721</v>
      </c>
      <c r="I694" s="51">
        <v>7</v>
      </c>
      <c r="J694" s="60">
        <v>9200</v>
      </c>
      <c r="K694" s="37">
        <f t="shared" si="13"/>
        <v>64400</v>
      </c>
      <c r="L694" s="38" t="s">
        <v>719</v>
      </c>
      <c r="M694" s="39" t="s">
        <v>707</v>
      </c>
    </row>
    <row r="695" spans="1:13" ht="51" x14ac:dyDescent="0.25">
      <c r="A695" s="30" t="s">
        <v>713</v>
      </c>
      <c r="B695" s="47">
        <v>20103</v>
      </c>
      <c r="C695" s="43" t="s">
        <v>402</v>
      </c>
      <c r="D695" s="43" t="s">
        <v>766</v>
      </c>
      <c r="E695" s="35">
        <v>10191515</v>
      </c>
      <c r="F695" s="35">
        <v>92136292</v>
      </c>
      <c r="G695" s="48" t="s">
        <v>767</v>
      </c>
      <c r="H695" s="34" t="s">
        <v>718</v>
      </c>
      <c r="I695" s="51">
        <v>10</v>
      </c>
      <c r="J695" s="60">
        <v>4774</v>
      </c>
      <c r="K695" s="37">
        <f t="shared" si="13"/>
        <v>47740</v>
      </c>
      <c r="L695" s="38" t="s">
        <v>719</v>
      </c>
      <c r="M695" s="39" t="s">
        <v>707</v>
      </c>
    </row>
    <row r="696" spans="1:13" ht="102" x14ac:dyDescent="0.25">
      <c r="A696" s="30" t="s">
        <v>713</v>
      </c>
      <c r="B696" s="47">
        <v>20103</v>
      </c>
      <c r="C696" s="32" t="s">
        <v>402</v>
      </c>
      <c r="D696" s="32" t="s">
        <v>768</v>
      </c>
      <c r="E696" s="35">
        <v>50501804</v>
      </c>
      <c r="F696" s="35">
        <v>92083499</v>
      </c>
      <c r="G696" s="48" t="s">
        <v>769</v>
      </c>
      <c r="H696" s="34" t="s">
        <v>721</v>
      </c>
      <c r="I696" s="51">
        <v>3</v>
      </c>
      <c r="J696" s="60">
        <v>8500</v>
      </c>
      <c r="K696" s="37">
        <f t="shared" si="13"/>
        <v>25500</v>
      </c>
      <c r="L696" s="38" t="s">
        <v>719</v>
      </c>
      <c r="M696" s="39" t="s">
        <v>707</v>
      </c>
    </row>
    <row r="697" spans="1:13" ht="102" x14ac:dyDescent="0.25">
      <c r="A697" s="30" t="s">
        <v>713</v>
      </c>
      <c r="B697" s="47">
        <v>20103</v>
      </c>
      <c r="C697" s="32" t="s">
        <v>402</v>
      </c>
      <c r="D697" s="32">
        <v>101150</v>
      </c>
      <c r="E697" s="53">
        <v>51282916</v>
      </c>
      <c r="F697" s="35">
        <v>92085375</v>
      </c>
      <c r="G697" s="48" t="s">
        <v>770</v>
      </c>
      <c r="H697" s="34" t="s">
        <v>721</v>
      </c>
      <c r="I697" s="61">
        <v>6</v>
      </c>
      <c r="J697" s="62">
        <v>7600</v>
      </c>
      <c r="K697" s="37">
        <f t="shared" si="13"/>
        <v>45600</v>
      </c>
      <c r="L697" s="38" t="s">
        <v>719</v>
      </c>
      <c r="M697" s="39" t="s">
        <v>707</v>
      </c>
    </row>
    <row r="698" spans="1:13" ht="89.25" x14ac:dyDescent="0.25">
      <c r="A698" s="30" t="s">
        <v>713</v>
      </c>
      <c r="B698" s="47">
        <v>20103</v>
      </c>
      <c r="C698" s="32" t="s">
        <v>402</v>
      </c>
      <c r="D698" s="32" t="s">
        <v>346</v>
      </c>
      <c r="E698" s="63">
        <v>51171630</v>
      </c>
      <c r="F698" s="64">
        <v>92084910</v>
      </c>
      <c r="G698" s="58" t="s">
        <v>771</v>
      </c>
      <c r="H698" s="34" t="s">
        <v>728</v>
      </c>
      <c r="I698" s="61">
        <v>10</v>
      </c>
      <c r="J698" s="62">
        <v>3654</v>
      </c>
      <c r="K698" s="37">
        <f t="shared" si="13"/>
        <v>36540</v>
      </c>
      <c r="L698" s="38" t="s">
        <v>719</v>
      </c>
      <c r="M698" s="39" t="s">
        <v>707</v>
      </c>
    </row>
    <row r="699" spans="1:13" ht="114.75" x14ac:dyDescent="0.25">
      <c r="A699" s="30" t="s">
        <v>713</v>
      </c>
      <c r="B699" s="47">
        <v>20103</v>
      </c>
      <c r="C699" s="32" t="s">
        <v>402</v>
      </c>
      <c r="D699" s="32">
        <v>100120</v>
      </c>
      <c r="E699" s="53">
        <v>51284014</v>
      </c>
      <c r="F699" s="35">
        <v>92085377</v>
      </c>
      <c r="G699" s="65" t="s">
        <v>772</v>
      </c>
      <c r="H699" s="34" t="s">
        <v>721</v>
      </c>
      <c r="I699" s="61">
        <v>8</v>
      </c>
      <c r="J699" s="62">
        <v>5100</v>
      </c>
      <c r="K699" s="37">
        <f t="shared" si="13"/>
        <v>40800</v>
      </c>
      <c r="L699" s="38" t="s">
        <v>719</v>
      </c>
      <c r="M699" s="39" t="s">
        <v>707</v>
      </c>
    </row>
    <row r="700" spans="1:13" ht="51" x14ac:dyDescent="0.25">
      <c r="A700" s="30" t="s">
        <v>713</v>
      </c>
      <c r="B700" s="47">
        <v>20103</v>
      </c>
      <c r="C700" s="32" t="s">
        <v>105</v>
      </c>
      <c r="D700" s="32" t="s">
        <v>346</v>
      </c>
      <c r="E700" s="53">
        <v>42132205</v>
      </c>
      <c r="F700" s="35">
        <v>90028352</v>
      </c>
      <c r="G700" s="31" t="s">
        <v>773</v>
      </c>
      <c r="H700" s="34" t="s">
        <v>721</v>
      </c>
      <c r="I700" s="61">
        <v>20</v>
      </c>
      <c r="J700" s="62">
        <v>320</v>
      </c>
      <c r="K700" s="37">
        <f t="shared" si="13"/>
        <v>6400</v>
      </c>
      <c r="L700" s="38" t="s">
        <v>719</v>
      </c>
      <c r="M700" s="39" t="s">
        <v>707</v>
      </c>
    </row>
    <row r="701" spans="1:13" ht="89.25" x14ac:dyDescent="0.25">
      <c r="A701" s="30" t="s">
        <v>713</v>
      </c>
      <c r="B701" s="47">
        <v>20199</v>
      </c>
      <c r="C701" s="32">
        <v>900</v>
      </c>
      <c r="D701" s="32" t="s">
        <v>774</v>
      </c>
      <c r="E701" s="35">
        <v>10171599</v>
      </c>
      <c r="F701" s="42">
        <v>92015294</v>
      </c>
      <c r="G701" s="66" t="s">
        <v>775</v>
      </c>
      <c r="H701" s="34" t="s">
        <v>776</v>
      </c>
      <c r="I701" s="61">
        <v>4500</v>
      </c>
      <c r="J701" s="62">
        <v>60</v>
      </c>
      <c r="K701" s="37">
        <f t="shared" si="13"/>
        <v>270000</v>
      </c>
      <c r="L701" s="38" t="s">
        <v>719</v>
      </c>
      <c r="M701" s="39" t="s">
        <v>707</v>
      </c>
    </row>
    <row r="702" spans="1:13" ht="89.25" x14ac:dyDescent="0.25">
      <c r="A702" s="30" t="s">
        <v>713</v>
      </c>
      <c r="B702" s="47">
        <v>20199</v>
      </c>
      <c r="C702" s="32" t="s">
        <v>60</v>
      </c>
      <c r="D702" s="32" t="s">
        <v>18</v>
      </c>
      <c r="E702" s="35">
        <v>10171702</v>
      </c>
      <c r="F702" s="35">
        <v>92029074</v>
      </c>
      <c r="G702" s="31" t="s">
        <v>777</v>
      </c>
      <c r="H702" s="34" t="s">
        <v>723</v>
      </c>
      <c r="I702" s="61">
        <v>3</v>
      </c>
      <c r="J702" s="60">
        <v>20726</v>
      </c>
      <c r="K702" s="37">
        <f t="shared" si="13"/>
        <v>62178</v>
      </c>
      <c r="L702" s="38" t="s">
        <v>719</v>
      </c>
      <c r="M702" s="67" t="s">
        <v>707</v>
      </c>
    </row>
    <row r="703" spans="1:13" ht="63.75" x14ac:dyDescent="0.25">
      <c r="A703" s="30" t="s">
        <v>713</v>
      </c>
      <c r="B703" s="47">
        <v>20199</v>
      </c>
      <c r="C703" s="32" t="s">
        <v>60</v>
      </c>
      <c r="D703" s="32" t="s">
        <v>423</v>
      </c>
      <c r="E703" s="35">
        <v>10171702</v>
      </c>
      <c r="F703" s="35">
        <v>92015111</v>
      </c>
      <c r="G703" s="68" t="s">
        <v>778</v>
      </c>
      <c r="H703" s="34" t="s">
        <v>728</v>
      </c>
      <c r="I703" s="61">
        <v>2</v>
      </c>
      <c r="J703" s="60">
        <v>31421</v>
      </c>
      <c r="K703" s="37">
        <f t="shared" si="13"/>
        <v>62842</v>
      </c>
      <c r="L703" s="38" t="s">
        <v>719</v>
      </c>
      <c r="M703" s="67" t="s">
        <v>707</v>
      </c>
    </row>
    <row r="704" spans="1:13" ht="114.75" x14ac:dyDescent="0.25">
      <c r="A704" s="30" t="s">
        <v>713</v>
      </c>
      <c r="B704" s="47">
        <v>20199</v>
      </c>
      <c r="C704" s="32" t="s">
        <v>60</v>
      </c>
      <c r="D704" s="32" t="s">
        <v>399</v>
      </c>
      <c r="E704" s="35">
        <v>10171702</v>
      </c>
      <c r="F704" s="35">
        <v>92015117</v>
      </c>
      <c r="G704" s="69" t="s">
        <v>779</v>
      </c>
      <c r="H704" s="34" t="s">
        <v>723</v>
      </c>
      <c r="I704" s="61">
        <v>5</v>
      </c>
      <c r="J704" s="60">
        <v>5305</v>
      </c>
      <c r="K704" s="37">
        <f t="shared" si="13"/>
        <v>26525</v>
      </c>
      <c r="L704" s="38" t="s">
        <v>719</v>
      </c>
      <c r="M704" s="67" t="s">
        <v>707</v>
      </c>
    </row>
    <row r="705" spans="1:13" ht="127.5" x14ac:dyDescent="0.25">
      <c r="A705" s="30" t="s">
        <v>713</v>
      </c>
      <c r="B705" s="47">
        <v>20199</v>
      </c>
      <c r="C705" s="32" t="s">
        <v>60</v>
      </c>
      <c r="D705" s="32" t="s">
        <v>780</v>
      </c>
      <c r="E705" s="35">
        <v>10171702</v>
      </c>
      <c r="F705" s="35">
        <v>92079619</v>
      </c>
      <c r="G705" s="48" t="s">
        <v>781</v>
      </c>
      <c r="H705" s="34" t="s">
        <v>723</v>
      </c>
      <c r="I705" s="51">
        <v>1</v>
      </c>
      <c r="J705" s="60">
        <v>25992</v>
      </c>
      <c r="K705" s="37">
        <f t="shared" si="13"/>
        <v>25992</v>
      </c>
      <c r="L705" s="38" t="s">
        <v>719</v>
      </c>
      <c r="M705" s="39" t="s">
        <v>707</v>
      </c>
    </row>
    <row r="706" spans="1:13" ht="51" x14ac:dyDescent="0.25">
      <c r="A706" s="30" t="s">
        <v>713</v>
      </c>
      <c r="B706" s="31">
        <v>20199</v>
      </c>
      <c r="C706" s="43" t="s">
        <v>782</v>
      </c>
      <c r="D706" s="43" t="s">
        <v>159</v>
      </c>
      <c r="E706" s="35">
        <v>10171699</v>
      </c>
      <c r="F706" s="35">
        <v>92029070</v>
      </c>
      <c r="G706" s="70" t="s">
        <v>783</v>
      </c>
      <c r="H706" s="34" t="s">
        <v>752</v>
      </c>
      <c r="I706" s="51">
        <v>7</v>
      </c>
      <c r="J706" s="60">
        <v>2449</v>
      </c>
      <c r="K706" s="37">
        <f>J706*I706</f>
        <v>17143</v>
      </c>
      <c r="L706" s="38" t="s">
        <v>719</v>
      </c>
      <c r="M706" s="39" t="s">
        <v>707</v>
      </c>
    </row>
    <row r="707" spans="1:13" ht="89.25" x14ac:dyDescent="0.25">
      <c r="A707" s="30" t="s">
        <v>713</v>
      </c>
      <c r="B707" s="47">
        <v>20199</v>
      </c>
      <c r="C707" s="32" t="s">
        <v>254</v>
      </c>
      <c r="D707" s="32" t="s">
        <v>784</v>
      </c>
      <c r="E707" s="35">
        <v>10171701</v>
      </c>
      <c r="F707" s="35">
        <v>92051361</v>
      </c>
      <c r="G707" s="70" t="s">
        <v>785</v>
      </c>
      <c r="H707" s="34" t="s">
        <v>735</v>
      </c>
      <c r="I707" s="51">
        <v>62</v>
      </c>
      <c r="J707" s="60">
        <v>3334</v>
      </c>
      <c r="K707" s="37">
        <f t="shared" ref="K707:K715" si="14">J707*I707</f>
        <v>206708</v>
      </c>
      <c r="L707" s="38" t="s">
        <v>719</v>
      </c>
      <c r="M707" s="39" t="s">
        <v>707</v>
      </c>
    </row>
    <row r="708" spans="1:13" ht="51" x14ac:dyDescent="0.25">
      <c r="A708" s="30" t="s">
        <v>713</v>
      </c>
      <c r="B708" s="47">
        <v>20199</v>
      </c>
      <c r="C708" s="32" t="s">
        <v>254</v>
      </c>
      <c r="D708" s="32" t="s">
        <v>72</v>
      </c>
      <c r="E708" s="35">
        <v>10171701</v>
      </c>
      <c r="F708" s="35">
        <v>92028981</v>
      </c>
      <c r="G708" s="66" t="s">
        <v>786</v>
      </c>
      <c r="H708" s="34" t="s">
        <v>728</v>
      </c>
      <c r="I708" s="51">
        <v>2</v>
      </c>
      <c r="J708" s="60">
        <v>8499</v>
      </c>
      <c r="K708" s="37">
        <f t="shared" si="14"/>
        <v>16998</v>
      </c>
      <c r="L708" s="38" t="s">
        <v>719</v>
      </c>
      <c r="M708" s="39" t="s">
        <v>707</v>
      </c>
    </row>
    <row r="709" spans="1:13" ht="89.25" x14ac:dyDescent="0.25">
      <c r="A709" s="30" t="s">
        <v>713</v>
      </c>
      <c r="B709" s="47">
        <v>20199</v>
      </c>
      <c r="C709" s="32" t="s">
        <v>254</v>
      </c>
      <c r="D709" s="32" t="s">
        <v>144</v>
      </c>
      <c r="E709" s="35">
        <v>10171701</v>
      </c>
      <c r="F709" s="35">
        <v>92028982</v>
      </c>
      <c r="G709" s="70" t="s">
        <v>787</v>
      </c>
      <c r="H709" s="34" t="s">
        <v>728</v>
      </c>
      <c r="I709" s="51">
        <v>25</v>
      </c>
      <c r="J709" s="60">
        <v>2513</v>
      </c>
      <c r="K709" s="37">
        <f t="shared" si="14"/>
        <v>62825</v>
      </c>
      <c r="L709" s="38" t="s">
        <v>719</v>
      </c>
      <c r="M709" s="39" t="s">
        <v>707</v>
      </c>
    </row>
    <row r="710" spans="1:13" ht="89.25" x14ac:dyDescent="0.25">
      <c r="A710" s="30" t="s">
        <v>713</v>
      </c>
      <c r="B710" s="47">
        <v>20199</v>
      </c>
      <c r="C710" s="32" t="s">
        <v>254</v>
      </c>
      <c r="D710" s="32" t="s">
        <v>788</v>
      </c>
      <c r="E710" s="35">
        <v>10171701</v>
      </c>
      <c r="F710" s="35">
        <v>92015256</v>
      </c>
      <c r="G710" s="48" t="s">
        <v>789</v>
      </c>
      <c r="H710" s="34" t="s">
        <v>728</v>
      </c>
      <c r="I710" s="51">
        <v>4</v>
      </c>
      <c r="J710" s="60">
        <v>2183</v>
      </c>
      <c r="K710" s="37">
        <f t="shared" si="14"/>
        <v>8732</v>
      </c>
      <c r="L710" s="38" t="s">
        <v>719</v>
      </c>
      <c r="M710" s="39" t="s">
        <v>707</v>
      </c>
    </row>
    <row r="711" spans="1:13" ht="140.25" x14ac:dyDescent="0.25">
      <c r="A711" s="30" t="s">
        <v>713</v>
      </c>
      <c r="B711" s="47">
        <v>20199</v>
      </c>
      <c r="C711" s="32" t="s">
        <v>254</v>
      </c>
      <c r="D711" s="32" t="s">
        <v>790</v>
      </c>
      <c r="E711" s="35">
        <v>10171701</v>
      </c>
      <c r="F711" s="35">
        <v>92079992</v>
      </c>
      <c r="G711" s="48" t="s">
        <v>791</v>
      </c>
      <c r="H711" s="34" t="s">
        <v>728</v>
      </c>
      <c r="I711" s="51">
        <v>26</v>
      </c>
      <c r="J711" s="60">
        <v>13569</v>
      </c>
      <c r="K711" s="37">
        <f>J711*I711</f>
        <v>352794</v>
      </c>
      <c r="L711" s="38" t="s">
        <v>719</v>
      </c>
      <c r="M711" s="39" t="s">
        <v>707</v>
      </c>
    </row>
    <row r="712" spans="1:13" ht="102" x14ac:dyDescent="0.25">
      <c r="A712" s="30" t="s">
        <v>713</v>
      </c>
      <c r="B712" s="47">
        <v>20199</v>
      </c>
      <c r="C712" s="32" t="s">
        <v>792</v>
      </c>
      <c r="D712" s="32" t="s">
        <v>128</v>
      </c>
      <c r="E712" s="35">
        <v>10171605</v>
      </c>
      <c r="F712" s="35">
        <v>92077050</v>
      </c>
      <c r="G712" s="70" t="s">
        <v>793</v>
      </c>
      <c r="H712" s="34" t="s">
        <v>723</v>
      </c>
      <c r="I712" s="51">
        <v>90</v>
      </c>
      <c r="J712" s="60">
        <v>322</v>
      </c>
      <c r="K712" s="37">
        <f>J712*I712</f>
        <v>28980</v>
      </c>
      <c r="L712" s="38" t="s">
        <v>719</v>
      </c>
      <c r="M712" s="39" t="s">
        <v>707</v>
      </c>
    </row>
    <row r="713" spans="1:13" ht="127.5" x14ac:dyDescent="0.25">
      <c r="A713" s="30" t="s">
        <v>713</v>
      </c>
      <c r="B713" s="47">
        <v>20199</v>
      </c>
      <c r="C713" s="32" t="s">
        <v>792</v>
      </c>
      <c r="D713" s="32" t="s">
        <v>794</v>
      </c>
      <c r="E713" s="35">
        <v>10171605</v>
      </c>
      <c r="F713" s="35">
        <v>92079571</v>
      </c>
      <c r="G713" s="70" t="s">
        <v>795</v>
      </c>
      <c r="H713" s="34" t="s">
        <v>735</v>
      </c>
      <c r="I713" s="51">
        <v>5</v>
      </c>
      <c r="J713" s="60">
        <v>6500</v>
      </c>
      <c r="K713" s="37">
        <f>J713*I713</f>
        <v>32500</v>
      </c>
      <c r="L713" s="38" t="s">
        <v>719</v>
      </c>
      <c r="M713" s="39" t="s">
        <v>707</v>
      </c>
    </row>
    <row r="714" spans="1:13" ht="114.75" x14ac:dyDescent="0.25">
      <c r="A714" s="30" t="s">
        <v>713</v>
      </c>
      <c r="B714" s="47">
        <v>20199</v>
      </c>
      <c r="C714" s="32" t="s">
        <v>792</v>
      </c>
      <c r="D714" s="43" t="s">
        <v>796</v>
      </c>
      <c r="E714" s="35">
        <v>10171599</v>
      </c>
      <c r="F714" s="35">
        <v>92015287</v>
      </c>
      <c r="G714" s="70" t="s">
        <v>797</v>
      </c>
      <c r="H714" s="34" t="s">
        <v>723</v>
      </c>
      <c r="I714" s="51">
        <v>720</v>
      </c>
      <c r="J714" s="60">
        <v>318</v>
      </c>
      <c r="K714" s="37">
        <f>J714*I714</f>
        <v>228960</v>
      </c>
      <c r="L714" s="38" t="s">
        <v>719</v>
      </c>
      <c r="M714" s="39" t="s">
        <v>707</v>
      </c>
    </row>
    <row r="715" spans="1:13" ht="63.75" x14ac:dyDescent="0.25">
      <c r="A715" s="30" t="s">
        <v>713</v>
      </c>
      <c r="B715" s="47">
        <v>20199</v>
      </c>
      <c r="C715" s="32" t="s">
        <v>792</v>
      </c>
      <c r="D715" s="32" t="s">
        <v>798</v>
      </c>
      <c r="E715" s="35">
        <v>10171601</v>
      </c>
      <c r="F715" s="35">
        <v>92028998</v>
      </c>
      <c r="G715" s="70" t="s">
        <v>799</v>
      </c>
      <c r="H715" s="34" t="s">
        <v>723</v>
      </c>
      <c r="I715" s="51">
        <v>900</v>
      </c>
      <c r="J715" s="60">
        <v>304</v>
      </c>
      <c r="K715" s="37">
        <f t="shared" si="14"/>
        <v>273600</v>
      </c>
      <c r="L715" s="38" t="s">
        <v>719</v>
      </c>
      <c r="M715" s="39" t="s">
        <v>707</v>
      </c>
    </row>
    <row r="716" spans="1:13" ht="127.5" x14ac:dyDescent="0.25">
      <c r="A716" s="30" t="s">
        <v>713</v>
      </c>
      <c r="B716" s="47">
        <v>20199</v>
      </c>
      <c r="C716" s="32" t="s">
        <v>792</v>
      </c>
      <c r="D716" s="32" t="s">
        <v>800</v>
      </c>
      <c r="E716" s="35">
        <v>10171605</v>
      </c>
      <c r="F716" s="35">
        <v>92028959</v>
      </c>
      <c r="G716" s="70" t="s">
        <v>801</v>
      </c>
      <c r="H716" s="34" t="s">
        <v>723</v>
      </c>
      <c r="I716" s="71">
        <v>515</v>
      </c>
      <c r="J716" s="60">
        <v>355</v>
      </c>
      <c r="K716" s="37">
        <f>I716*J716</f>
        <v>182825</v>
      </c>
      <c r="L716" s="38" t="s">
        <v>719</v>
      </c>
      <c r="M716" s="39" t="s">
        <v>707</v>
      </c>
    </row>
    <row r="717" spans="1:13" ht="102" x14ac:dyDescent="0.25">
      <c r="A717" s="30" t="s">
        <v>713</v>
      </c>
      <c r="B717" s="47">
        <v>20199</v>
      </c>
      <c r="C717" s="32">
        <v>900</v>
      </c>
      <c r="D717" s="32" t="s">
        <v>802</v>
      </c>
      <c r="E717" s="35">
        <v>10191509</v>
      </c>
      <c r="F717" s="35">
        <v>92010535</v>
      </c>
      <c r="G717" s="70" t="s">
        <v>803</v>
      </c>
      <c r="H717" s="34" t="s">
        <v>723</v>
      </c>
      <c r="I717" s="51">
        <v>8</v>
      </c>
      <c r="J717" s="60">
        <v>6896</v>
      </c>
      <c r="K717" s="37">
        <f>J717*I717</f>
        <v>55168</v>
      </c>
      <c r="L717" s="38" t="s">
        <v>719</v>
      </c>
      <c r="M717" s="39" t="s">
        <v>707</v>
      </c>
    </row>
    <row r="718" spans="1:13" ht="165.75" x14ac:dyDescent="0.25">
      <c r="A718" s="30" t="s">
        <v>713</v>
      </c>
      <c r="B718" s="47">
        <v>20199</v>
      </c>
      <c r="C718" s="32">
        <v>200</v>
      </c>
      <c r="D718" s="32" t="s">
        <v>163</v>
      </c>
      <c r="E718" s="35">
        <v>10191509</v>
      </c>
      <c r="F718" s="35">
        <v>92079822</v>
      </c>
      <c r="G718" s="70" t="s">
        <v>804</v>
      </c>
      <c r="H718" s="34" t="s">
        <v>723</v>
      </c>
      <c r="I718" s="61">
        <v>15</v>
      </c>
      <c r="J718" s="62">
        <v>2693</v>
      </c>
      <c r="K718" s="37">
        <f t="shared" ref="K718:K727" si="15">I718*J718</f>
        <v>40395</v>
      </c>
      <c r="L718" s="38" t="s">
        <v>719</v>
      </c>
      <c r="M718" s="39" t="s">
        <v>707</v>
      </c>
    </row>
    <row r="719" spans="1:13" ht="114.75" x14ac:dyDescent="0.25">
      <c r="A719" s="30" t="s">
        <v>713</v>
      </c>
      <c r="B719" s="47">
        <v>20199</v>
      </c>
      <c r="C719" s="32" t="s">
        <v>805</v>
      </c>
      <c r="D719" s="32" t="s">
        <v>460</v>
      </c>
      <c r="E719" s="40">
        <v>10191509</v>
      </c>
      <c r="F719" s="40">
        <v>92080304</v>
      </c>
      <c r="G719" s="70" t="s">
        <v>806</v>
      </c>
      <c r="H719" s="34" t="s">
        <v>728</v>
      </c>
      <c r="I719" s="72">
        <v>1</v>
      </c>
      <c r="J719" s="62">
        <v>7844</v>
      </c>
      <c r="K719" s="37">
        <f t="shared" si="15"/>
        <v>7844</v>
      </c>
      <c r="L719" s="38" t="s">
        <v>719</v>
      </c>
      <c r="M719" s="39" t="s">
        <v>707</v>
      </c>
    </row>
    <row r="720" spans="1:13" ht="51" x14ac:dyDescent="0.25">
      <c r="A720" s="30" t="s">
        <v>713</v>
      </c>
      <c r="B720" s="55">
        <v>20202</v>
      </c>
      <c r="C720" s="32" t="s">
        <v>792</v>
      </c>
      <c r="D720" s="32" t="s">
        <v>18</v>
      </c>
      <c r="E720" s="42">
        <v>10151704</v>
      </c>
      <c r="F720" s="42">
        <v>92045154</v>
      </c>
      <c r="G720" s="30" t="s">
        <v>807</v>
      </c>
      <c r="H720" s="34" t="s">
        <v>723</v>
      </c>
      <c r="I720" s="72">
        <v>10</v>
      </c>
      <c r="J720" s="36">
        <v>21642</v>
      </c>
      <c r="K720" s="37">
        <f t="shared" si="15"/>
        <v>216420</v>
      </c>
      <c r="L720" s="38" t="s">
        <v>719</v>
      </c>
      <c r="M720" s="39" t="s">
        <v>707</v>
      </c>
    </row>
    <row r="721" spans="1:13" ht="38.25" x14ac:dyDescent="0.25">
      <c r="A721" s="30" t="s">
        <v>713</v>
      </c>
      <c r="B721" s="47">
        <v>20204</v>
      </c>
      <c r="C721" s="32" t="s">
        <v>17</v>
      </c>
      <c r="D721" s="32" t="s">
        <v>808</v>
      </c>
      <c r="E721" s="42">
        <v>50192403</v>
      </c>
      <c r="F721" s="42">
        <v>92032761</v>
      </c>
      <c r="G721" s="30" t="s">
        <v>809</v>
      </c>
      <c r="H721" s="34" t="s">
        <v>810</v>
      </c>
      <c r="I721" s="72">
        <v>14034</v>
      </c>
      <c r="J721" s="36">
        <v>169</v>
      </c>
      <c r="K721" s="37">
        <f t="shared" si="15"/>
        <v>2371746</v>
      </c>
      <c r="L721" s="38" t="s">
        <v>719</v>
      </c>
      <c r="M721" s="39" t="s">
        <v>707</v>
      </c>
    </row>
    <row r="722" spans="1:13" ht="38.25" x14ac:dyDescent="0.25">
      <c r="A722" s="30" t="s">
        <v>713</v>
      </c>
      <c r="B722" s="47">
        <v>20204</v>
      </c>
      <c r="C722" s="32" t="s">
        <v>17</v>
      </c>
      <c r="D722" s="32" t="s">
        <v>18</v>
      </c>
      <c r="E722" s="42">
        <v>10121509</v>
      </c>
      <c r="F722" s="42">
        <v>92159475</v>
      </c>
      <c r="G722" s="30" t="s">
        <v>811</v>
      </c>
      <c r="H722" s="34" t="s">
        <v>810</v>
      </c>
      <c r="I722" s="72">
        <v>782</v>
      </c>
      <c r="J722" s="36">
        <v>353</v>
      </c>
      <c r="K722" s="37">
        <f t="shared" si="15"/>
        <v>276046</v>
      </c>
      <c r="L722" s="38" t="s">
        <v>719</v>
      </c>
      <c r="M722" s="39" t="s">
        <v>707</v>
      </c>
    </row>
    <row r="723" spans="1:13" ht="102" x14ac:dyDescent="0.25">
      <c r="A723" s="30" t="s">
        <v>713</v>
      </c>
      <c r="B723" s="47">
        <v>20204</v>
      </c>
      <c r="C723" s="32" t="s">
        <v>17</v>
      </c>
      <c r="D723" s="32" t="s">
        <v>114</v>
      </c>
      <c r="E723" s="42">
        <v>10121505</v>
      </c>
      <c r="F723" s="42">
        <v>92074370</v>
      </c>
      <c r="G723" s="30" t="s">
        <v>812</v>
      </c>
      <c r="H723" s="34" t="s">
        <v>723</v>
      </c>
      <c r="I723" s="72">
        <v>1000</v>
      </c>
      <c r="J723" s="36">
        <v>131</v>
      </c>
      <c r="K723" s="37">
        <f t="shared" si="15"/>
        <v>131000</v>
      </c>
      <c r="L723" s="38" t="s">
        <v>719</v>
      </c>
      <c r="M723" s="39" t="s">
        <v>707</v>
      </c>
    </row>
    <row r="724" spans="1:13" ht="63.75" x14ac:dyDescent="0.25">
      <c r="A724" s="30" t="s">
        <v>713</v>
      </c>
      <c r="B724" s="47">
        <v>20301</v>
      </c>
      <c r="C724" s="32" t="s">
        <v>254</v>
      </c>
      <c r="D724" s="32" t="s">
        <v>813</v>
      </c>
      <c r="E724" s="42">
        <v>31152002</v>
      </c>
      <c r="F724" s="57">
        <v>90016257</v>
      </c>
      <c r="G724" s="30" t="s">
        <v>814</v>
      </c>
      <c r="H724" s="34" t="s">
        <v>721</v>
      </c>
      <c r="I724" s="72">
        <v>59</v>
      </c>
      <c r="J724" s="36">
        <v>19093</v>
      </c>
      <c r="K724" s="37">
        <f t="shared" si="15"/>
        <v>1126487</v>
      </c>
      <c r="L724" s="38" t="s">
        <v>719</v>
      </c>
      <c r="M724" s="39" t="s">
        <v>707</v>
      </c>
    </row>
    <row r="725" spans="1:13" ht="127.5" x14ac:dyDescent="0.25">
      <c r="A725" s="30" t="s">
        <v>713</v>
      </c>
      <c r="B725" s="47">
        <v>20301</v>
      </c>
      <c r="C725" s="32">
        <v>170</v>
      </c>
      <c r="D725" s="32" t="s">
        <v>815</v>
      </c>
      <c r="E725" s="35">
        <v>31162404</v>
      </c>
      <c r="F725" s="35">
        <v>92045434</v>
      </c>
      <c r="G725" s="70" t="s">
        <v>816</v>
      </c>
      <c r="H725" s="34" t="s">
        <v>810</v>
      </c>
      <c r="I725" s="73">
        <v>115</v>
      </c>
      <c r="J725" s="36">
        <v>1879</v>
      </c>
      <c r="K725" s="37">
        <f t="shared" si="15"/>
        <v>216085</v>
      </c>
      <c r="L725" s="38" t="s">
        <v>719</v>
      </c>
      <c r="M725" s="39" t="s">
        <v>707</v>
      </c>
    </row>
    <row r="726" spans="1:13" ht="38.25" x14ac:dyDescent="0.25">
      <c r="A726" s="30" t="s">
        <v>713</v>
      </c>
      <c r="B726" s="47">
        <v>20301</v>
      </c>
      <c r="C726" s="32" t="s">
        <v>86</v>
      </c>
      <c r="D726" s="32" t="s">
        <v>72</v>
      </c>
      <c r="E726" s="33" t="s">
        <v>89</v>
      </c>
      <c r="F726" s="33" t="s">
        <v>817</v>
      </c>
      <c r="G726" s="30" t="s">
        <v>818</v>
      </c>
      <c r="H726" s="34" t="s">
        <v>810</v>
      </c>
      <c r="I726" s="73">
        <v>8</v>
      </c>
      <c r="J726" s="36">
        <v>849</v>
      </c>
      <c r="K726" s="37">
        <f t="shared" si="15"/>
        <v>6792</v>
      </c>
      <c r="L726" s="38" t="s">
        <v>719</v>
      </c>
      <c r="M726" s="39" t="s">
        <v>707</v>
      </c>
    </row>
    <row r="727" spans="1:13" ht="38.25" x14ac:dyDescent="0.25">
      <c r="A727" s="30" t="s">
        <v>713</v>
      </c>
      <c r="B727" s="47">
        <v>20301</v>
      </c>
      <c r="C727" s="32">
        <v>160</v>
      </c>
      <c r="D727" s="32" t="s">
        <v>18</v>
      </c>
      <c r="E727" s="74" t="s">
        <v>819</v>
      </c>
      <c r="F727" s="74" t="s">
        <v>820</v>
      </c>
      <c r="G727" s="30" t="s">
        <v>821</v>
      </c>
      <c r="H727" s="53" t="s">
        <v>721</v>
      </c>
      <c r="I727" s="71">
        <v>5</v>
      </c>
      <c r="J727" s="75">
        <v>5596</v>
      </c>
      <c r="K727" s="37">
        <f t="shared" si="15"/>
        <v>27980</v>
      </c>
      <c r="L727" s="38" t="s">
        <v>719</v>
      </c>
      <c r="M727" s="39" t="s">
        <v>707</v>
      </c>
    </row>
    <row r="728" spans="1:13" ht="38.25" x14ac:dyDescent="0.25">
      <c r="A728" s="30" t="s">
        <v>713</v>
      </c>
      <c r="B728" s="76">
        <v>200301</v>
      </c>
      <c r="C728" s="32">
        <v>180</v>
      </c>
      <c r="D728" s="32" t="s">
        <v>822</v>
      </c>
      <c r="E728" s="77" t="s">
        <v>823</v>
      </c>
      <c r="F728" s="77" t="s">
        <v>824</v>
      </c>
      <c r="G728" s="30" t="s">
        <v>825</v>
      </c>
      <c r="H728" s="53" t="s">
        <v>810</v>
      </c>
      <c r="I728" s="78">
        <v>10</v>
      </c>
      <c r="J728" s="79">
        <v>2758</v>
      </c>
      <c r="K728" s="37">
        <f>J728*I728</f>
        <v>27580</v>
      </c>
      <c r="L728" s="38" t="s">
        <v>719</v>
      </c>
      <c r="M728" s="39" t="s">
        <v>707</v>
      </c>
    </row>
    <row r="729" spans="1:13" ht="38.25" x14ac:dyDescent="0.25">
      <c r="A729" s="30" t="s">
        <v>713</v>
      </c>
      <c r="B729" s="80">
        <v>20306</v>
      </c>
      <c r="C729" s="32" t="s">
        <v>273</v>
      </c>
      <c r="D729" s="32" t="s">
        <v>457</v>
      </c>
      <c r="E729" s="33" t="s">
        <v>275</v>
      </c>
      <c r="F729" s="33" t="s">
        <v>458</v>
      </c>
      <c r="G729" s="30" t="s">
        <v>826</v>
      </c>
      <c r="H729" s="53" t="s">
        <v>721</v>
      </c>
      <c r="I729" s="51">
        <v>15</v>
      </c>
      <c r="J729" s="79">
        <v>2650</v>
      </c>
      <c r="K729" s="37">
        <f>J729*I729</f>
        <v>39750</v>
      </c>
      <c r="L729" s="38" t="s">
        <v>719</v>
      </c>
      <c r="M729" s="39" t="s">
        <v>707</v>
      </c>
    </row>
    <row r="730" spans="1:13" ht="38.25" x14ac:dyDescent="0.25">
      <c r="A730" s="30" t="s">
        <v>713</v>
      </c>
      <c r="B730" s="81">
        <v>20306</v>
      </c>
      <c r="C730" s="82" t="s">
        <v>273</v>
      </c>
      <c r="D730" s="83" t="s">
        <v>460</v>
      </c>
      <c r="E730" s="44" t="s">
        <v>275</v>
      </c>
      <c r="F730" s="44" t="s">
        <v>827</v>
      </c>
      <c r="G730" s="30" t="s">
        <v>828</v>
      </c>
      <c r="H730" s="53" t="s">
        <v>721</v>
      </c>
      <c r="I730" s="51">
        <v>14</v>
      </c>
      <c r="J730" s="79">
        <v>4668</v>
      </c>
      <c r="K730" s="37">
        <f>J730*I730</f>
        <v>65352</v>
      </c>
      <c r="L730" s="38" t="s">
        <v>719</v>
      </c>
      <c r="M730" s="39" t="s">
        <v>707</v>
      </c>
    </row>
    <row r="731" spans="1:13" ht="127.5" x14ac:dyDescent="0.25">
      <c r="A731" s="30" t="s">
        <v>713</v>
      </c>
      <c r="B731" s="80">
        <v>20306</v>
      </c>
      <c r="C731" s="32">
        <v>175</v>
      </c>
      <c r="D731" s="32" t="s">
        <v>346</v>
      </c>
      <c r="E731" s="35">
        <v>40142008</v>
      </c>
      <c r="F731" s="35">
        <v>92044135</v>
      </c>
      <c r="G731" s="70" t="s">
        <v>829</v>
      </c>
      <c r="H731" s="34" t="s">
        <v>830</v>
      </c>
      <c r="I731" s="51">
        <v>15</v>
      </c>
      <c r="J731" s="36">
        <v>765</v>
      </c>
      <c r="K731" s="37">
        <f t="shared" ref="K731:K745" si="16">J731*I731</f>
        <v>11475</v>
      </c>
      <c r="L731" s="38" t="s">
        <v>719</v>
      </c>
      <c r="M731" s="39" t="s">
        <v>707</v>
      </c>
    </row>
    <row r="732" spans="1:13" ht="38.25" x14ac:dyDescent="0.25">
      <c r="A732" s="30" t="s">
        <v>713</v>
      </c>
      <c r="B732" s="81">
        <v>20306</v>
      </c>
      <c r="C732" s="82">
        <v>175</v>
      </c>
      <c r="D732" s="82" t="s">
        <v>423</v>
      </c>
      <c r="E732" s="35">
        <v>40142007</v>
      </c>
      <c r="F732" s="35">
        <v>92019195</v>
      </c>
      <c r="G732" s="70" t="s">
        <v>831</v>
      </c>
      <c r="H732" s="53" t="s">
        <v>830</v>
      </c>
      <c r="I732" s="51">
        <v>180</v>
      </c>
      <c r="J732" s="79">
        <v>424</v>
      </c>
      <c r="K732" s="37">
        <f>J732*I732</f>
        <v>76320</v>
      </c>
      <c r="L732" s="38" t="s">
        <v>719</v>
      </c>
      <c r="M732" s="39" t="s">
        <v>707</v>
      </c>
    </row>
    <row r="733" spans="1:13" ht="127.5" x14ac:dyDescent="0.25">
      <c r="A733" s="30" t="s">
        <v>713</v>
      </c>
      <c r="B733" s="80">
        <v>20306</v>
      </c>
      <c r="C733" s="32">
        <v>175</v>
      </c>
      <c r="D733" s="32" t="s">
        <v>423</v>
      </c>
      <c r="E733" s="84">
        <v>40142007</v>
      </c>
      <c r="F733" s="84">
        <v>92019194</v>
      </c>
      <c r="G733" s="70" t="s">
        <v>832</v>
      </c>
      <c r="H733" s="53" t="s">
        <v>830</v>
      </c>
      <c r="I733" s="51">
        <v>90</v>
      </c>
      <c r="J733" s="79">
        <v>849</v>
      </c>
      <c r="K733" s="37">
        <f t="shared" si="16"/>
        <v>76410</v>
      </c>
      <c r="L733" s="38" t="s">
        <v>719</v>
      </c>
      <c r="M733" s="39" t="s">
        <v>707</v>
      </c>
    </row>
    <row r="734" spans="1:13" ht="38.25" x14ac:dyDescent="0.25">
      <c r="A734" s="30" t="s">
        <v>713</v>
      </c>
      <c r="B734" s="80">
        <v>20606</v>
      </c>
      <c r="C734" s="32" t="s">
        <v>17</v>
      </c>
      <c r="D734" s="32" t="s">
        <v>32</v>
      </c>
      <c r="E734" s="35">
        <v>41171708</v>
      </c>
      <c r="F734" s="35" t="s">
        <v>833</v>
      </c>
      <c r="G734" s="50" t="s">
        <v>834</v>
      </c>
      <c r="H734" s="35" t="s">
        <v>718</v>
      </c>
      <c r="I734" s="51">
        <v>6</v>
      </c>
      <c r="J734" s="79">
        <v>200</v>
      </c>
      <c r="K734" s="37">
        <f t="shared" si="16"/>
        <v>1200</v>
      </c>
      <c r="L734" s="38" t="s">
        <v>719</v>
      </c>
      <c r="M734" s="39" t="s">
        <v>707</v>
      </c>
    </row>
    <row r="735" spans="1:13" ht="38.25" x14ac:dyDescent="0.25">
      <c r="A735" s="30" t="s">
        <v>713</v>
      </c>
      <c r="B735" s="80">
        <v>20606</v>
      </c>
      <c r="C735" s="32" t="s">
        <v>17</v>
      </c>
      <c r="D735" s="32" t="s">
        <v>163</v>
      </c>
      <c r="E735" s="35">
        <v>41171708</v>
      </c>
      <c r="F735" s="35">
        <v>92022825</v>
      </c>
      <c r="G735" s="50" t="s">
        <v>835</v>
      </c>
      <c r="H735" s="35" t="s">
        <v>718</v>
      </c>
      <c r="I735" s="51">
        <v>10</v>
      </c>
      <c r="J735" s="79">
        <v>200</v>
      </c>
      <c r="K735" s="37">
        <f t="shared" si="16"/>
        <v>2000</v>
      </c>
      <c r="L735" s="38" t="s">
        <v>719</v>
      </c>
      <c r="M735" s="39" t="s">
        <v>707</v>
      </c>
    </row>
    <row r="736" spans="1:13" ht="51" x14ac:dyDescent="0.25">
      <c r="A736" s="30" t="s">
        <v>713</v>
      </c>
      <c r="B736" s="80">
        <v>20606</v>
      </c>
      <c r="C736" s="32" t="s">
        <v>402</v>
      </c>
      <c r="D736" s="32" t="s">
        <v>346</v>
      </c>
      <c r="E736" s="35">
        <v>40172808</v>
      </c>
      <c r="F736" s="35">
        <v>92007649</v>
      </c>
      <c r="G736" s="50" t="s">
        <v>836</v>
      </c>
      <c r="H736" s="35" t="s">
        <v>718</v>
      </c>
      <c r="I736" s="51">
        <v>10</v>
      </c>
      <c r="J736" s="79">
        <v>200</v>
      </c>
      <c r="K736" s="37">
        <f t="shared" si="16"/>
        <v>2000</v>
      </c>
      <c r="L736" s="38" t="s">
        <v>719</v>
      </c>
      <c r="M736" s="39" t="s">
        <v>707</v>
      </c>
    </row>
    <row r="737" spans="1:13" ht="38.25" x14ac:dyDescent="0.25">
      <c r="A737" s="30" t="s">
        <v>713</v>
      </c>
      <c r="B737" s="80">
        <v>20606</v>
      </c>
      <c r="C737" s="32" t="s">
        <v>474</v>
      </c>
      <c r="D737" s="32" t="s">
        <v>159</v>
      </c>
      <c r="E737" s="35">
        <v>41172906</v>
      </c>
      <c r="F737" s="35">
        <v>92023387</v>
      </c>
      <c r="G737" s="50" t="s">
        <v>837</v>
      </c>
      <c r="H737" s="35" t="s">
        <v>718</v>
      </c>
      <c r="I737" s="51">
        <v>9</v>
      </c>
      <c r="J737" s="79">
        <v>200</v>
      </c>
      <c r="K737" s="37">
        <f t="shared" si="16"/>
        <v>1800</v>
      </c>
      <c r="L737" s="38" t="s">
        <v>719</v>
      </c>
      <c r="M737" s="39" t="s">
        <v>707</v>
      </c>
    </row>
    <row r="738" spans="1:13" ht="38.25" x14ac:dyDescent="0.25">
      <c r="A738" s="30" t="s">
        <v>713</v>
      </c>
      <c r="B738" s="80">
        <v>20606</v>
      </c>
      <c r="C738" s="32" t="s">
        <v>443</v>
      </c>
      <c r="D738" s="32" t="s">
        <v>838</v>
      </c>
      <c r="E738" s="35">
        <v>40174608</v>
      </c>
      <c r="F738" s="35">
        <v>92016387</v>
      </c>
      <c r="G738" s="50" t="s">
        <v>839</v>
      </c>
      <c r="H738" s="35" t="s">
        <v>718</v>
      </c>
      <c r="I738" s="51">
        <v>5</v>
      </c>
      <c r="J738" s="79">
        <v>200</v>
      </c>
      <c r="K738" s="37">
        <f t="shared" si="16"/>
        <v>1000</v>
      </c>
      <c r="L738" s="38" t="s">
        <v>719</v>
      </c>
      <c r="M738" s="39" t="s">
        <v>707</v>
      </c>
    </row>
    <row r="739" spans="1:13" ht="204" x14ac:dyDescent="0.25">
      <c r="A739" s="30" t="s">
        <v>713</v>
      </c>
      <c r="B739" s="80">
        <v>20306</v>
      </c>
      <c r="C739" s="32">
        <v>155</v>
      </c>
      <c r="D739" s="32" t="s">
        <v>18</v>
      </c>
      <c r="E739" s="35">
        <v>30102015</v>
      </c>
      <c r="F739" s="35">
        <v>92038608</v>
      </c>
      <c r="G739" s="70" t="s">
        <v>840</v>
      </c>
      <c r="H739" s="53" t="s">
        <v>841</v>
      </c>
      <c r="I739" s="78">
        <v>55</v>
      </c>
      <c r="J739" s="75">
        <v>2016</v>
      </c>
      <c r="K739" s="37">
        <f t="shared" si="16"/>
        <v>110880</v>
      </c>
      <c r="L739" s="38" t="s">
        <v>719</v>
      </c>
      <c r="M739" s="39" t="s">
        <v>707</v>
      </c>
    </row>
    <row r="740" spans="1:13" ht="38.25" x14ac:dyDescent="0.25">
      <c r="A740" s="30" t="s">
        <v>713</v>
      </c>
      <c r="B740" s="76">
        <v>20399</v>
      </c>
      <c r="C740" s="32" t="s">
        <v>549</v>
      </c>
      <c r="D740" s="32" t="s">
        <v>842</v>
      </c>
      <c r="E740" s="33" t="s">
        <v>557</v>
      </c>
      <c r="F740" s="33" t="s">
        <v>843</v>
      </c>
      <c r="G740" s="30" t="s">
        <v>844</v>
      </c>
      <c r="H740" s="53" t="s">
        <v>721</v>
      </c>
      <c r="I740" s="78">
        <v>1</v>
      </c>
      <c r="J740" s="75">
        <v>7103</v>
      </c>
      <c r="K740" s="37">
        <f t="shared" si="16"/>
        <v>7103</v>
      </c>
      <c r="L740" s="38" t="s">
        <v>719</v>
      </c>
      <c r="M740" s="39" t="s">
        <v>707</v>
      </c>
    </row>
    <row r="741" spans="1:13" ht="114.75" x14ac:dyDescent="0.25">
      <c r="A741" s="30" t="s">
        <v>713</v>
      </c>
      <c r="B741" s="47">
        <v>20401</v>
      </c>
      <c r="C741" s="32">
        <v>190</v>
      </c>
      <c r="D741" s="32" t="s">
        <v>18</v>
      </c>
      <c r="E741" s="35">
        <v>27111503</v>
      </c>
      <c r="F741" s="35">
        <v>92012382</v>
      </c>
      <c r="G741" s="70" t="s">
        <v>845</v>
      </c>
      <c r="H741" s="34" t="s">
        <v>721</v>
      </c>
      <c r="I741" s="78">
        <v>28</v>
      </c>
      <c r="J741" s="36">
        <v>2721</v>
      </c>
      <c r="K741" s="37">
        <f t="shared" si="16"/>
        <v>76188</v>
      </c>
      <c r="L741" s="38" t="s">
        <v>719</v>
      </c>
      <c r="M741" s="39" t="s">
        <v>707</v>
      </c>
    </row>
    <row r="742" spans="1:13" ht="89.25" x14ac:dyDescent="0.25">
      <c r="A742" s="30" t="s">
        <v>713</v>
      </c>
      <c r="B742" s="47">
        <v>20401</v>
      </c>
      <c r="C742" s="32">
        <v>50</v>
      </c>
      <c r="D742" s="32" t="s">
        <v>457</v>
      </c>
      <c r="E742" s="35">
        <v>27112116</v>
      </c>
      <c r="F742" s="35">
        <v>90008581</v>
      </c>
      <c r="G742" s="70" t="s">
        <v>846</v>
      </c>
      <c r="H742" s="34" t="s">
        <v>721</v>
      </c>
      <c r="I742" s="78">
        <v>2</v>
      </c>
      <c r="J742" s="36">
        <v>8500</v>
      </c>
      <c r="K742" s="37">
        <f t="shared" si="16"/>
        <v>17000</v>
      </c>
      <c r="L742" s="38" t="s">
        <v>719</v>
      </c>
      <c r="M742" s="39" t="s">
        <v>707</v>
      </c>
    </row>
    <row r="743" spans="1:13" ht="38.25" x14ac:dyDescent="0.25">
      <c r="A743" s="30" t="s">
        <v>713</v>
      </c>
      <c r="B743" s="47">
        <v>20401</v>
      </c>
      <c r="C743" s="32" t="s">
        <v>792</v>
      </c>
      <c r="D743" s="32" t="s">
        <v>447</v>
      </c>
      <c r="E743" s="57">
        <v>27112004</v>
      </c>
      <c r="F743" s="57">
        <v>92013046</v>
      </c>
      <c r="G743" s="30" t="s">
        <v>847</v>
      </c>
      <c r="H743" s="34" t="s">
        <v>721</v>
      </c>
      <c r="I743" s="51">
        <v>6</v>
      </c>
      <c r="J743" s="36">
        <v>6500</v>
      </c>
      <c r="K743" s="37">
        <f t="shared" si="16"/>
        <v>39000</v>
      </c>
      <c r="L743" s="38" t="s">
        <v>719</v>
      </c>
      <c r="M743" s="39" t="s">
        <v>707</v>
      </c>
    </row>
    <row r="744" spans="1:13" ht="38.25" x14ac:dyDescent="0.25">
      <c r="A744" s="30" t="s">
        <v>713</v>
      </c>
      <c r="B744" s="47">
        <v>20401</v>
      </c>
      <c r="C744" s="32" t="s">
        <v>792</v>
      </c>
      <c r="D744" s="32" t="s">
        <v>848</v>
      </c>
      <c r="E744" s="57">
        <v>27112024</v>
      </c>
      <c r="F744" s="57">
        <v>92084374</v>
      </c>
      <c r="G744" s="30" t="s">
        <v>849</v>
      </c>
      <c r="H744" s="34" t="s">
        <v>721</v>
      </c>
      <c r="I744" s="51">
        <v>2</v>
      </c>
      <c r="J744" s="36">
        <v>13963</v>
      </c>
      <c r="K744" s="37">
        <f t="shared" si="16"/>
        <v>27926</v>
      </c>
      <c r="L744" s="38" t="s">
        <v>719</v>
      </c>
      <c r="M744" s="39" t="s">
        <v>707</v>
      </c>
    </row>
    <row r="745" spans="1:13" ht="38.25" x14ac:dyDescent="0.25">
      <c r="A745" s="30" t="s">
        <v>713</v>
      </c>
      <c r="B745" s="47">
        <v>20401</v>
      </c>
      <c r="C745" s="32">
        <v>900</v>
      </c>
      <c r="D745" s="32" t="s">
        <v>850</v>
      </c>
      <c r="E745" s="57">
        <v>27112003</v>
      </c>
      <c r="F745" s="57">
        <v>92029673</v>
      </c>
      <c r="G745" s="30" t="s">
        <v>851</v>
      </c>
      <c r="H745" s="34" t="s">
        <v>721</v>
      </c>
      <c r="I745" s="85">
        <v>2</v>
      </c>
      <c r="J745" s="36">
        <v>4700</v>
      </c>
      <c r="K745" s="37">
        <f t="shared" si="16"/>
        <v>9400</v>
      </c>
      <c r="L745" s="38" t="s">
        <v>719</v>
      </c>
      <c r="M745" s="39" t="s">
        <v>707</v>
      </c>
    </row>
    <row r="746" spans="1:13" ht="76.5" x14ac:dyDescent="0.25">
      <c r="A746" s="30" t="s">
        <v>713</v>
      </c>
      <c r="B746" s="47">
        <v>20401</v>
      </c>
      <c r="C746" s="32">
        <v>900</v>
      </c>
      <c r="D746" s="32" t="s">
        <v>852</v>
      </c>
      <c r="E746" s="57">
        <v>24101507</v>
      </c>
      <c r="F746" s="42">
        <v>92003780</v>
      </c>
      <c r="G746" s="30" t="s">
        <v>853</v>
      </c>
      <c r="H746" s="34" t="s">
        <v>721</v>
      </c>
      <c r="I746" s="71">
        <v>2</v>
      </c>
      <c r="J746" s="36">
        <v>17000</v>
      </c>
      <c r="K746" s="37">
        <f>I746*J746</f>
        <v>34000</v>
      </c>
      <c r="L746" s="38" t="s">
        <v>719</v>
      </c>
      <c r="M746" s="39" t="s">
        <v>707</v>
      </c>
    </row>
    <row r="747" spans="1:13" ht="38.25" x14ac:dyDescent="0.25">
      <c r="A747" s="30" t="s">
        <v>713</v>
      </c>
      <c r="B747" s="47">
        <v>20401</v>
      </c>
      <c r="C747" s="32">
        <v>900</v>
      </c>
      <c r="D747" s="32" t="s">
        <v>854</v>
      </c>
      <c r="E747" s="57">
        <v>10141501</v>
      </c>
      <c r="F747" s="57">
        <v>92085175</v>
      </c>
      <c r="G747" s="30" t="s">
        <v>855</v>
      </c>
      <c r="H747" s="34" t="s">
        <v>721</v>
      </c>
      <c r="I747" s="71">
        <v>4</v>
      </c>
      <c r="J747" s="36">
        <v>250000</v>
      </c>
      <c r="K747" s="37">
        <f>I747*J747</f>
        <v>1000000</v>
      </c>
      <c r="L747" s="38" t="s">
        <v>719</v>
      </c>
      <c r="M747" s="39" t="s">
        <v>707</v>
      </c>
    </row>
    <row r="748" spans="1:13" ht="204" x14ac:dyDescent="0.25">
      <c r="A748" s="30" t="s">
        <v>713</v>
      </c>
      <c r="B748" s="47">
        <v>20401</v>
      </c>
      <c r="C748" s="32">
        <v>275</v>
      </c>
      <c r="D748" s="32" t="s">
        <v>18</v>
      </c>
      <c r="E748" s="35">
        <v>27112029</v>
      </c>
      <c r="F748" s="35">
        <v>92079621</v>
      </c>
      <c r="G748" s="48" t="s">
        <v>856</v>
      </c>
      <c r="H748" s="34" t="s">
        <v>721</v>
      </c>
      <c r="I748" s="51">
        <v>1</v>
      </c>
      <c r="J748" s="36">
        <v>5015</v>
      </c>
      <c r="K748" s="37">
        <f>J748*I748</f>
        <v>5015</v>
      </c>
      <c r="L748" s="38" t="s">
        <v>719</v>
      </c>
      <c r="M748" s="39" t="s">
        <v>707</v>
      </c>
    </row>
    <row r="749" spans="1:13" ht="102" x14ac:dyDescent="0.25">
      <c r="A749" s="30" t="s">
        <v>713</v>
      </c>
      <c r="B749" s="47">
        <v>20401</v>
      </c>
      <c r="C749" s="32" t="s">
        <v>857</v>
      </c>
      <c r="D749" s="32" t="s">
        <v>858</v>
      </c>
      <c r="E749" s="84">
        <v>27111904</v>
      </c>
      <c r="F749" s="84">
        <v>92011262</v>
      </c>
      <c r="G749" s="66" t="s">
        <v>859</v>
      </c>
      <c r="H749" s="34" t="s">
        <v>721</v>
      </c>
      <c r="I749" s="71">
        <v>10</v>
      </c>
      <c r="J749" s="36">
        <v>2826</v>
      </c>
      <c r="K749" s="37">
        <f>I749*J749</f>
        <v>28260</v>
      </c>
      <c r="L749" s="38" t="s">
        <v>719</v>
      </c>
      <c r="M749" s="39" t="s">
        <v>707</v>
      </c>
    </row>
    <row r="750" spans="1:13" ht="89.25" x14ac:dyDescent="0.25">
      <c r="A750" s="30" t="s">
        <v>713</v>
      </c>
      <c r="B750" s="47">
        <v>20402</v>
      </c>
      <c r="C750" s="32" t="s">
        <v>254</v>
      </c>
      <c r="D750" s="32" t="s">
        <v>736</v>
      </c>
      <c r="E750" s="40">
        <v>27112823</v>
      </c>
      <c r="F750" s="40">
        <v>92011269</v>
      </c>
      <c r="G750" s="66" t="s">
        <v>860</v>
      </c>
      <c r="H750" s="34" t="s">
        <v>721</v>
      </c>
      <c r="I750" s="71">
        <v>2</v>
      </c>
      <c r="J750" s="36">
        <v>18000</v>
      </c>
      <c r="K750" s="37">
        <f>I750*J750</f>
        <v>36000</v>
      </c>
      <c r="L750" s="38" t="s">
        <v>719</v>
      </c>
      <c r="M750" s="39" t="s">
        <v>707</v>
      </c>
    </row>
    <row r="751" spans="1:13" ht="38.25" x14ac:dyDescent="0.25">
      <c r="A751" s="30" t="s">
        <v>713</v>
      </c>
      <c r="B751" s="31">
        <v>20401</v>
      </c>
      <c r="C751" s="43" t="s">
        <v>667</v>
      </c>
      <c r="D751" s="43" t="s">
        <v>159</v>
      </c>
      <c r="E751" s="44" t="s">
        <v>861</v>
      </c>
      <c r="F751" s="44" t="s">
        <v>862</v>
      </c>
      <c r="G751" s="30" t="s">
        <v>863</v>
      </c>
      <c r="H751" s="34" t="s">
        <v>721</v>
      </c>
      <c r="I751" s="71">
        <v>21</v>
      </c>
      <c r="J751" s="36">
        <v>4500</v>
      </c>
      <c r="K751" s="37">
        <f>I751*J751</f>
        <v>94500</v>
      </c>
      <c r="L751" s="38" t="s">
        <v>719</v>
      </c>
      <c r="M751" s="39" t="s">
        <v>707</v>
      </c>
    </row>
    <row r="752" spans="1:13" ht="38.25" x14ac:dyDescent="0.25">
      <c r="A752" s="30" t="s">
        <v>713</v>
      </c>
      <c r="B752" s="31">
        <v>20401</v>
      </c>
      <c r="C752" s="43" t="s">
        <v>792</v>
      </c>
      <c r="D752" s="43" t="s">
        <v>447</v>
      </c>
      <c r="E752" s="44" t="s">
        <v>864</v>
      </c>
      <c r="F752" s="44" t="s">
        <v>865</v>
      </c>
      <c r="G752" s="30" t="s">
        <v>866</v>
      </c>
      <c r="H752" s="34" t="s">
        <v>721</v>
      </c>
      <c r="I752" s="71">
        <v>6</v>
      </c>
      <c r="J752" s="36">
        <v>6550</v>
      </c>
      <c r="K752" s="37">
        <f>I752*J752</f>
        <v>39300</v>
      </c>
      <c r="L752" s="38" t="s">
        <v>719</v>
      </c>
      <c r="M752" s="39" t="s">
        <v>707</v>
      </c>
    </row>
    <row r="753" spans="1:13" ht="38.25" x14ac:dyDescent="0.25">
      <c r="A753" s="30" t="s">
        <v>713</v>
      </c>
      <c r="B753" s="47">
        <v>29902</v>
      </c>
      <c r="C753" s="32" t="s">
        <v>805</v>
      </c>
      <c r="D753" s="32" t="s">
        <v>808</v>
      </c>
      <c r="E753" s="57">
        <v>42142609</v>
      </c>
      <c r="F753" s="57">
        <v>90013921</v>
      </c>
      <c r="G753" s="30" t="s">
        <v>867</v>
      </c>
      <c r="H753" s="34" t="s">
        <v>721</v>
      </c>
      <c r="I753" s="51">
        <v>400</v>
      </c>
      <c r="J753" s="36">
        <v>120</v>
      </c>
      <c r="K753" s="37">
        <f t="shared" ref="K753:K771" si="17">J753*I753</f>
        <v>48000</v>
      </c>
      <c r="L753" s="38" t="s">
        <v>719</v>
      </c>
      <c r="M753" s="39" t="s">
        <v>707</v>
      </c>
    </row>
    <row r="754" spans="1:13" ht="38.25" x14ac:dyDescent="0.25">
      <c r="A754" s="30" t="s">
        <v>713</v>
      </c>
      <c r="B754" s="47">
        <v>29902</v>
      </c>
      <c r="C754" s="32" t="s">
        <v>273</v>
      </c>
      <c r="D754" s="32" t="s">
        <v>868</v>
      </c>
      <c r="E754" s="57">
        <v>42142523</v>
      </c>
      <c r="F754" s="57">
        <v>90039126</v>
      </c>
      <c r="G754" s="30" t="s">
        <v>869</v>
      </c>
      <c r="H754" s="34" t="s">
        <v>721</v>
      </c>
      <c r="I754" s="51">
        <v>120</v>
      </c>
      <c r="J754" s="36">
        <v>276</v>
      </c>
      <c r="K754" s="37">
        <f t="shared" si="17"/>
        <v>33120</v>
      </c>
      <c r="L754" s="38" t="s">
        <v>719</v>
      </c>
      <c r="M754" s="39" t="s">
        <v>707</v>
      </c>
    </row>
    <row r="755" spans="1:13" ht="38.25" x14ac:dyDescent="0.25">
      <c r="A755" s="30" t="s">
        <v>713</v>
      </c>
      <c r="B755" s="31">
        <v>29902</v>
      </c>
      <c r="C755" s="43" t="s">
        <v>105</v>
      </c>
      <c r="D755" s="43" t="s">
        <v>163</v>
      </c>
      <c r="E755" s="35">
        <v>42132205</v>
      </c>
      <c r="F755" s="35">
        <v>90028352</v>
      </c>
      <c r="G755" s="48" t="s">
        <v>870</v>
      </c>
      <c r="H755" s="34" t="s">
        <v>718</v>
      </c>
      <c r="I755" s="51">
        <v>150</v>
      </c>
      <c r="J755" s="60">
        <v>320</v>
      </c>
      <c r="K755" s="37">
        <f t="shared" si="17"/>
        <v>48000</v>
      </c>
      <c r="L755" s="38" t="s">
        <v>719</v>
      </c>
      <c r="M755" s="39" t="s">
        <v>707</v>
      </c>
    </row>
    <row r="756" spans="1:13" ht="38.25" x14ac:dyDescent="0.25">
      <c r="A756" s="30" t="s">
        <v>713</v>
      </c>
      <c r="B756" s="31">
        <v>29902</v>
      </c>
      <c r="C756" s="43" t="s">
        <v>105</v>
      </c>
      <c r="D756" s="43" t="s">
        <v>871</v>
      </c>
      <c r="E756" s="35">
        <v>42132203</v>
      </c>
      <c r="F756" s="35">
        <v>92084989</v>
      </c>
      <c r="G756" s="48" t="s">
        <v>872</v>
      </c>
      <c r="H756" s="34" t="s">
        <v>718</v>
      </c>
      <c r="I756" s="51">
        <v>200</v>
      </c>
      <c r="J756" s="60">
        <v>160</v>
      </c>
      <c r="K756" s="37">
        <f t="shared" si="17"/>
        <v>32000</v>
      </c>
      <c r="L756" s="38" t="s">
        <v>719</v>
      </c>
      <c r="M756" s="39" t="s">
        <v>707</v>
      </c>
    </row>
    <row r="757" spans="1:13" ht="127.5" x14ac:dyDescent="0.25">
      <c r="A757" s="30" t="s">
        <v>713</v>
      </c>
      <c r="B757" s="47">
        <v>29904</v>
      </c>
      <c r="C757" s="32">
        <v>115</v>
      </c>
      <c r="D757" s="32" t="s">
        <v>808</v>
      </c>
      <c r="E757" s="35">
        <v>46181503</v>
      </c>
      <c r="F757" s="35">
        <v>92007896</v>
      </c>
      <c r="G757" s="70" t="s">
        <v>873</v>
      </c>
      <c r="H757" s="34" t="s">
        <v>721</v>
      </c>
      <c r="I757" s="51">
        <v>13</v>
      </c>
      <c r="J757" s="36">
        <v>12000</v>
      </c>
      <c r="K757" s="37">
        <f t="shared" si="17"/>
        <v>156000</v>
      </c>
      <c r="L757" s="38" t="s">
        <v>719</v>
      </c>
      <c r="M757" s="39" t="s">
        <v>707</v>
      </c>
    </row>
    <row r="758" spans="1:13" ht="229.5" x14ac:dyDescent="0.25">
      <c r="A758" s="30" t="s">
        <v>713</v>
      </c>
      <c r="B758" s="47">
        <v>29904</v>
      </c>
      <c r="C758" s="32">
        <v>150</v>
      </c>
      <c r="D758" s="32" t="s">
        <v>18</v>
      </c>
      <c r="E758" s="86">
        <v>46181509</v>
      </c>
      <c r="F758" s="35">
        <v>92080589</v>
      </c>
      <c r="G758" s="70" t="s">
        <v>874</v>
      </c>
      <c r="H758" s="34" t="s">
        <v>721</v>
      </c>
      <c r="I758" s="71">
        <v>8</v>
      </c>
      <c r="J758" s="36">
        <v>6500</v>
      </c>
      <c r="K758" s="37">
        <f>I758*J758</f>
        <v>52000</v>
      </c>
      <c r="L758" s="38" t="s">
        <v>719</v>
      </c>
      <c r="M758" s="39" t="s">
        <v>707</v>
      </c>
    </row>
    <row r="759" spans="1:13" ht="38.25" x14ac:dyDescent="0.25">
      <c r="A759" s="30" t="s">
        <v>713</v>
      </c>
      <c r="B759" s="47">
        <v>29904</v>
      </c>
      <c r="C759" s="32" t="s">
        <v>585</v>
      </c>
      <c r="D759" s="32" t="s">
        <v>501</v>
      </c>
      <c r="E759" s="33" t="s">
        <v>875</v>
      </c>
      <c r="F759" s="33" t="s">
        <v>876</v>
      </c>
      <c r="G759" s="30" t="s">
        <v>877</v>
      </c>
      <c r="H759" s="34" t="s">
        <v>721</v>
      </c>
      <c r="I759" s="85">
        <v>34</v>
      </c>
      <c r="J759" s="36">
        <v>7600</v>
      </c>
      <c r="K759" s="37">
        <f>J759*I759</f>
        <v>258400</v>
      </c>
      <c r="L759" s="38" t="s">
        <v>719</v>
      </c>
      <c r="M759" s="39" t="s">
        <v>707</v>
      </c>
    </row>
    <row r="760" spans="1:13" ht="76.5" x14ac:dyDescent="0.25">
      <c r="A760" s="30" t="s">
        <v>713</v>
      </c>
      <c r="B760" s="47">
        <v>29904</v>
      </c>
      <c r="C760" s="32">
        <v>900</v>
      </c>
      <c r="D760" s="32" t="s">
        <v>878</v>
      </c>
      <c r="E760" s="57">
        <v>10141606</v>
      </c>
      <c r="F760" s="57">
        <v>92085000</v>
      </c>
      <c r="G760" s="59" t="s">
        <v>879</v>
      </c>
      <c r="H760" s="34" t="s">
        <v>721</v>
      </c>
      <c r="I760" s="85">
        <v>10</v>
      </c>
      <c r="J760" s="36">
        <v>8185</v>
      </c>
      <c r="K760" s="37">
        <f>J760*I760</f>
        <v>81850</v>
      </c>
      <c r="L760" s="38" t="s">
        <v>719</v>
      </c>
      <c r="M760" s="39" t="s">
        <v>707</v>
      </c>
    </row>
    <row r="761" spans="1:13" ht="38.25" x14ac:dyDescent="0.25">
      <c r="A761" s="30" t="s">
        <v>713</v>
      </c>
      <c r="B761" s="47">
        <v>29904</v>
      </c>
      <c r="C761" s="32">
        <v>900</v>
      </c>
      <c r="D761" s="32" t="s">
        <v>878</v>
      </c>
      <c r="E761" s="57">
        <v>10141604</v>
      </c>
      <c r="F761" s="57">
        <v>92084992</v>
      </c>
      <c r="G761" s="30" t="s">
        <v>880</v>
      </c>
      <c r="H761" s="34" t="s">
        <v>721</v>
      </c>
      <c r="I761" s="85">
        <v>8</v>
      </c>
      <c r="J761" s="36">
        <v>1300</v>
      </c>
      <c r="K761" s="37">
        <f>J761*I761</f>
        <v>10400</v>
      </c>
      <c r="L761" s="38" t="s">
        <v>719</v>
      </c>
      <c r="M761" s="39" t="s">
        <v>707</v>
      </c>
    </row>
    <row r="762" spans="1:13" ht="38.25" x14ac:dyDescent="0.25">
      <c r="A762" s="30" t="s">
        <v>713</v>
      </c>
      <c r="B762" s="47">
        <v>29904</v>
      </c>
      <c r="C762" s="32">
        <v>900</v>
      </c>
      <c r="D762" s="32" t="s">
        <v>878</v>
      </c>
      <c r="E762" s="57">
        <v>10141505</v>
      </c>
      <c r="F762" s="57">
        <v>92084993</v>
      </c>
      <c r="G762" s="30" t="s">
        <v>881</v>
      </c>
      <c r="H762" s="34" t="s">
        <v>721</v>
      </c>
      <c r="I762" s="51">
        <v>8</v>
      </c>
      <c r="J762" s="36">
        <v>8185</v>
      </c>
      <c r="K762" s="37">
        <f t="shared" si="17"/>
        <v>65480</v>
      </c>
      <c r="L762" s="38" t="s">
        <v>719</v>
      </c>
      <c r="M762" s="39" t="s">
        <v>707</v>
      </c>
    </row>
    <row r="763" spans="1:13" ht="51" x14ac:dyDescent="0.25">
      <c r="A763" s="30" t="s">
        <v>713</v>
      </c>
      <c r="B763" s="47">
        <v>29904</v>
      </c>
      <c r="C763" s="32">
        <v>900</v>
      </c>
      <c r="D763" s="32" t="s">
        <v>878</v>
      </c>
      <c r="E763" s="87">
        <v>10141505</v>
      </c>
      <c r="F763" s="87">
        <v>92084996</v>
      </c>
      <c r="G763" s="30" t="s">
        <v>882</v>
      </c>
      <c r="H763" s="34" t="s">
        <v>721</v>
      </c>
      <c r="I763" s="51">
        <v>14</v>
      </c>
      <c r="J763" s="36">
        <v>3200</v>
      </c>
      <c r="K763" s="37">
        <f t="shared" si="17"/>
        <v>44800</v>
      </c>
      <c r="L763" s="38" t="s">
        <v>719</v>
      </c>
      <c r="M763" s="39" t="s">
        <v>707</v>
      </c>
    </row>
    <row r="764" spans="1:13" ht="38.25" x14ac:dyDescent="0.25">
      <c r="A764" s="30" t="s">
        <v>713</v>
      </c>
      <c r="B764" s="47">
        <v>29905</v>
      </c>
      <c r="C764" s="32" t="s">
        <v>254</v>
      </c>
      <c r="D764" s="32" t="s">
        <v>163</v>
      </c>
      <c r="E764" s="77" t="s">
        <v>883</v>
      </c>
      <c r="F764" s="77" t="s">
        <v>884</v>
      </c>
      <c r="G764" s="30" t="s">
        <v>885</v>
      </c>
      <c r="H764" s="34" t="s">
        <v>723</v>
      </c>
      <c r="I764" s="51">
        <v>20</v>
      </c>
      <c r="J764" s="36">
        <v>1300</v>
      </c>
      <c r="K764" s="37">
        <f t="shared" si="17"/>
        <v>26000</v>
      </c>
      <c r="L764" s="38" t="s">
        <v>719</v>
      </c>
      <c r="M764" s="39" t="s">
        <v>707</v>
      </c>
    </row>
    <row r="765" spans="1:13" ht="38.25" x14ac:dyDescent="0.25">
      <c r="A765" s="30" t="s">
        <v>713</v>
      </c>
      <c r="B765" s="47">
        <v>29905</v>
      </c>
      <c r="C765" s="32">
        <v>900</v>
      </c>
      <c r="D765" s="32" t="s">
        <v>436</v>
      </c>
      <c r="E765" s="57">
        <v>12141901</v>
      </c>
      <c r="F765" s="57">
        <v>92002552</v>
      </c>
      <c r="G765" s="30" t="s">
        <v>886</v>
      </c>
      <c r="H765" s="34" t="s">
        <v>721</v>
      </c>
      <c r="I765" s="51">
        <v>6</v>
      </c>
      <c r="J765" s="36">
        <v>2271</v>
      </c>
      <c r="K765" s="37">
        <f t="shared" si="17"/>
        <v>13626</v>
      </c>
      <c r="L765" s="38" t="s">
        <v>719</v>
      </c>
      <c r="M765" s="39" t="s">
        <v>707</v>
      </c>
    </row>
    <row r="766" spans="1:13" ht="38.25" x14ac:dyDescent="0.25">
      <c r="A766" s="30" t="s">
        <v>713</v>
      </c>
      <c r="B766" s="47">
        <v>29906</v>
      </c>
      <c r="C766" s="32">
        <v>120</v>
      </c>
      <c r="D766" s="32" t="s">
        <v>393</v>
      </c>
      <c r="E766" s="57">
        <v>46181504</v>
      </c>
      <c r="F766" s="88">
        <v>92006950</v>
      </c>
      <c r="G766" s="30" t="s">
        <v>887</v>
      </c>
      <c r="H766" s="34" t="s">
        <v>721</v>
      </c>
      <c r="I766" s="51">
        <v>32</v>
      </c>
      <c r="J766" s="36">
        <v>2800</v>
      </c>
      <c r="K766" s="37">
        <f t="shared" si="17"/>
        <v>89600</v>
      </c>
      <c r="L766" s="38" t="s">
        <v>719</v>
      </c>
      <c r="M766" s="39" t="s">
        <v>707</v>
      </c>
    </row>
    <row r="767" spans="1:13" ht="165.75" x14ac:dyDescent="0.25">
      <c r="A767" s="30" t="s">
        <v>713</v>
      </c>
      <c r="B767" s="47">
        <v>29906</v>
      </c>
      <c r="C767" s="32">
        <v>900</v>
      </c>
      <c r="D767" s="32" t="s">
        <v>888</v>
      </c>
      <c r="E767" s="35">
        <v>46182001</v>
      </c>
      <c r="F767" s="35">
        <v>92071894</v>
      </c>
      <c r="G767" s="48" t="s">
        <v>889</v>
      </c>
      <c r="H767" s="34" t="s">
        <v>721</v>
      </c>
      <c r="I767" s="71">
        <v>9</v>
      </c>
      <c r="J767" s="36">
        <v>13000</v>
      </c>
      <c r="K767" s="37">
        <f t="shared" si="17"/>
        <v>117000</v>
      </c>
      <c r="L767" s="38" t="s">
        <v>719</v>
      </c>
      <c r="M767" s="39" t="s">
        <v>707</v>
      </c>
    </row>
    <row r="768" spans="1:13" ht="165.75" x14ac:dyDescent="0.25">
      <c r="A768" s="30" t="s">
        <v>713</v>
      </c>
      <c r="B768" s="47">
        <v>29906</v>
      </c>
      <c r="C768" s="32" t="s">
        <v>432</v>
      </c>
      <c r="D768" s="32" t="s">
        <v>346</v>
      </c>
      <c r="E768" s="35">
        <v>46181802</v>
      </c>
      <c r="F768" s="35">
        <v>92007914</v>
      </c>
      <c r="G768" s="70" t="s">
        <v>890</v>
      </c>
      <c r="H768" s="34" t="s">
        <v>721</v>
      </c>
      <c r="I768" s="89">
        <v>5</v>
      </c>
      <c r="J768" s="36">
        <v>2800</v>
      </c>
      <c r="K768" s="37">
        <f t="shared" si="17"/>
        <v>14000</v>
      </c>
      <c r="L768" s="38" t="s">
        <v>719</v>
      </c>
      <c r="M768" s="39" t="s">
        <v>707</v>
      </c>
    </row>
    <row r="769" spans="1:13" ht="38.25" x14ac:dyDescent="0.25">
      <c r="A769" s="30" t="s">
        <v>713</v>
      </c>
      <c r="B769" s="47">
        <v>29999</v>
      </c>
      <c r="C769" s="32">
        <v>120</v>
      </c>
      <c r="D769" s="32" t="s">
        <v>423</v>
      </c>
      <c r="E769" s="57">
        <v>46181504</v>
      </c>
      <c r="F769" s="57">
        <v>90028248</v>
      </c>
      <c r="G769" s="30" t="s">
        <v>891</v>
      </c>
      <c r="H769" s="34" t="s">
        <v>721</v>
      </c>
      <c r="I769" s="73">
        <v>17</v>
      </c>
      <c r="J769" s="36">
        <v>808</v>
      </c>
      <c r="K769" s="37">
        <f t="shared" si="17"/>
        <v>13736</v>
      </c>
      <c r="L769" s="38" t="s">
        <v>719</v>
      </c>
      <c r="M769" s="39" t="s">
        <v>707</v>
      </c>
    </row>
    <row r="770" spans="1:13" ht="38.25" x14ac:dyDescent="0.25">
      <c r="A770" s="30" t="s">
        <v>713</v>
      </c>
      <c r="B770" s="47">
        <v>29999</v>
      </c>
      <c r="C770" s="43" t="s">
        <v>295</v>
      </c>
      <c r="D770" s="43" t="s">
        <v>93</v>
      </c>
      <c r="E770" s="84">
        <v>31201623</v>
      </c>
      <c r="F770" s="90">
        <v>92018308</v>
      </c>
      <c r="G770" s="50" t="s">
        <v>892</v>
      </c>
      <c r="H770" s="34" t="s">
        <v>718</v>
      </c>
      <c r="I770" s="85">
        <v>5</v>
      </c>
      <c r="J770" s="36">
        <v>3400</v>
      </c>
      <c r="K770" s="37">
        <f>J770*I770</f>
        <v>17000</v>
      </c>
      <c r="L770" s="38" t="s">
        <v>719</v>
      </c>
      <c r="M770" s="39" t="s">
        <v>707</v>
      </c>
    </row>
    <row r="771" spans="1:13" ht="153" x14ac:dyDescent="0.25">
      <c r="A771" s="30" t="s">
        <v>713</v>
      </c>
      <c r="B771" s="47">
        <v>50199</v>
      </c>
      <c r="C771" s="32">
        <v>130</v>
      </c>
      <c r="D771" s="32" t="s">
        <v>447</v>
      </c>
      <c r="E771" s="40">
        <v>21101801</v>
      </c>
      <c r="F771" s="40">
        <v>92038383</v>
      </c>
      <c r="G771" s="48" t="s">
        <v>893</v>
      </c>
      <c r="H771" s="53" t="s">
        <v>721</v>
      </c>
      <c r="I771" s="85">
        <v>2</v>
      </c>
      <c r="J771" s="60">
        <v>44000</v>
      </c>
      <c r="K771" s="37">
        <f t="shared" si="17"/>
        <v>88000</v>
      </c>
      <c r="L771" s="38" t="s">
        <v>719</v>
      </c>
      <c r="M771" s="39" t="s">
        <v>707</v>
      </c>
    </row>
    <row r="772" spans="1:13" x14ac:dyDescent="0.25">
      <c r="A772" s="91"/>
      <c r="B772" s="92"/>
      <c r="C772" s="92"/>
      <c r="D772" s="92"/>
      <c r="E772" s="92"/>
      <c r="F772" s="92"/>
      <c r="G772" s="91"/>
      <c r="H772" s="91"/>
      <c r="I772" s="91"/>
      <c r="J772" s="93"/>
      <c r="K772" s="94"/>
      <c r="L772" s="92"/>
      <c r="M772" s="92"/>
    </row>
    <row r="773" spans="1:13" x14ac:dyDescent="0.25">
      <c r="A773" s="95" t="s">
        <v>894</v>
      </c>
      <c r="B773" s="95"/>
      <c r="C773" s="95"/>
      <c r="D773" s="95"/>
      <c r="E773" s="95"/>
      <c r="F773" s="92"/>
      <c r="G773" s="96">
        <f>SUM(K671:K771)</f>
        <v>10996715</v>
      </c>
      <c r="H773" s="91"/>
      <c r="I773" s="91"/>
      <c r="J773" s="93"/>
      <c r="K773" s="97"/>
      <c r="L773" s="97"/>
      <c r="M773" s="92"/>
    </row>
    <row r="774" spans="1:13" x14ac:dyDescent="0.25">
      <c r="A774" s="91"/>
      <c r="B774" s="92"/>
      <c r="C774" s="92"/>
      <c r="D774" s="92"/>
      <c r="E774" s="92"/>
      <c r="F774" s="92"/>
      <c r="G774" s="91"/>
      <c r="H774" s="91"/>
      <c r="I774" s="91"/>
      <c r="J774" s="93"/>
      <c r="K774" s="98"/>
      <c r="L774" s="98"/>
      <c r="M774" s="92"/>
    </row>
    <row r="775" spans="1:13" ht="25.5" x14ac:dyDescent="0.25">
      <c r="A775" s="99" t="s">
        <v>895</v>
      </c>
      <c r="B775" s="99" t="s">
        <v>896</v>
      </c>
      <c r="C775" s="99" t="s">
        <v>897</v>
      </c>
      <c r="D775" s="99" t="s">
        <v>898</v>
      </c>
      <c r="E775" s="99" t="s">
        <v>899</v>
      </c>
      <c r="F775" s="99" t="s">
        <v>900</v>
      </c>
      <c r="G775" s="99" t="s">
        <v>901</v>
      </c>
      <c r="H775" s="99" t="s">
        <v>10</v>
      </c>
      <c r="I775" s="99" t="s">
        <v>902</v>
      </c>
      <c r="J775" s="100" t="s">
        <v>903</v>
      </c>
      <c r="K775" s="100" t="s">
        <v>904</v>
      </c>
      <c r="L775" s="99" t="s">
        <v>14</v>
      </c>
      <c r="M775" s="99" t="s">
        <v>905</v>
      </c>
    </row>
    <row r="776" spans="1:13" x14ac:dyDescent="0.25">
      <c r="A776" s="30"/>
      <c r="B776" s="101" t="s">
        <v>906</v>
      </c>
      <c r="C776" s="102"/>
      <c r="D776" s="102"/>
      <c r="E776" s="103"/>
      <c r="F776" s="104"/>
      <c r="G776" s="105" t="s">
        <v>907</v>
      </c>
      <c r="H776" s="105"/>
      <c r="I776" s="106"/>
      <c r="J776" s="107"/>
      <c r="K776" s="107">
        <v>186818258.46000001</v>
      </c>
      <c r="L776" s="106"/>
      <c r="M776" s="108"/>
    </row>
    <row r="777" spans="1:13" ht="25.5" x14ac:dyDescent="0.25">
      <c r="A777" s="30"/>
      <c r="B777" s="109">
        <v>10304</v>
      </c>
      <c r="C777" s="109" t="s">
        <v>908</v>
      </c>
      <c r="D777" s="109" t="s">
        <v>909</v>
      </c>
      <c r="E777" s="53"/>
      <c r="F777" s="42"/>
      <c r="G777" s="66" t="s">
        <v>910</v>
      </c>
      <c r="H777" s="42"/>
      <c r="I777" s="110"/>
      <c r="J777" s="111"/>
      <c r="K777" s="111">
        <v>564999.99999999988</v>
      </c>
      <c r="L777" s="38"/>
      <c r="M777" s="112"/>
    </row>
    <row r="778" spans="1:13" ht="38.25" x14ac:dyDescent="0.25">
      <c r="A778" s="30" t="s">
        <v>713</v>
      </c>
      <c r="B778" s="109">
        <v>10304</v>
      </c>
      <c r="C778" s="109" t="s">
        <v>46</v>
      </c>
      <c r="D778" s="109" t="s">
        <v>911</v>
      </c>
      <c r="E778" s="53" t="s">
        <v>912</v>
      </c>
      <c r="F778" s="42">
        <v>92029326</v>
      </c>
      <c r="G778" s="66" t="s">
        <v>913</v>
      </c>
      <c r="H778" s="42" t="s">
        <v>16</v>
      </c>
      <c r="I778" s="110">
        <v>10</v>
      </c>
      <c r="J778" s="111">
        <v>56499.999999999993</v>
      </c>
      <c r="K778" s="111">
        <v>564999.99999999988</v>
      </c>
      <c r="L778" s="38" t="s">
        <v>706</v>
      </c>
      <c r="M778" s="112" t="s">
        <v>707</v>
      </c>
    </row>
    <row r="779" spans="1:13" ht="25.5" x14ac:dyDescent="0.25">
      <c r="A779" s="30" t="s">
        <v>713</v>
      </c>
      <c r="B779" s="109">
        <v>10403</v>
      </c>
      <c r="C779" s="109" t="s">
        <v>46</v>
      </c>
      <c r="D779" s="109" t="s">
        <v>909</v>
      </c>
      <c r="E779" s="53"/>
      <c r="F779" s="42"/>
      <c r="G779" s="66" t="s">
        <v>914</v>
      </c>
      <c r="H779" s="42"/>
      <c r="I779" s="110"/>
      <c r="J779" s="111"/>
      <c r="K779" s="111">
        <v>3254400</v>
      </c>
      <c r="L779" s="38"/>
      <c r="M779" s="112"/>
    </row>
    <row r="780" spans="1:13" ht="280.5" x14ac:dyDescent="0.25">
      <c r="A780" s="30" t="s">
        <v>713</v>
      </c>
      <c r="B780" s="109" t="s">
        <v>915</v>
      </c>
      <c r="C780" s="109" t="s">
        <v>46</v>
      </c>
      <c r="D780" s="109"/>
      <c r="E780" s="53">
        <v>81141503</v>
      </c>
      <c r="F780" s="42">
        <v>92202573</v>
      </c>
      <c r="G780" s="66" t="s">
        <v>916</v>
      </c>
      <c r="H780" s="42" t="s">
        <v>16</v>
      </c>
      <c r="I780" s="110">
        <v>8</v>
      </c>
      <c r="J780" s="111">
        <v>101700</v>
      </c>
      <c r="K780" s="111">
        <v>813600</v>
      </c>
      <c r="L780" s="38" t="s">
        <v>706</v>
      </c>
      <c r="M780" s="112" t="s">
        <v>707</v>
      </c>
    </row>
    <row r="781" spans="1:13" ht="25.5" x14ac:dyDescent="0.25">
      <c r="A781" s="30" t="s">
        <v>713</v>
      </c>
      <c r="B781" s="101" t="s">
        <v>915</v>
      </c>
      <c r="C781" s="102" t="s">
        <v>46</v>
      </c>
      <c r="D781" s="102"/>
      <c r="E781" s="103">
        <v>81141503</v>
      </c>
      <c r="F781" s="104">
        <v>92202095</v>
      </c>
      <c r="G781" s="104" t="s">
        <v>917</v>
      </c>
      <c r="H781" s="105" t="s">
        <v>16</v>
      </c>
      <c r="I781" s="106">
        <v>16</v>
      </c>
      <c r="J781" s="107">
        <v>50850</v>
      </c>
      <c r="K781" s="107">
        <v>813600</v>
      </c>
      <c r="L781" s="106" t="s">
        <v>706</v>
      </c>
      <c r="M781" s="108" t="s">
        <v>707</v>
      </c>
    </row>
    <row r="782" spans="1:13" ht="25.5" x14ac:dyDescent="0.25">
      <c r="A782" s="30" t="s">
        <v>713</v>
      </c>
      <c r="B782" s="102" t="s">
        <v>915</v>
      </c>
      <c r="C782" s="102" t="s">
        <v>46</v>
      </c>
      <c r="D782" s="102"/>
      <c r="E782" s="103">
        <v>81141503</v>
      </c>
      <c r="F782" s="104">
        <v>92201887</v>
      </c>
      <c r="G782" s="104" t="s">
        <v>918</v>
      </c>
      <c r="H782" s="105" t="s">
        <v>16</v>
      </c>
      <c r="I782" s="105">
        <v>16</v>
      </c>
      <c r="J782" s="113">
        <v>50850</v>
      </c>
      <c r="K782" s="107">
        <v>813600</v>
      </c>
      <c r="L782" s="105" t="s">
        <v>706</v>
      </c>
      <c r="M782" s="108" t="s">
        <v>707</v>
      </c>
    </row>
    <row r="783" spans="1:13" ht="38.25" x14ac:dyDescent="0.25">
      <c r="A783" s="30" t="s">
        <v>713</v>
      </c>
      <c r="B783" s="109" t="s">
        <v>915</v>
      </c>
      <c r="C783" s="109" t="s">
        <v>46</v>
      </c>
      <c r="D783" s="109"/>
      <c r="E783" s="114">
        <v>81141503</v>
      </c>
      <c r="F783" s="115">
        <v>92202094</v>
      </c>
      <c r="G783" s="72" t="s">
        <v>919</v>
      </c>
      <c r="H783" s="42" t="s">
        <v>16</v>
      </c>
      <c r="I783" s="110">
        <v>16</v>
      </c>
      <c r="J783" s="111">
        <v>50850</v>
      </c>
      <c r="K783" s="111">
        <v>813600</v>
      </c>
      <c r="L783" s="38" t="s">
        <v>706</v>
      </c>
      <c r="M783" s="112" t="s">
        <v>707</v>
      </c>
    </row>
    <row r="784" spans="1:13" ht="25.5" x14ac:dyDescent="0.25">
      <c r="A784" s="30" t="s">
        <v>713</v>
      </c>
      <c r="B784" s="109">
        <v>10406</v>
      </c>
      <c r="C784" s="109" t="s">
        <v>908</v>
      </c>
      <c r="D784" s="109" t="s">
        <v>909</v>
      </c>
      <c r="E784" s="116"/>
      <c r="F784" s="117"/>
      <c r="G784" s="72" t="s">
        <v>920</v>
      </c>
      <c r="H784" s="42"/>
      <c r="I784" s="118"/>
      <c r="J784" s="111"/>
      <c r="K784" s="111">
        <v>153228358.46000001</v>
      </c>
      <c r="L784" s="38"/>
      <c r="M784" s="112"/>
    </row>
    <row r="785" spans="1:13" ht="25.5" x14ac:dyDescent="0.25">
      <c r="A785" s="30" t="s">
        <v>713</v>
      </c>
      <c r="B785" s="102" t="s">
        <v>921</v>
      </c>
      <c r="C785" s="102" t="s">
        <v>60</v>
      </c>
      <c r="D785" s="102" t="s">
        <v>909</v>
      </c>
      <c r="E785" s="116"/>
      <c r="F785" s="117"/>
      <c r="G785" s="104" t="s">
        <v>922</v>
      </c>
      <c r="H785" s="105"/>
      <c r="I785" s="105"/>
      <c r="J785" s="107"/>
      <c r="K785" s="107"/>
      <c r="L785" s="38"/>
      <c r="M785" s="112"/>
    </row>
    <row r="786" spans="1:13" ht="38.25" x14ac:dyDescent="0.25">
      <c r="A786" s="30" t="s">
        <v>713</v>
      </c>
      <c r="B786" s="102" t="s">
        <v>921</v>
      </c>
      <c r="C786" s="102" t="s">
        <v>60</v>
      </c>
      <c r="D786" s="102" t="s">
        <v>199</v>
      </c>
      <c r="E786" s="116">
        <v>72151802</v>
      </c>
      <c r="F786" s="117" t="s">
        <v>923</v>
      </c>
      <c r="G786" s="104" t="s">
        <v>922</v>
      </c>
      <c r="H786" s="105" t="s">
        <v>16</v>
      </c>
      <c r="I786" s="119">
        <v>4</v>
      </c>
      <c r="J786" s="107">
        <v>169499.99999999997</v>
      </c>
      <c r="K786" s="107">
        <v>677999.99999999988</v>
      </c>
      <c r="L786" s="38" t="s">
        <v>706</v>
      </c>
      <c r="M786" s="112" t="s">
        <v>707</v>
      </c>
    </row>
    <row r="787" spans="1:13" ht="38.25" x14ac:dyDescent="0.25">
      <c r="A787" s="30" t="s">
        <v>713</v>
      </c>
      <c r="B787" s="109" t="s">
        <v>921</v>
      </c>
      <c r="C787" s="109" t="s">
        <v>46</v>
      </c>
      <c r="D787" s="109" t="s">
        <v>436</v>
      </c>
      <c r="E787" s="114">
        <v>72151303</v>
      </c>
      <c r="F787" s="42">
        <v>92101581</v>
      </c>
      <c r="G787" s="72" t="s">
        <v>924</v>
      </c>
      <c r="H787" s="42" t="s">
        <v>16</v>
      </c>
      <c r="I787" s="118">
        <v>1200</v>
      </c>
      <c r="J787" s="111">
        <v>7053.2170500000011</v>
      </c>
      <c r="K787" s="111">
        <v>8463860.4600000009</v>
      </c>
      <c r="L787" s="38" t="s">
        <v>706</v>
      </c>
      <c r="M787" s="112" t="s">
        <v>707</v>
      </c>
    </row>
    <row r="788" spans="1:13" ht="38.25" x14ac:dyDescent="0.25">
      <c r="A788" s="30" t="s">
        <v>713</v>
      </c>
      <c r="B788" s="109" t="s">
        <v>921</v>
      </c>
      <c r="C788" s="109" t="s">
        <v>46</v>
      </c>
      <c r="D788" s="109" t="s">
        <v>436</v>
      </c>
      <c r="E788" s="120">
        <v>72151303</v>
      </c>
      <c r="F788" s="121">
        <v>92101581</v>
      </c>
      <c r="G788" s="72" t="s">
        <v>925</v>
      </c>
      <c r="H788" s="42" t="s">
        <v>16</v>
      </c>
      <c r="I788" s="110">
        <v>36000</v>
      </c>
      <c r="J788" s="111">
        <v>3751.3740000000003</v>
      </c>
      <c r="K788" s="111">
        <v>135049464</v>
      </c>
      <c r="L788" s="38" t="s">
        <v>706</v>
      </c>
      <c r="M788" s="122" t="s">
        <v>707</v>
      </c>
    </row>
    <row r="789" spans="1:13" ht="25.5" x14ac:dyDescent="0.25">
      <c r="A789" s="30" t="s">
        <v>713</v>
      </c>
      <c r="B789" s="102" t="s">
        <v>921</v>
      </c>
      <c r="C789" s="102" t="s">
        <v>46</v>
      </c>
      <c r="D789" s="102" t="s">
        <v>436</v>
      </c>
      <c r="E789" s="103">
        <v>72151303</v>
      </c>
      <c r="F789" s="104">
        <v>92101581</v>
      </c>
      <c r="G789" s="104" t="s">
        <v>926</v>
      </c>
      <c r="H789" s="105" t="s">
        <v>16</v>
      </c>
      <c r="I789" s="106">
        <v>1000</v>
      </c>
      <c r="J789" s="107">
        <v>7629.5340000000015</v>
      </c>
      <c r="K789" s="107">
        <v>7629534.0000000019</v>
      </c>
      <c r="L789" s="123" t="s">
        <v>706</v>
      </c>
      <c r="M789" s="123" t="s">
        <v>707</v>
      </c>
    </row>
    <row r="790" spans="1:13" ht="25.5" x14ac:dyDescent="0.25">
      <c r="A790" s="30" t="s">
        <v>713</v>
      </c>
      <c r="B790" s="124" t="s">
        <v>921</v>
      </c>
      <c r="C790" s="102" t="s">
        <v>46</v>
      </c>
      <c r="D790" s="102" t="s">
        <v>927</v>
      </c>
      <c r="E790" s="125" t="s">
        <v>928</v>
      </c>
      <c r="F790" s="104">
        <v>92083267</v>
      </c>
      <c r="G790" s="104" t="s">
        <v>929</v>
      </c>
      <c r="H790" s="105" t="s">
        <v>16</v>
      </c>
      <c r="I790" s="105">
        <v>50</v>
      </c>
      <c r="J790" s="113">
        <v>16950</v>
      </c>
      <c r="K790" s="113">
        <v>847500</v>
      </c>
      <c r="L790" s="105" t="s">
        <v>706</v>
      </c>
      <c r="M790" s="123" t="s">
        <v>707</v>
      </c>
    </row>
    <row r="791" spans="1:13" ht="38.25" x14ac:dyDescent="0.25">
      <c r="A791" s="30" t="s">
        <v>713</v>
      </c>
      <c r="B791" s="126" t="s">
        <v>921</v>
      </c>
      <c r="C791" s="109" t="s">
        <v>46</v>
      </c>
      <c r="D791" s="109" t="s">
        <v>930</v>
      </c>
      <c r="E791" s="114" t="s">
        <v>931</v>
      </c>
      <c r="F791" s="72">
        <v>92014402</v>
      </c>
      <c r="G791" s="72" t="s">
        <v>932</v>
      </c>
      <c r="H791" s="42" t="s">
        <v>933</v>
      </c>
      <c r="I791" s="110">
        <v>28</v>
      </c>
      <c r="J791" s="111">
        <v>20000</v>
      </c>
      <c r="K791" s="111">
        <v>560000</v>
      </c>
      <c r="L791" s="38" t="s">
        <v>706</v>
      </c>
      <c r="M791" s="127" t="s">
        <v>707</v>
      </c>
    </row>
    <row r="792" spans="1:13" ht="25.5" x14ac:dyDescent="0.25">
      <c r="A792" s="30" t="s">
        <v>713</v>
      </c>
      <c r="B792" s="102" t="s">
        <v>934</v>
      </c>
      <c r="C792" s="102" t="s">
        <v>908</v>
      </c>
      <c r="D792" s="102" t="s">
        <v>909</v>
      </c>
      <c r="E792" s="103"/>
      <c r="F792" s="104"/>
      <c r="G792" s="104" t="s">
        <v>935</v>
      </c>
      <c r="H792" s="105"/>
      <c r="I792" s="105"/>
      <c r="J792" s="107"/>
      <c r="K792" s="107">
        <v>5720000</v>
      </c>
      <c r="L792" s="105"/>
      <c r="M792" s="123"/>
    </row>
    <row r="793" spans="1:13" ht="25.5" x14ac:dyDescent="0.25">
      <c r="A793" s="30" t="s">
        <v>713</v>
      </c>
      <c r="B793" s="102" t="s">
        <v>934</v>
      </c>
      <c r="C793" s="102" t="s">
        <v>908</v>
      </c>
      <c r="D793" s="102" t="s">
        <v>909</v>
      </c>
      <c r="E793" s="125"/>
      <c r="F793" s="105"/>
      <c r="G793" s="104" t="s">
        <v>935</v>
      </c>
      <c r="H793" s="105"/>
      <c r="I793" s="106"/>
      <c r="J793" s="107"/>
      <c r="K793" s="107"/>
      <c r="L793" s="38"/>
      <c r="M793" s="112"/>
    </row>
    <row r="794" spans="1:13" ht="38.25" x14ac:dyDescent="0.25">
      <c r="A794" s="30" t="s">
        <v>713</v>
      </c>
      <c r="B794" s="102" t="s">
        <v>934</v>
      </c>
      <c r="C794" s="102" t="s">
        <v>17</v>
      </c>
      <c r="D794" s="102" t="s">
        <v>18</v>
      </c>
      <c r="E794" s="125"/>
      <c r="F794" s="104"/>
      <c r="G794" s="104" t="s">
        <v>936</v>
      </c>
      <c r="H794" s="105" t="s">
        <v>933</v>
      </c>
      <c r="I794" s="106">
        <v>1</v>
      </c>
      <c r="J794" s="107">
        <v>5720000</v>
      </c>
      <c r="K794" s="107"/>
      <c r="L794" s="38" t="s">
        <v>706</v>
      </c>
      <c r="M794" s="38"/>
    </row>
    <row r="795" spans="1:13" ht="25.5" x14ac:dyDescent="0.25">
      <c r="A795" s="30" t="s">
        <v>713</v>
      </c>
      <c r="B795" s="102" t="s">
        <v>937</v>
      </c>
      <c r="C795" s="102" t="s">
        <v>269</v>
      </c>
      <c r="D795" s="102" t="s">
        <v>909</v>
      </c>
      <c r="E795" s="103"/>
      <c r="F795" s="104"/>
      <c r="G795" s="104" t="s">
        <v>938</v>
      </c>
      <c r="H795" s="105"/>
      <c r="I795" s="105"/>
      <c r="J795" s="107"/>
      <c r="K795" s="107">
        <v>2750000</v>
      </c>
      <c r="L795" s="105"/>
      <c r="M795" s="104"/>
    </row>
    <row r="796" spans="1:13" ht="38.25" x14ac:dyDescent="0.25">
      <c r="A796" s="30" t="s">
        <v>713</v>
      </c>
      <c r="B796" s="102" t="s">
        <v>937</v>
      </c>
      <c r="C796" s="102" t="s">
        <v>46</v>
      </c>
      <c r="D796" s="102" t="s">
        <v>346</v>
      </c>
      <c r="E796" s="125">
        <v>72151802</v>
      </c>
      <c r="F796" s="91">
        <v>92023245</v>
      </c>
      <c r="G796" s="128" t="s">
        <v>939</v>
      </c>
      <c r="H796" s="105" t="s">
        <v>16</v>
      </c>
      <c r="I796" s="119">
        <v>1.5</v>
      </c>
      <c r="J796" s="107">
        <v>50000</v>
      </c>
      <c r="K796" s="107">
        <v>75000</v>
      </c>
      <c r="L796" s="38" t="s">
        <v>706</v>
      </c>
      <c r="M796" s="38" t="s">
        <v>707</v>
      </c>
    </row>
    <row r="797" spans="1:13" ht="25.5" x14ac:dyDescent="0.25">
      <c r="A797" s="30" t="s">
        <v>713</v>
      </c>
      <c r="B797" s="102" t="s">
        <v>937</v>
      </c>
      <c r="C797" s="102" t="s">
        <v>46</v>
      </c>
      <c r="D797" s="102" t="s">
        <v>346</v>
      </c>
      <c r="E797" s="103">
        <v>72151802</v>
      </c>
      <c r="F797" s="104" t="s">
        <v>940</v>
      </c>
      <c r="G797" s="128" t="s">
        <v>941</v>
      </c>
      <c r="H797" s="105" t="s">
        <v>16</v>
      </c>
      <c r="I797" s="105">
        <v>5</v>
      </c>
      <c r="J797" s="107">
        <v>500000</v>
      </c>
      <c r="K797" s="107">
        <v>2500000</v>
      </c>
      <c r="L797" s="105" t="s">
        <v>706</v>
      </c>
      <c r="M797" s="104" t="s">
        <v>707</v>
      </c>
    </row>
    <row r="798" spans="1:13" ht="25.5" x14ac:dyDescent="0.25">
      <c r="A798" s="30" t="s">
        <v>713</v>
      </c>
      <c r="B798" s="102" t="s">
        <v>937</v>
      </c>
      <c r="C798" s="102" t="s">
        <v>443</v>
      </c>
      <c r="D798" s="102" t="s">
        <v>909</v>
      </c>
      <c r="E798" s="125"/>
      <c r="F798" s="91"/>
      <c r="G798" s="104" t="s">
        <v>942</v>
      </c>
      <c r="H798" s="105"/>
      <c r="I798" s="129"/>
      <c r="J798" s="107"/>
      <c r="K798" s="107"/>
      <c r="L798" s="38"/>
      <c r="M798" s="38"/>
    </row>
    <row r="799" spans="1:13" ht="25.5" x14ac:dyDescent="0.25">
      <c r="A799" s="30" t="s">
        <v>713</v>
      </c>
      <c r="B799" s="102" t="s">
        <v>937</v>
      </c>
      <c r="C799" s="102" t="s">
        <v>443</v>
      </c>
      <c r="D799" s="102" t="s">
        <v>18</v>
      </c>
      <c r="E799" s="103">
        <v>72151802</v>
      </c>
      <c r="F799" s="104"/>
      <c r="G799" s="104" t="s">
        <v>943</v>
      </c>
      <c r="H799" s="105" t="s">
        <v>16</v>
      </c>
      <c r="I799" s="105">
        <v>1</v>
      </c>
      <c r="J799" s="107">
        <v>75000</v>
      </c>
      <c r="K799" s="107">
        <v>75000</v>
      </c>
      <c r="L799" s="105" t="s">
        <v>706</v>
      </c>
      <c r="M799" s="104" t="s">
        <v>707</v>
      </c>
    </row>
    <row r="800" spans="1:13" ht="25.5" x14ac:dyDescent="0.25">
      <c r="A800" s="30" t="s">
        <v>713</v>
      </c>
      <c r="B800" s="109" t="s">
        <v>937</v>
      </c>
      <c r="C800" s="109" t="s">
        <v>46</v>
      </c>
      <c r="D800" s="109" t="s">
        <v>909</v>
      </c>
      <c r="E800" s="114"/>
      <c r="F800" s="72"/>
      <c r="G800" s="72" t="s">
        <v>944</v>
      </c>
      <c r="H800" s="42"/>
      <c r="I800" s="110"/>
      <c r="J800" s="111"/>
      <c r="K800" s="111"/>
      <c r="L800" s="38"/>
      <c r="M800" s="38"/>
    </row>
    <row r="801" spans="1:13" ht="38.25" x14ac:dyDescent="0.25">
      <c r="A801" s="30" t="s">
        <v>713</v>
      </c>
      <c r="B801" s="109" t="s">
        <v>937</v>
      </c>
      <c r="C801" s="109" t="s">
        <v>46</v>
      </c>
      <c r="D801" s="109" t="s">
        <v>436</v>
      </c>
      <c r="E801" s="114">
        <v>72151802</v>
      </c>
      <c r="F801" s="72"/>
      <c r="G801" s="72" t="s">
        <v>944</v>
      </c>
      <c r="H801" s="42" t="s">
        <v>933</v>
      </c>
      <c r="I801" s="110">
        <v>1</v>
      </c>
      <c r="J801" s="111">
        <v>100000</v>
      </c>
      <c r="K801" s="111">
        <v>100000</v>
      </c>
      <c r="L801" s="38" t="s">
        <v>706</v>
      </c>
      <c r="M801" s="38" t="s">
        <v>707</v>
      </c>
    </row>
    <row r="802" spans="1:13" ht="25.5" x14ac:dyDescent="0.25">
      <c r="A802" s="30" t="s">
        <v>713</v>
      </c>
      <c r="B802" s="109" t="s">
        <v>945</v>
      </c>
      <c r="C802" s="109" t="s">
        <v>908</v>
      </c>
      <c r="D802" s="109" t="s">
        <v>909</v>
      </c>
      <c r="E802" s="114"/>
      <c r="F802" s="72"/>
      <c r="G802" s="72" t="s">
        <v>946</v>
      </c>
      <c r="H802" s="42"/>
      <c r="I802" s="110"/>
      <c r="J802" s="111"/>
      <c r="K802" s="111">
        <v>18079999.999999996</v>
      </c>
      <c r="L802" s="38"/>
      <c r="M802" s="38"/>
    </row>
    <row r="803" spans="1:13" ht="25.5" x14ac:dyDescent="0.25">
      <c r="A803" s="30" t="s">
        <v>713</v>
      </c>
      <c r="B803" s="102" t="s">
        <v>945</v>
      </c>
      <c r="C803" s="102" t="s">
        <v>17</v>
      </c>
      <c r="D803" s="102" t="s">
        <v>808</v>
      </c>
      <c r="E803" s="103">
        <v>72151802</v>
      </c>
      <c r="F803" s="104"/>
      <c r="G803" s="104" t="s">
        <v>947</v>
      </c>
      <c r="H803" s="105" t="s">
        <v>16</v>
      </c>
      <c r="I803" s="105">
        <v>1</v>
      </c>
      <c r="J803" s="107">
        <v>3954999.9999999995</v>
      </c>
      <c r="K803" s="107">
        <v>3954999.9999999995</v>
      </c>
      <c r="L803" s="105" t="s">
        <v>706</v>
      </c>
      <c r="M803" s="104" t="s">
        <v>707</v>
      </c>
    </row>
    <row r="804" spans="1:13" ht="38.25" x14ac:dyDescent="0.25">
      <c r="A804" s="30" t="s">
        <v>713</v>
      </c>
      <c r="B804" s="102" t="s">
        <v>945</v>
      </c>
      <c r="C804" s="102" t="s">
        <v>17</v>
      </c>
      <c r="D804" s="102" t="s">
        <v>159</v>
      </c>
      <c r="E804" s="125">
        <v>72151802</v>
      </c>
      <c r="F804" s="91"/>
      <c r="G804" s="104" t="s">
        <v>948</v>
      </c>
      <c r="H804" s="105" t="s">
        <v>16</v>
      </c>
      <c r="I804" s="106">
        <v>1</v>
      </c>
      <c r="J804" s="107">
        <v>13559999.999999998</v>
      </c>
      <c r="K804" s="107">
        <v>13559999.999999998</v>
      </c>
      <c r="L804" s="38" t="s">
        <v>706</v>
      </c>
      <c r="M804" s="38" t="s">
        <v>707</v>
      </c>
    </row>
    <row r="805" spans="1:13" ht="25.5" x14ac:dyDescent="0.25">
      <c r="A805" s="30" t="s">
        <v>713</v>
      </c>
      <c r="B805" s="102" t="s">
        <v>945</v>
      </c>
      <c r="C805" s="102" t="s">
        <v>17</v>
      </c>
      <c r="D805" s="102" t="s">
        <v>144</v>
      </c>
      <c r="E805" s="103">
        <v>72151802</v>
      </c>
      <c r="F805" s="104"/>
      <c r="G805" s="104" t="s">
        <v>949</v>
      </c>
      <c r="H805" s="105" t="s">
        <v>16</v>
      </c>
      <c r="I805" s="105">
        <v>1</v>
      </c>
      <c r="J805" s="107">
        <v>565000</v>
      </c>
      <c r="K805" s="107">
        <v>565000</v>
      </c>
      <c r="L805" s="105" t="s">
        <v>706</v>
      </c>
      <c r="M805" s="104" t="s">
        <v>707</v>
      </c>
    </row>
    <row r="806" spans="1:13" ht="25.5" x14ac:dyDescent="0.25">
      <c r="A806" s="30" t="s">
        <v>713</v>
      </c>
      <c r="B806" s="102" t="s">
        <v>950</v>
      </c>
      <c r="C806" s="102" t="s">
        <v>249</v>
      </c>
      <c r="D806" s="102" t="s">
        <v>909</v>
      </c>
      <c r="E806" s="130"/>
      <c r="F806" s="105"/>
      <c r="G806" s="104" t="s">
        <v>951</v>
      </c>
      <c r="H806" s="105"/>
      <c r="I806" s="106"/>
      <c r="J806" s="107"/>
      <c r="K806" s="107">
        <v>150000</v>
      </c>
      <c r="L806" s="38"/>
      <c r="M806" s="38"/>
    </row>
    <row r="807" spans="1:13" ht="25.5" x14ac:dyDescent="0.25">
      <c r="A807" s="30" t="s">
        <v>713</v>
      </c>
      <c r="B807" s="102" t="s">
        <v>950</v>
      </c>
      <c r="C807" s="102" t="s">
        <v>249</v>
      </c>
      <c r="D807" s="102" t="s">
        <v>144</v>
      </c>
      <c r="E807" s="103">
        <v>72151802</v>
      </c>
      <c r="F807" s="104"/>
      <c r="G807" s="104" t="s">
        <v>952</v>
      </c>
      <c r="H807" s="105" t="s">
        <v>16</v>
      </c>
      <c r="I807" s="105">
        <v>1</v>
      </c>
      <c r="J807" s="107">
        <v>150000</v>
      </c>
      <c r="K807" s="107">
        <v>150000</v>
      </c>
      <c r="L807" s="105" t="s">
        <v>706</v>
      </c>
      <c r="M807" s="104" t="s">
        <v>707</v>
      </c>
    </row>
    <row r="808" spans="1:13" ht="25.5" x14ac:dyDescent="0.25">
      <c r="A808" s="30" t="s">
        <v>713</v>
      </c>
      <c r="B808" s="102" t="s">
        <v>953</v>
      </c>
      <c r="C808" s="102" t="s">
        <v>46</v>
      </c>
      <c r="D808" s="102" t="s">
        <v>18</v>
      </c>
      <c r="E808" s="103">
        <v>72151802</v>
      </c>
      <c r="F808" s="104">
        <v>92023245</v>
      </c>
      <c r="G808" s="104" t="s">
        <v>954</v>
      </c>
      <c r="H808" s="105" t="s">
        <v>16</v>
      </c>
      <c r="I808" s="105">
        <v>1</v>
      </c>
      <c r="J808" s="113">
        <v>3220499.9999999995</v>
      </c>
      <c r="K808" s="113">
        <v>3220499.9999999995</v>
      </c>
      <c r="L808" s="105" t="s">
        <v>706</v>
      </c>
      <c r="M808" s="104" t="s">
        <v>707</v>
      </c>
    </row>
    <row r="809" spans="1:13" ht="38.25" x14ac:dyDescent="0.25">
      <c r="A809" s="30" t="s">
        <v>713</v>
      </c>
      <c r="B809" s="102" t="s">
        <v>955</v>
      </c>
      <c r="C809" s="102" t="s">
        <v>432</v>
      </c>
      <c r="D809" s="102" t="s">
        <v>18</v>
      </c>
      <c r="E809" s="116" t="s">
        <v>956</v>
      </c>
      <c r="F809" s="105">
        <v>90015648</v>
      </c>
      <c r="G809" s="128" t="s">
        <v>957</v>
      </c>
      <c r="H809" s="105" t="s">
        <v>958</v>
      </c>
      <c r="I809" s="106">
        <v>41</v>
      </c>
      <c r="J809" s="107">
        <v>3389.9999999999995</v>
      </c>
      <c r="K809" s="107">
        <v>138989.99999999997</v>
      </c>
      <c r="L809" s="38" t="s">
        <v>706</v>
      </c>
      <c r="M809" s="38" t="s">
        <v>707</v>
      </c>
    </row>
    <row r="810" spans="1:13" ht="38.25" x14ac:dyDescent="0.25">
      <c r="A810" s="30" t="s">
        <v>713</v>
      </c>
      <c r="B810" s="102" t="s">
        <v>955</v>
      </c>
      <c r="C810" s="102" t="s">
        <v>249</v>
      </c>
      <c r="D810" s="102" t="s">
        <v>18</v>
      </c>
      <c r="E810" s="125" t="s">
        <v>959</v>
      </c>
      <c r="F810" s="105">
        <v>92046384</v>
      </c>
      <c r="G810" s="104" t="s">
        <v>960</v>
      </c>
      <c r="H810" s="105" t="s">
        <v>961</v>
      </c>
      <c r="I810" s="106">
        <v>75.7</v>
      </c>
      <c r="J810" s="107">
        <v>4520</v>
      </c>
      <c r="K810" s="107">
        <v>342164</v>
      </c>
      <c r="L810" s="38" t="s">
        <v>706</v>
      </c>
      <c r="M810" s="38" t="s">
        <v>707</v>
      </c>
    </row>
    <row r="811" spans="1:13" ht="38.25" x14ac:dyDescent="0.25">
      <c r="A811" s="30" t="s">
        <v>713</v>
      </c>
      <c r="B811" s="102" t="s">
        <v>955</v>
      </c>
      <c r="C811" s="102" t="s">
        <v>402</v>
      </c>
      <c r="D811" s="102" t="s">
        <v>808</v>
      </c>
      <c r="E811" s="116">
        <v>15101505</v>
      </c>
      <c r="F811" s="105">
        <v>92041649</v>
      </c>
      <c r="G811" s="128" t="s">
        <v>962</v>
      </c>
      <c r="H811" s="105" t="s">
        <v>961</v>
      </c>
      <c r="I811" s="106">
        <v>35030</v>
      </c>
      <c r="J811" s="107">
        <v>790.99999999999989</v>
      </c>
      <c r="K811" s="107">
        <v>27708729.999999996</v>
      </c>
      <c r="L811" s="38" t="s">
        <v>706</v>
      </c>
      <c r="M811" s="38" t="s">
        <v>707</v>
      </c>
    </row>
    <row r="812" spans="1:13" ht="102.75" x14ac:dyDescent="0.25">
      <c r="A812" s="30" t="s">
        <v>713</v>
      </c>
      <c r="B812" s="102" t="s">
        <v>955</v>
      </c>
      <c r="C812" s="102" t="s">
        <v>46</v>
      </c>
      <c r="D812" s="102" t="s">
        <v>808</v>
      </c>
      <c r="E812" s="103">
        <v>15111506</v>
      </c>
      <c r="F812" s="104">
        <v>92011316</v>
      </c>
      <c r="G812" s="131" t="s">
        <v>963</v>
      </c>
      <c r="H812" s="105" t="s">
        <v>16</v>
      </c>
      <c r="I812" s="106">
        <v>2</v>
      </c>
      <c r="J812" s="107">
        <v>81331.749999999985</v>
      </c>
      <c r="K812" s="107">
        <v>162663.49999999997</v>
      </c>
      <c r="L812" s="105" t="s">
        <v>706</v>
      </c>
      <c r="M812" s="104" t="s">
        <v>707</v>
      </c>
    </row>
    <row r="813" spans="1:13" ht="25.5" x14ac:dyDescent="0.25">
      <c r="A813" s="30" t="s">
        <v>713</v>
      </c>
      <c r="B813" s="102" t="s">
        <v>955</v>
      </c>
      <c r="C813" s="102" t="s">
        <v>46</v>
      </c>
      <c r="D813" s="102" t="s">
        <v>18</v>
      </c>
      <c r="E813" s="103">
        <v>15101502</v>
      </c>
      <c r="F813" s="104">
        <v>92139996</v>
      </c>
      <c r="G813" s="128" t="s">
        <v>964</v>
      </c>
      <c r="H813" s="105" t="s">
        <v>961</v>
      </c>
      <c r="I813" s="106">
        <v>0</v>
      </c>
      <c r="J813" s="107">
        <v>2260</v>
      </c>
      <c r="K813" s="107">
        <v>0</v>
      </c>
      <c r="L813" s="105" t="s">
        <v>706</v>
      </c>
      <c r="M813" s="104" t="s">
        <v>707</v>
      </c>
    </row>
    <row r="814" spans="1:13" ht="25.5" x14ac:dyDescent="0.25">
      <c r="A814" s="30" t="s">
        <v>713</v>
      </c>
      <c r="B814" s="102" t="s">
        <v>955</v>
      </c>
      <c r="C814" s="102" t="s">
        <v>249</v>
      </c>
      <c r="D814" s="102" t="s">
        <v>965</v>
      </c>
      <c r="E814" s="91">
        <v>15121599</v>
      </c>
      <c r="F814" s="91">
        <v>92049929</v>
      </c>
      <c r="G814" s="128" t="s">
        <v>966</v>
      </c>
      <c r="H814" s="105" t="s">
        <v>961</v>
      </c>
      <c r="I814" s="106">
        <v>113.55</v>
      </c>
      <c r="J814" s="107">
        <v>2260</v>
      </c>
      <c r="K814" s="107">
        <v>256623</v>
      </c>
      <c r="L814" s="105" t="s">
        <v>706</v>
      </c>
      <c r="M814" s="104" t="s">
        <v>707</v>
      </c>
    </row>
    <row r="815" spans="1:13" ht="25.5" x14ac:dyDescent="0.25">
      <c r="A815" s="30" t="s">
        <v>713</v>
      </c>
      <c r="B815" s="102" t="s">
        <v>30</v>
      </c>
      <c r="C815" s="102" t="s">
        <v>908</v>
      </c>
      <c r="D815" s="102" t="s">
        <v>909</v>
      </c>
      <c r="E815" s="103"/>
      <c r="F815" s="104"/>
      <c r="G815" s="128" t="s">
        <v>967</v>
      </c>
      <c r="H815" s="105"/>
      <c r="I815" s="106"/>
      <c r="J815" s="107"/>
      <c r="K815" s="107">
        <v>25125843.506493509</v>
      </c>
      <c r="L815" s="105"/>
      <c r="M815" s="104"/>
    </row>
    <row r="816" spans="1:13" ht="25.5" x14ac:dyDescent="0.25">
      <c r="A816" s="30" t="s">
        <v>713</v>
      </c>
      <c r="B816" s="102" t="s">
        <v>30</v>
      </c>
      <c r="C816" s="102" t="s">
        <v>92</v>
      </c>
      <c r="D816" s="102" t="s">
        <v>909</v>
      </c>
      <c r="E816" s="132"/>
      <c r="F816" s="132"/>
      <c r="G816" s="128" t="s">
        <v>968</v>
      </c>
      <c r="H816" s="105"/>
      <c r="I816" s="106"/>
      <c r="J816" s="107"/>
      <c r="K816" s="107"/>
      <c r="L816" s="38"/>
      <c r="M816" s="38"/>
    </row>
    <row r="817" spans="1:13" ht="25.5" x14ac:dyDescent="0.25">
      <c r="A817" s="30" t="s">
        <v>713</v>
      </c>
      <c r="B817" s="102" t="s">
        <v>30</v>
      </c>
      <c r="C817" s="102" t="s">
        <v>92</v>
      </c>
      <c r="D817" s="102" t="s">
        <v>346</v>
      </c>
      <c r="E817" s="103"/>
      <c r="F817" s="104"/>
      <c r="G817" s="128" t="s">
        <v>969</v>
      </c>
      <c r="H817" s="105" t="s">
        <v>961</v>
      </c>
      <c r="I817" s="106">
        <v>0</v>
      </c>
      <c r="J817" s="107">
        <v>3305</v>
      </c>
      <c r="K817" s="107">
        <v>0</v>
      </c>
      <c r="L817" s="105" t="s">
        <v>970</v>
      </c>
      <c r="M817" s="104"/>
    </row>
    <row r="818" spans="1:13" ht="25.5" x14ac:dyDescent="0.25">
      <c r="A818" s="30" t="s">
        <v>713</v>
      </c>
      <c r="B818" s="102" t="s">
        <v>30</v>
      </c>
      <c r="C818" s="102" t="s">
        <v>971</v>
      </c>
      <c r="D818" s="102" t="s">
        <v>909</v>
      </c>
      <c r="E818" s="132"/>
      <c r="F818" s="132"/>
      <c r="G818" s="128" t="s">
        <v>972</v>
      </c>
      <c r="H818" s="105"/>
      <c r="I818" s="106"/>
      <c r="J818" s="133"/>
      <c r="K818" s="107"/>
      <c r="L818" s="38"/>
      <c r="M818" s="38"/>
    </row>
    <row r="819" spans="1:13" ht="25.5" x14ac:dyDescent="0.25">
      <c r="A819" s="30" t="s">
        <v>713</v>
      </c>
      <c r="B819" s="102" t="s">
        <v>30</v>
      </c>
      <c r="C819" s="102" t="s">
        <v>971</v>
      </c>
      <c r="D819" s="102" t="s">
        <v>159</v>
      </c>
      <c r="E819" s="103">
        <v>31211704</v>
      </c>
      <c r="F819" s="104">
        <v>92139374</v>
      </c>
      <c r="G819" s="128" t="s">
        <v>973</v>
      </c>
      <c r="H819" s="105" t="s">
        <v>961</v>
      </c>
      <c r="I819" s="106">
        <v>1946.5714285714289</v>
      </c>
      <c r="J819" s="107">
        <v>2825</v>
      </c>
      <c r="K819" s="107">
        <v>5499064.2857142864</v>
      </c>
      <c r="L819" s="105" t="s">
        <v>706</v>
      </c>
      <c r="M819" s="104" t="s">
        <v>707</v>
      </c>
    </row>
    <row r="820" spans="1:13" ht="25.5" x14ac:dyDescent="0.25">
      <c r="A820" s="30" t="s">
        <v>713</v>
      </c>
      <c r="B820" s="102" t="s">
        <v>30</v>
      </c>
      <c r="C820" s="102" t="s">
        <v>782</v>
      </c>
      <c r="D820" s="102" t="s">
        <v>909</v>
      </c>
      <c r="E820" s="91"/>
      <c r="F820" s="91"/>
      <c r="G820" s="128" t="s">
        <v>974</v>
      </c>
      <c r="H820" s="105"/>
      <c r="I820" s="106"/>
      <c r="J820" s="107"/>
      <c r="K820" s="107"/>
      <c r="L820" s="105"/>
      <c r="M820" s="104"/>
    </row>
    <row r="821" spans="1:13" ht="25.5" x14ac:dyDescent="0.25">
      <c r="A821" s="30" t="s">
        <v>713</v>
      </c>
      <c r="B821" s="102" t="s">
        <v>30</v>
      </c>
      <c r="C821" s="102" t="s">
        <v>782</v>
      </c>
      <c r="D821" s="102" t="s">
        <v>436</v>
      </c>
      <c r="E821" s="103">
        <v>31211705</v>
      </c>
      <c r="F821" s="104">
        <v>92151192</v>
      </c>
      <c r="G821" s="128" t="s">
        <v>975</v>
      </c>
      <c r="H821" s="105" t="s">
        <v>961</v>
      </c>
      <c r="I821" s="106">
        <v>3893.1428571428578</v>
      </c>
      <c r="J821" s="107">
        <v>3284.0158520475557</v>
      </c>
      <c r="K821" s="107">
        <v>12785142.857142858</v>
      </c>
      <c r="L821" s="105" t="s">
        <v>706</v>
      </c>
      <c r="M821" s="104" t="s">
        <v>707</v>
      </c>
    </row>
    <row r="822" spans="1:13" ht="25.5" x14ac:dyDescent="0.25">
      <c r="A822" s="30" t="s">
        <v>713</v>
      </c>
      <c r="B822" s="102" t="s">
        <v>30</v>
      </c>
      <c r="C822" s="102" t="s">
        <v>402</v>
      </c>
      <c r="D822" s="102" t="s">
        <v>909</v>
      </c>
      <c r="E822" s="132"/>
      <c r="F822" s="132"/>
      <c r="G822" s="128" t="s">
        <v>976</v>
      </c>
      <c r="H822" s="105"/>
      <c r="I822" s="134"/>
      <c r="J822" s="107"/>
      <c r="K822" s="107">
        <v>0</v>
      </c>
      <c r="L822" s="38"/>
      <c r="M822" s="38"/>
    </row>
    <row r="823" spans="1:13" ht="25.5" x14ac:dyDescent="0.25">
      <c r="A823" s="30" t="s">
        <v>713</v>
      </c>
      <c r="B823" s="102" t="s">
        <v>30</v>
      </c>
      <c r="C823" s="102" t="s">
        <v>402</v>
      </c>
      <c r="D823" s="102" t="s">
        <v>18</v>
      </c>
      <c r="E823" s="103"/>
      <c r="F823" s="104"/>
      <c r="G823" s="128" t="s">
        <v>977</v>
      </c>
      <c r="H823" s="105" t="s">
        <v>961</v>
      </c>
      <c r="I823" s="106">
        <v>0</v>
      </c>
      <c r="J823" s="107">
        <v>2000</v>
      </c>
      <c r="K823" s="107">
        <v>0</v>
      </c>
      <c r="L823" s="105" t="s">
        <v>970</v>
      </c>
      <c r="M823" s="104"/>
    </row>
    <row r="824" spans="1:13" ht="25.5" x14ac:dyDescent="0.25">
      <c r="A824" s="30" t="s">
        <v>713</v>
      </c>
      <c r="B824" s="102" t="s">
        <v>30</v>
      </c>
      <c r="C824" s="102" t="s">
        <v>31</v>
      </c>
      <c r="D824" s="102" t="s">
        <v>909</v>
      </c>
      <c r="E824" s="91"/>
      <c r="F824" s="91"/>
      <c r="G824" s="128" t="s">
        <v>978</v>
      </c>
      <c r="H824" s="105"/>
      <c r="I824" s="106"/>
      <c r="J824" s="107"/>
      <c r="K824" s="107"/>
      <c r="L824" s="105"/>
      <c r="M824" s="104"/>
    </row>
    <row r="825" spans="1:13" ht="25.5" x14ac:dyDescent="0.25">
      <c r="A825" s="30" t="s">
        <v>713</v>
      </c>
      <c r="B825" s="102" t="s">
        <v>30</v>
      </c>
      <c r="C825" s="102" t="s">
        <v>31</v>
      </c>
      <c r="D825" s="102" t="s">
        <v>18</v>
      </c>
      <c r="E825" s="103">
        <v>31211803</v>
      </c>
      <c r="F825" s="104">
        <v>90016772</v>
      </c>
      <c r="G825" s="128" t="s">
        <v>979</v>
      </c>
      <c r="H825" s="105" t="s">
        <v>961</v>
      </c>
      <c r="I825" s="106">
        <v>6813</v>
      </c>
      <c r="J825" s="107">
        <v>1004.2031944277651</v>
      </c>
      <c r="K825" s="107">
        <v>6841636.3636363633</v>
      </c>
      <c r="L825" s="105" t="s">
        <v>706</v>
      </c>
      <c r="M825" s="104" t="s">
        <v>707</v>
      </c>
    </row>
    <row r="826" spans="1:13" ht="25.5" x14ac:dyDescent="0.25">
      <c r="A826" s="30" t="s">
        <v>713</v>
      </c>
      <c r="B826" s="102" t="s">
        <v>30</v>
      </c>
      <c r="C826" s="102" t="s">
        <v>33</v>
      </c>
      <c r="D826" s="102" t="s">
        <v>909</v>
      </c>
      <c r="E826" s="103"/>
      <c r="F826" s="104"/>
      <c r="G826" s="128" t="s">
        <v>980</v>
      </c>
      <c r="H826" s="105"/>
      <c r="I826" s="106"/>
      <c r="J826" s="107"/>
      <c r="K826" s="107"/>
      <c r="L826" s="105"/>
      <c r="M826" s="104"/>
    </row>
    <row r="827" spans="1:13" ht="25.5" x14ac:dyDescent="0.25">
      <c r="A827" s="30" t="s">
        <v>713</v>
      </c>
      <c r="B827" s="102" t="s">
        <v>30</v>
      </c>
      <c r="C827" s="102" t="s">
        <v>33</v>
      </c>
      <c r="D827" s="102" t="s">
        <v>981</v>
      </c>
      <c r="E827" s="116"/>
      <c r="F827" s="135"/>
      <c r="G827" s="128" t="s">
        <v>982</v>
      </c>
      <c r="H827" s="105" t="s">
        <v>961</v>
      </c>
      <c r="I827" s="119">
        <v>0</v>
      </c>
      <c r="J827" s="107">
        <v>1650</v>
      </c>
      <c r="K827" s="107">
        <v>0</v>
      </c>
      <c r="L827" s="38" t="s">
        <v>970</v>
      </c>
      <c r="M827" s="38"/>
    </row>
    <row r="828" spans="1:13" ht="25.5" x14ac:dyDescent="0.25">
      <c r="A828" s="30" t="s">
        <v>713</v>
      </c>
      <c r="B828" s="102" t="s">
        <v>45</v>
      </c>
      <c r="C828" s="102" t="s">
        <v>908</v>
      </c>
      <c r="D828" s="102" t="s">
        <v>909</v>
      </c>
      <c r="E828" s="116"/>
      <c r="F828" s="105"/>
      <c r="G828" s="128" t="s">
        <v>983</v>
      </c>
      <c r="H828" s="105"/>
      <c r="I828" s="119"/>
      <c r="J828" s="107"/>
      <c r="K828" s="107">
        <v>4342000</v>
      </c>
      <c r="L828" s="38"/>
      <c r="M828" s="38"/>
    </row>
    <row r="829" spans="1:13" ht="25.5" x14ac:dyDescent="0.25">
      <c r="A829" s="30" t="s">
        <v>713</v>
      </c>
      <c r="B829" s="102" t="s">
        <v>45</v>
      </c>
      <c r="C829" s="102" t="s">
        <v>46</v>
      </c>
      <c r="D829" s="102" t="s">
        <v>909</v>
      </c>
      <c r="E829" s="125"/>
      <c r="F829" s="105"/>
      <c r="G829" s="128" t="s">
        <v>984</v>
      </c>
      <c r="H829" s="105"/>
      <c r="I829" s="106"/>
      <c r="J829" s="107"/>
      <c r="K829" s="107"/>
      <c r="L829" s="105"/>
      <c r="M829" s="104"/>
    </row>
    <row r="830" spans="1:13" ht="25.5" x14ac:dyDescent="0.25">
      <c r="A830" s="30" t="s">
        <v>713</v>
      </c>
      <c r="B830" s="101" t="s">
        <v>45</v>
      </c>
      <c r="C830" s="102" t="s">
        <v>46</v>
      </c>
      <c r="D830" s="102" t="s">
        <v>985</v>
      </c>
      <c r="E830" s="125" t="s">
        <v>986</v>
      </c>
      <c r="F830" s="105" t="s">
        <v>987</v>
      </c>
      <c r="G830" s="128" t="s">
        <v>988</v>
      </c>
      <c r="H830" s="105" t="s">
        <v>16</v>
      </c>
      <c r="I830" s="106">
        <v>5</v>
      </c>
      <c r="J830" s="107">
        <v>100000</v>
      </c>
      <c r="K830" s="107">
        <v>500000</v>
      </c>
      <c r="L830" s="105" t="s">
        <v>706</v>
      </c>
      <c r="M830" s="104" t="s">
        <v>707</v>
      </c>
    </row>
    <row r="831" spans="1:13" ht="38.25" x14ac:dyDescent="0.25">
      <c r="A831" s="30" t="s">
        <v>713</v>
      </c>
      <c r="B831" s="101" t="s">
        <v>45</v>
      </c>
      <c r="C831" s="102" t="s">
        <v>46</v>
      </c>
      <c r="D831" s="102" t="s">
        <v>250</v>
      </c>
      <c r="E831" s="125">
        <v>12142104</v>
      </c>
      <c r="F831" s="105">
        <v>92101587</v>
      </c>
      <c r="G831" s="128" t="s">
        <v>989</v>
      </c>
      <c r="H831" s="105" t="s">
        <v>16</v>
      </c>
      <c r="I831" s="106">
        <v>170</v>
      </c>
      <c r="J831" s="107">
        <v>22599.999999999996</v>
      </c>
      <c r="K831" s="107">
        <v>3841999.9999999995</v>
      </c>
      <c r="L831" s="38" t="s">
        <v>706</v>
      </c>
      <c r="M831" s="38" t="s">
        <v>707</v>
      </c>
    </row>
    <row r="832" spans="1:13" ht="25.5" x14ac:dyDescent="0.25">
      <c r="A832" s="30" t="s">
        <v>713</v>
      </c>
      <c r="B832" s="101" t="s">
        <v>59</v>
      </c>
      <c r="C832" s="102" t="s">
        <v>908</v>
      </c>
      <c r="D832" s="102" t="s">
        <v>909</v>
      </c>
      <c r="E832" s="125"/>
      <c r="F832" s="105"/>
      <c r="G832" s="128" t="s">
        <v>990</v>
      </c>
      <c r="H832" s="105"/>
      <c r="I832" s="106"/>
      <c r="J832" s="107"/>
      <c r="K832" s="107">
        <v>340921368.19698471</v>
      </c>
      <c r="L832" s="105"/>
      <c r="M832" s="104"/>
    </row>
    <row r="833" spans="1:13" ht="25.5" x14ac:dyDescent="0.25">
      <c r="A833" s="30" t="s">
        <v>713</v>
      </c>
      <c r="B833" s="101" t="s">
        <v>59</v>
      </c>
      <c r="C833" s="102" t="s">
        <v>474</v>
      </c>
      <c r="D833" s="102" t="s">
        <v>909</v>
      </c>
      <c r="E833" s="136"/>
      <c r="F833" s="105"/>
      <c r="G833" s="128" t="s">
        <v>991</v>
      </c>
      <c r="H833" s="105"/>
      <c r="I833" s="106"/>
      <c r="J833" s="107"/>
      <c r="K833" s="107"/>
      <c r="L833" s="38"/>
      <c r="M833" s="38"/>
    </row>
    <row r="834" spans="1:13" ht="38.25" x14ac:dyDescent="0.25">
      <c r="A834" s="30" t="s">
        <v>713</v>
      </c>
      <c r="B834" s="101" t="s">
        <v>59</v>
      </c>
      <c r="C834" s="102" t="s">
        <v>474</v>
      </c>
      <c r="D834" s="102" t="s">
        <v>159</v>
      </c>
      <c r="E834" s="136">
        <v>40172699</v>
      </c>
      <c r="F834" s="105"/>
      <c r="G834" s="128" t="s">
        <v>992</v>
      </c>
      <c r="H834" s="105" t="s">
        <v>16</v>
      </c>
      <c r="I834" s="106">
        <v>10</v>
      </c>
      <c r="J834" s="107">
        <v>2000</v>
      </c>
      <c r="K834" s="107">
        <v>20000</v>
      </c>
      <c r="L834" s="38" t="s">
        <v>706</v>
      </c>
      <c r="M834" s="38" t="s">
        <v>707</v>
      </c>
    </row>
    <row r="835" spans="1:13" ht="25.5" x14ac:dyDescent="0.25">
      <c r="A835" s="30" t="s">
        <v>713</v>
      </c>
      <c r="B835" s="101" t="s">
        <v>59</v>
      </c>
      <c r="C835" s="102" t="s">
        <v>71</v>
      </c>
      <c r="D835" s="102" t="s">
        <v>909</v>
      </c>
      <c r="E835" s="125"/>
      <c r="F835" s="105"/>
      <c r="G835" s="128" t="s">
        <v>993</v>
      </c>
      <c r="H835" s="105"/>
      <c r="I835" s="106"/>
      <c r="J835" s="107"/>
      <c r="K835" s="107"/>
      <c r="L835" s="105"/>
      <c r="M835" s="104"/>
    </row>
    <row r="836" spans="1:13" ht="38.25" x14ac:dyDescent="0.25">
      <c r="A836" s="30" t="s">
        <v>713</v>
      </c>
      <c r="B836" s="101" t="s">
        <v>59</v>
      </c>
      <c r="C836" s="102" t="s">
        <v>71</v>
      </c>
      <c r="D836" s="102" t="s">
        <v>609</v>
      </c>
      <c r="E836" s="137">
        <v>30101504</v>
      </c>
      <c r="F836" s="105"/>
      <c r="G836" s="128" t="s">
        <v>994</v>
      </c>
      <c r="H836" s="105" t="s">
        <v>16</v>
      </c>
      <c r="I836" s="106">
        <v>5</v>
      </c>
      <c r="J836" s="107">
        <v>10000</v>
      </c>
      <c r="K836" s="107">
        <v>50000</v>
      </c>
      <c r="L836" s="38" t="s">
        <v>706</v>
      </c>
      <c r="M836" s="38" t="s">
        <v>707</v>
      </c>
    </row>
    <row r="837" spans="1:13" ht="25.5" x14ac:dyDescent="0.25">
      <c r="A837" s="30" t="s">
        <v>713</v>
      </c>
      <c r="B837" s="101" t="s">
        <v>59</v>
      </c>
      <c r="C837" s="102" t="s">
        <v>71</v>
      </c>
      <c r="D837" s="102" t="s">
        <v>72</v>
      </c>
      <c r="E837" s="125">
        <v>30101503</v>
      </c>
      <c r="F837" s="105"/>
      <c r="G837" s="128" t="s">
        <v>995</v>
      </c>
      <c r="H837" s="105" t="s">
        <v>16</v>
      </c>
      <c r="I837" s="106">
        <v>5</v>
      </c>
      <c r="J837" s="107">
        <v>10000</v>
      </c>
      <c r="K837" s="107">
        <v>50000</v>
      </c>
      <c r="L837" s="105" t="s">
        <v>706</v>
      </c>
      <c r="M837" s="104" t="s">
        <v>707</v>
      </c>
    </row>
    <row r="838" spans="1:13" ht="25.5" x14ac:dyDescent="0.25">
      <c r="A838" s="30" t="s">
        <v>713</v>
      </c>
      <c r="B838" s="101" t="s">
        <v>59</v>
      </c>
      <c r="C838" s="102" t="s">
        <v>78</v>
      </c>
      <c r="D838" s="102" t="s">
        <v>909</v>
      </c>
      <c r="E838" s="125"/>
      <c r="F838" s="105"/>
      <c r="G838" s="128" t="s">
        <v>996</v>
      </c>
      <c r="H838" s="105"/>
      <c r="I838" s="106"/>
      <c r="J838" s="107"/>
      <c r="K838" s="107"/>
      <c r="L838" s="38"/>
      <c r="M838" s="38"/>
    </row>
    <row r="839" spans="1:13" ht="38.25" x14ac:dyDescent="0.25">
      <c r="A839" s="30" t="s">
        <v>713</v>
      </c>
      <c r="B839" s="101" t="s">
        <v>59</v>
      </c>
      <c r="C839" s="102" t="s">
        <v>78</v>
      </c>
      <c r="D839" s="102" t="s">
        <v>447</v>
      </c>
      <c r="E839" s="125">
        <v>31161807</v>
      </c>
      <c r="F839" s="105"/>
      <c r="G839" s="128" t="s">
        <v>997</v>
      </c>
      <c r="H839" s="105" t="s">
        <v>16</v>
      </c>
      <c r="I839" s="106">
        <v>100</v>
      </c>
      <c r="J839" s="107">
        <v>10</v>
      </c>
      <c r="K839" s="107">
        <v>1000</v>
      </c>
      <c r="L839" s="38" t="s">
        <v>706</v>
      </c>
      <c r="M839" s="38" t="s">
        <v>707</v>
      </c>
    </row>
    <row r="840" spans="1:13" ht="25.5" x14ac:dyDescent="0.25">
      <c r="A840" s="30" t="s">
        <v>713</v>
      </c>
      <c r="B840" s="101" t="s">
        <v>59</v>
      </c>
      <c r="C840" s="102" t="s">
        <v>86</v>
      </c>
      <c r="D840" s="102" t="s">
        <v>909</v>
      </c>
      <c r="E840" s="125"/>
      <c r="F840" s="105"/>
      <c r="G840" s="128" t="s">
        <v>998</v>
      </c>
      <c r="H840" s="105"/>
      <c r="I840" s="106"/>
      <c r="J840" s="107"/>
      <c r="K840" s="107"/>
      <c r="L840" s="105"/>
      <c r="M840" s="104"/>
    </row>
    <row r="841" spans="1:13" ht="38.25" x14ac:dyDescent="0.25">
      <c r="A841" s="30" t="s">
        <v>713</v>
      </c>
      <c r="B841" s="101" t="s">
        <v>59</v>
      </c>
      <c r="C841" s="102" t="s">
        <v>86</v>
      </c>
      <c r="D841" s="102" t="s">
        <v>568</v>
      </c>
      <c r="E841" s="138">
        <v>31162002</v>
      </c>
      <c r="F841" s="132">
        <v>2007696</v>
      </c>
      <c r="G841" s="128" t="s">
        <v>999</v>
      </c>
      <c r="H841" s="105" t="s">
        <v>958</v>
      </c>
      <c r="I841" s="106">
        <v>489.33333299999998</v>
      </c>
      <c r="J841" s="107">
        <v>680.02044000000012</v>
      </c>
      <c r="K841" s="107">
        <v>332756.66841332655</v>
      </c>
      <c r="L841" s="38" t="s">
        <v>706</v>
      </c>
      <c r="M841" s="38" t="s">
        <v>707</v>
      </c>
    </row>
    <row r="842" spans="1:13" ht="38.25" x14ac:dyDescent="0.25">
      <c r="A842" s="30" t="s">
        <v>713</v>
      </c>
      <c r="B842" s="101" t="s">
        <v>59</v>
      </c>
      <c r="C842" s="102" t="s">
        <v>86</v>
      </c>
      <c r="D842" s="102" t="s">
        <v>1000</v>
      </c>
      <c r="E842" s="138">
        <v>31162002</v>
      </c>
      <c r="F842" s="105">
        <v>92036762</v>
      </c>
      <c r="G842" s="128" t="s">
        <v>1001</v>
      </c>
      <c r="H842" s="105" t="s">
        <v>958</v>
      </c>
      <c r="I842" s="106"/>
      <c r="J842" s="107">
        <v>680.02044000000012</v>
      </c>
      <c r="K842" s="107">
        <v>0</v>
      </c>
      <c r="L842" s="38" t="s">
        <v>706</v>
      </c>
      <c r="M842" s="38" t="s">
        <v>707</v>
      </c>
    </row>
    <row r="843" spans="1:13" ht="25.5" x14ac:dyDescent="0.25">
      <c r="A843" s="30" t="s">
        <v>713</v>
      </c>
      <c r="B843" s="101" t="s">
        <v>59</v>
      </c>
      <c r="C843" s="102" t="s">
        <v>105</v>
      </c>
      <c r="D843" s="102" t="s">
        <v>909</v>
      </c>
      <c r="E843" s="125"/>
      <c r="F843" s="105"/>
      <c r="G843" s="128" t="s">
        <v>1002</v>
      </c>
      <c r="H843" s="105"/>
      <c r="I843" s="106"/>
      <c r="J843" s="107"/>
      <c r="K843" s="107"/>
      <c r="L843" s="105"/>
      <c r="M843" s="104"/>
    </row>
    <row r="844" spans="1:13" ht="38.25" x14ac:dyDescent="0.25">
      <c r="A844" s="30" t="s">
        <v>713</v>
      </c>
      <c r="B844" s="101" t="s">
        <v>59</v>
      </c>
      <c r="C844" s="102" t="s">
        <v>105</v>
      </c>
      <c r="D844" s="102" t="s">
        <v>1003</v>
      </c>
      <c r="E844" s="125">
        <v>30102203</v>
      </c>
      <c r="F844" s="105"/>
      <c r="G844" s="128" t="s">
        <v>1004</v>
      </c>
      <c r="H844" s="105" t="s">
        <v>16</v>
      </c>
      <c r="I844" s="106">
        <v>131.66666666666669</v>
      </c>
      <c r="J844" s="107">
        <v>3955</v>
      </c>
      <c r="K844" s="107">
        <v>520741.66666666674</v>
      </c>
      <c r="L844" s="38" t="s">
        <v>706</v>
      </c>
      <c r="M844" s="38" t="s">
        <v>707</v>
      </c>
    </row>
    <row r="845" spans="1:13" ht="38.25" x14ac:dyDescent="0.25">
      <c r="A845" s="30" t="s">
        <v>713</v>
      </c>
      <c r="B845" s="101" t="s">
        <v>59</v>
      </c>
      <c r="C845" s="102" t="s">
        <v>105</v>
      </c>
      <c r="D845" s="102" t="s">
        <v>1005</v>
      </c>
      <c r="E845" s="125">
        <v>30102203</v>
      </c>
      <c r="F845" s="105">
        <v>92051453</v>
      </c>
      <c r="G845" s="139" t="s">
        <v>1006</v>
      </c>
      <c r="H845" s="105" t="s">
        <v>16</v>
      </c>
      <c r="I845" s="106">
        <v>5</v>
      </c>
      <c r="J845" s="107">
        <v>3000</v>
      </c>
      <c r="K845" s="107">
        <v>15000</v>
      </c>
      <c r="L845" s="38" t="s">
        <v>706</v>
      </c>
      <c r="M845" s="38" t="s">
        <v>707</v>
      </c>
    </row>
    <row r="846" spans="1:13" ht="25.5" x14ac:dyDescent="0.25">
      <c r="A846" s="30" t="s">
        <v>713</v>
      </c>
      <c r="B846" s="101" t="s">
        <v>59</v>
      </c>
      <c r="C846" s="102" t="s">
        <v>302</v>
      </c>
      <c r="D846" s="102" t="s">
        <v>909</v>
      </c>
      <c r="E846" s="125"/>
      <c r="F846" s="105"/>
      <c r="G846" s="128" t="s">
        <v>1007</v>
      </c>
      <c r="H846" s="105"/>
      <c r="I846" s="106"/>
      <c r="J846" s="107"/>
      <c r="K846" s="107"/>
      <c r="L846" s="105"/>
      <c r="M846" s="104"/>
    </row>
    <row r="847" spans="1:13" ht="38.25" x14ac:dyDescent="0.25">
      <c r="A847" s="30" t="s">
        <v>713</v>
      </c>
      <c r="B847" s="101" t="s">
        <v>59</v>
      </c>
      <c r="C847" s="102" t="s">
        <v>302</v>
      </c>
      <c r="D847" s="102" t="s">
        <v>18</v>
      </c>
      <c r="E847" s="125">
        <v>31162204</v>
      </c>
      <c r="F847" s="105">
        <v>92021240</v>
      </c>
      <c r="G847" s="128" t="s">
        <v>1008</v>
      </c>
      <c r="H847" s="105" t="s">
        <v>16</v>
      </c>
      <c r="I847" s="106">
        <v>158960</v>
      </c>
      <c r="J847" s="107">
        <v>3.2770000000000001</v>
      </c>
      <c r="K847" s="107">
        <v>520911.92000000004</v>
      </c>
      <c r="L847" s="38" t="s">
        <v>706</v>
      </c>
      <c r="M847" s="38" t="s">
        <v>707</v>
      </c>
    </row>
    <row r="848" spans="1:13" ht="38.25" x14ac:dyDescent="0.25">
      <c r="A848" s="30" t="s">
        <v>713</v>
      </c>
      <c r="B848" s="101" t="s">
        <v>59</v>
      </c>
      <c r="C848" s="102" t="s">
        <v>302</v>
      </c>
      <c r="D848" s="102" t="s">
        <v>346</v>
      </c>
      <c r="E848" s="125">
        <v>31162204</v>
      </c>
      <c r="F848" s="105">
        <v>90032492</v>
      </c>
      <c r="G848" s="128" t="s">
        <v>1009</v>
      </c>
      <c r="H848" s="105" t="s">
        <v>16</v>
      </c>
      <c r="I848" s="106">
        <v>352400</v>
      </c>
      <c r="J848" s="107">
        <v>22.6</v>
      </c>
      <c r="K848" s="107">
        <v>7964240.0000000009</v>
      </c>
      <c r="L848" s="38" t="s">
        <v>706</v>
      </c>
      <c r="M848" s="38" t="s">
        <v>707</v>
      </c>
    </row>
    <row r="849" spans="1:13" ht="25.5" x14ac:dyDescent="0.25">
      <c r="A849" s="30" t="s">
        <v>713</v>
      </c>
      <c r="B849" s="101" t="s">
        <v>59</v>
      </c>
      <c r="C849" s="102" t="s">
        <v>113</v>
      </c>
      <c r="D849" s="102" t="s">
        <v>909</v>
      </c>
      <c r="E849" s="125"/>
      <c r="F849" s="105"/>
      <c r="G849" s="128" t="s">
        <v>1010</v>
      </c>
      <c r="H849" s="105"/>
      <c r="I849" s="106"/>
      <c r="J849" s="107"/>
      <c r="K849" s="107"/>
      <c r="L849" s="38"/>
      <c r="M849" s="38"/>
    </row>
    <row r="850" spans="1:13" ht="38.25" x14ac:dyDescent="0.25">
      <c r="A850" s="30" t="s">
        <v>713</v>
      </c>
      <c r="B850" s="101">
        <v>20301</v>
      </c>
      <c r="C850" s="102" t="s">
        <v>113</v>
      </c>
      <c r="D850" s="102" t="s">
        <v>1011</v>
      </c>
      <c r="E850" s="125">
        <v>40171601</v>
      </c>
      <c r="F850" s="105"/>
      <c r="G850" s="128" t="s">
        <v>1012</v>
      </c>
      <c r="H850" s="105" t="s">
        <v>16</v>
      </c>
      <c r="I850" s="106">
        <v>0</v>
      </c>
      <c r="J850" s="107">
        <v>3316.55</v>
      </c>
      <c r="K850" s="107">
        <v>0</v>
      </c>
      <c r="L850" s="38" t="s">
        <v>706</v>
      </c>
      <c r="M850" s="38" t="s">
        <v>707</v>
      </c>
    </row>
    <row r="851" spans="1:13" ht="38.25" x14ac:dyDescent="0.25">
      <c r="A851" s="30" t="s">
        <v>713</v>
      </c>
      <c r="B851" s="101" t="s">
        <v>59</v>
      </c>
      <c r="C851" s="102" t="s">
        <v>113</v>
      </c>
      <c r="D851" s="102" t="s">
        <v>1013</v>
      </c>
      <c r="E851" s="125">
        <v>40171601</v>
      </c>
      <c r="F851" s="105">
        <v>92079726</v>
      </c>
      <c r="G851" s="128" t="s">
        <v>1014</v>
      </c>
      <c r="H851" s="105" t="s">
        <v>16</v>
      </c>
      <c r="I851" s="106">
        <v>35382.857142857145</v>
      </c>
      <c r="J851" s="107">
        <v>4131.732</v>
      </c>
      <c r="K851" s="107">
        <v>146192483.10857144</v>
      </c>
      <c r="L851" s="38" t="s">
        <v>706</v>
      </c>
      <c r="M851" s="38" t="s">
        <v>707</v>
      </c>
    </row>
    <row r="852" spans="1:13" ht="38.25" x14ac:dyDescent="0.25">
      <c r="A852" s="30" t="s">
        <v>713</v>
      </c>
      <c r="B852" s="101" t="s">
        <v>59</v>
      </c>
      <c r="C852" s="102" t="s">
        <v>113</v>
      </c>
      <c r="D852" s="102" t="s">
        <v>1015</v>
      </c>
      <c r="E852" s="125">
        <v>40171601</v>
      </c>
      <c r="F852" s="105"/>
      <c r="G852" s="128" t="s">
        <v>1016</v>
      </c>
      <c r="H852" s="105" t="s">
        <v>16</v>
      </c>
      <c r="I852" s="106">
        <v>1200</v>
      </c>
      <c r="J852" s="107">
        <v>3666.8500000000004</v>
      </c>
      <c r="K852" s="107">
        <v>4400220</v>
      </c>
      <c r="L852" s="38" t="s">
        <v>706</v>
      </c>
      <c r="M852" s="38" t="s">
        <v>707</v>
      </c>
    </row>
    <row r="853" spans="1:13" ht="38.25" x14ac:dyDescent="0.25">
      <c r="A853" s="30" t="s">
        <v>713</v>
      </c>
      <c r="B853" s="101" t="s">
        <v>59</v>
      </c>
      <c r="C853" s="102" t="s">
        <v>113</v>
      </c>
      <c r="D853" s="102" t="s">
        <v>1017</v>
      </c>
      <c r="E853" s="125">
        <v>40171601</v>
      </c>
      <c r="F853" s="105">
        <v>92079725</v>
      </c>
      <c r="G853" s="139" t="s">
        <v>1018</v>
      </c>
      <c r="H853" s="105" t="s">
        <v>16</v>
      </c>
      <c r="I853" s="106">
        <v>36360</v>
      </c>
      <c r="J853" s="107">
        <v>3804.71</v>
      </c>
      <c r="K853" s="107">
        <v>138339255.59999999</v>
      </c>
      <c r="L853" s="38" t="s">
        <v>706</v>
      </c>
      <c r="M853" s="38" t="s">
        <v>707</v>
      </c>
    </row>
    <row r="854" spans="1:13" ht="25.5" x14ac:dyDescent="0.25">
      <c r="A854" s="30" t="s">
        <v>713</v>
      </c>
      <c r="B854" s="101" t="s">
        <v>59</v>
      </c>
      <c r="C854" s="102" t="s">
        <v>113</v>
      </c>
      <c r="D854" s="102" t="s">
        <v>1019</v>
      </c>
      <c r="E854" s="125">
        <v>40171601</v>
      </c>
      <c r="F854" s="105">
        <v>92079778</v>
      </c>
      <c r="G854" s="128" t="s">
        <v>1020</v>
      </c>
      <c r="H854" s="105" t="s">
        <v>16</v>
      </c>
      <c r="I854" s="106">
        <v>1640</v>
      </c>
      <c r="J854" s="107">
        <v>6561.91</v>
      </c>
      <c r="K854" s="107">
        <v>10761532.4</v>
      </c>
      <c r="L854" s="105" t="s">
        <v>706</v>
      </c>
      <c r="M854" s="104" t="s">
        <v>707</v>
      </c>
    </row>
    <row r="855" spans="1:13" ht="38.25" x14ac:dyDescent="0.25">
      <c r="A855" s="30" t="s">
        <v>713</v>
      </c>
      <c r="B855" s="101">
        <v>20301</v>
      </c>
      <c r="C855" s="102" t="s">
        <v>113</v>
      </c>
      <c r="D855" s="102" t="s">
        <v>346</v>
      </c>
      <c r="E855" s="140">
        <v>40171601</v>
      </c>
      <c r="F855" s="141">
        <v>92079777</v>
      </c>
      <c r="G855" s="128" t="s">
        <v>1021</v>
      </c>
      <c r="H855" s="105" t="s">
        <v>16</v>
      </c>
      <c r="I855" s="106">
        <v>1212</v>
      </c>
      <c r="J855" s="107">
        <v>7830.9000000000005</v>
      </c>
      <c r="K855" s="107">
        <v>9491050.8000000007</v>
      </c>
      <c r="L855" s="38" t="s">
        <v>706</v>
      </c>
      <c r="M855" s="38" t="s">
        <v>707</v>
      </c>
    </row>
    <row r="856" spans="1:13" ht="38.25" x14ac:dyDescent="0.25">
      <c r="A856" s="30" t="s">
        <v>713</v>
      </c>
      <c r="B856" s="101">
        <v>20301</v>
      </c>
      <c r="C856" s="102" t="s">
        <v>113</v>
      </c>
      <c r="D856" s="102" t="s">
        <v>909</v>
      </c>
      <c r="E856" s="142">
        <v>40171601</v>
      </c>
      <c r="F856" s="141">
        <v>92134430</v>
      </c>
      <c r="G856" s="128" t="s">
        <v>1022</v>
      </c>
      <c r="H856" s="105" t="s">
        <v>16</v>
      </c>
      <c r="I856" s="106">
        <v>166.66666666666666</v>
      </c>
      <c r="J856" s="107">
        <v>20244.741000000002</v>
      </c>
      <c r="K856" s="107">
        <v>3374123.5</v>
      </c>
      <c r="L856" s="38" t="s">
        <v>706</v>
      </c>
      <c r="M856" s="38" t="s">
        <v>707</v>
      </c>
    </row>
    <row r="857" spans="1:13" ht="25.5" x14ac:dyDescent="0.25">
      <c r="A857" s="30" t="s">
        <v>713</v>
      </c>
      <c r="B857" s="101" t="s">
        <v>59</v>
      </c>
      <c r="C857" s="102" t="s">
        <v>158</v>
      </c>
      <c r="D857" s="102" t="s">
        <v>909</v>
      </c>
      <c r="E857" s="125"/>
      <c r="F857" s="141"/>
      <c r="G857" s="128" t="s">
        <v>1023</v>
      </c>
      <c r="H857" s="105"/>
      <c r="I857" s="106"/>
      <c r="J857" s="107"/>
      <c r="K857" s="107"/>
      <c r="L857" s="105"/>
      <c r="M857" s="104"/>
    </row>
    <row r="858" spans="1:13" ht="38.25" x14ac:dyDescent="0.25">
      <c r="A858" s="30" t="s">
        <v>713</v>
      </c>
      <c r="B858" s="101" t="s">
        <v>59</v>
      </c>
      <c r="C858" s="102" t="s">
        <v>158</v>
      </c>
      <c r="D858" s="102" t="s">
        <v>18</v>
      </c>
      <c r="E858" s="140">
        <v>30251505</v>
      </c>
      <c r="F858" s="105"/>
      <c r="G858" s="128" t="s">
        <v>1024</v>
      </c>
      <c r="H858" s="105" t="s">
        <v>16</v>
      </c>
      <c r="I858" s="106">
        <v>20</v>
      </c>
      <c r="J858" s="107">
        <v>1000</v>
      </c>
      <c r="K858" s="107">
        <v>20000</v>
      </c>
      <c r="L858" s="38" t="s">
        <v>706</v>
      </c>
      <c r="M858" s="38" t="s">
        <v>707</v>
      </c>
    </row>
    <row r="859" spans="1:13" ht="25.5" x14ac:dyDescent="0.25">
      <c r="A859" s="30" t="s">
        <v>713</v>
      </c>
      <c r="B859" s="101" t="s">
        <v>59</v>
      </c>
      <c r="C859" s="102" t="s">
        <v>158</v>
      </c>
      <c r="D859" s="102" t="s">
        <v>1025</v>
      </c>
      <c r="E859" s="125">
        <v>30251505</v>
      </c>
      <c r="F859" s="141"/>
      <c r="G859" s="128" t="s">
        <v>1026</v>
      </c>
      <c r="H859" s="105" t="s">
        <v>16</v>
      </c>
      <c r="I859" s="106">
        <v>20</v>
      </c>
      <c r="J859" s="107">
        <v>500</v>
      </c>
      <c r="K859" s="107">
        <v>10000</v>
      </c>
      <c r="L859" s="105" t="s">
        <v>706</v>
      </c>
      <c r="M859" s="104" t="s">
        <v>707</v>
      </c>
    </row>
    <row r="860" spans="1:13" ht="25.5" x14ac:dyDescent="0.25">
      <c r="A860" s="30" t="s">
        <v>713</v>
      </c>
      <c r="B860" s="101" t="s">
        <v>59</v>
      </c>
      <c r="C860" s="102" t="s">
        <v>345</v>
      </c>
      <c r="D860" s="102" t="s">
        <v>909</v>
      </c>
      <c r="E860" s="140"/>
      <c r="F860" s="105"/>
      <c r="G860" s="128" t="s">
        <v>1027</v>
      </c>
      <c r="H860" s="105"/>
      <c r="I860" s="106"/>
      <c r="J860" s="107"/>
      <c r="K860" s="107"/>
      <c r="L860" s="38"/>
      <c r="M860" s="38"/>
    </row>
    <row r="861" spans="1:13" ht="25.5" x14ac:dyDescent="0.25">
      <c r="A861" s="30" t="s">
        <v>713</v>
      </c>
      <c r="B861" s="101" t="s">
        <v>59</v>
      </c>
      <c r="C861" s="102" t="s">
        <v>345</v>
      </c>
      <c r="D861" s="102" t="s">
        <v>18</v>
      </c>
      <c r="E861" s="125">
        <v>46171501</v>
      </c>
      <c r="F861" s="141">
        <v>90029308</v>
      </c>
      <c r="G861" s="128" t="s">
        <v>1028</v>
      </c>
      <c r="H861" s="105" t="s">
        <v>16</v>
      </c>
      <c r="I861" s="106">
        <v>25</v>
      </c>
      <c r="J861" s="107">
        <v>5000</v>
      </c>
      <c r="K861" s="107">
        <v>125000</v>
      </c>
      <c r="L861" s="105" t="s">
        <v>706</v>
      </c>
      <c r="M861" s="104" t="s">
        <v>707</v>
      </c>
    </row>
    <row r="862" spans="1:13" ht="25.5" x14ac:dyDescent="0.25">
      <c r="A862" s="30" t="s">
        <v>713</v>
      </c>
      <c r="B862" s="101" t="s">
        <v>59</v>
      </c>
      <c r="C862" s="102" t="s">
        <v>1029</v>
      </c>
      <c r="D862" s="102" t="s">
        <v>909</v>
      </c>
      <c r="E862" s="114"/>
      <c r="F862" s="141"/>
      <c r="G862" s="128" t="s">
        <v>1030</v>
      </c>
      <c r="H862" s="105"/>
      <c r="I862" s="106"/>
      <c r="J862" s="107"/>
      <c r="K862" s="107"/>
      <c r="L862" s="38"/>
      <c r="M862" s="38"/>
    </row>
    <row r="863" spans="1:13" ht="63.75" x14ac:dyDescent="0.25">
      <c r="A863" s="30" t="s">
        <v>713</v>
      </c>
      <c r="B863" s="143" t="s">
        <v>59</v>
      </c>
      <c r="C863" s="109" t="s">
        <v>1029</v>
      </c>
      <c r="D863" s="109" t="s">
        <v>815</v>
      </c>
      <c r="E863" s="114">
        <v>44122107</v>
      </c>
      <c r="F863" s="144">
        <v>90028214</v>
      </c>
      <c r="G863" s="145" t="s">
        <v>1031</v>
      </c>
      <c r="H863" s="42" t="s">
        <v>16</v>
      </c>
      <c r="I863" s="110">
        <v>2000</v>
      </c>
      <c r="J863" s="111">
        <v>10</v>
      </c>
      <c r="K863" s="107">
        <v>20000</v>
      </c>
      <c r="L863" s="38" t="s">
        <v>706</v>
      </c>
      <c r="M863" s="38" t="s">
        <v>707</v>
      </c>
    </row>
    <row r="864" spans="1:13" ht="63.75" x14ac:dyDescent="0.25">
      <c r="A864" s="30" t="s">
        <v>713</v>
      </c>
      <c r="B864" s="143" t="s">
        <v>59</v>
      </c>
      <c r="C864" s="109" t="s">
        <v>173</v>
      </c>
      <c r="D864" s="109" t="s">
        <v>909</v>
      </c>
      <c r="E864" s="114"/>
      <c r="F864" s="144"/>
      <c r="G864" s="145" t="s">
        <v>1032</v>
      </c>
      <c r="H864" s="42"/>
      <c r="I864" s="110"/>
      <c r="J864" s="111"/>
      <c r="K864" s="107"/>
      <c r="L864" s="38"/>
      <c r="M864" s="38"/>
    </row>
    <row r="865" spans="1:13" ht="38.25" x14ac:dyDescent="0.25">
      <c r="A865" s="30" t="s">
        <v>713</v>
      </c>
      <c r="B865" s="101" t="s">
        <v>59</v>
      </c>
      <c r="C865" s="102" t="s">
        <v>173</v>
      </c>
      <c r="D865" s="102" t="s">
        <v>1033</v>
      </c>
      <c r="E865" s="114">
        <v>31161507</v>
      </c>
      <c r="F865" s="106"/>
      <c r="G865" s="146" t="s">
        <v>1034</v>
      </c>
      <c r="H865" s="105" t="s">
        <v>16</v>
      </c>
      <c r="I865" s="106">
        <v>100</v>
      </c>
      <c r="J865" s="107">
        <v>150</v>
      </c>
      <c r="K865" s="107">
        <v>15000</v>
      </c>
      <c r="L865" s="38" t="s">
        <v>706</v>
      </c>
      <c r="M865" s="38" t="s">
        <v>707</v>
      </c>
    </row>
    <row r="866" spans="1:13" ht="38.25" x14ac:dyDescent="0.25">
      <c r="A866" s="30" t="s">
        <v>713</v>
      </c>
      <c r="B866" s="101" t="s">
        <v>59</v>
      </c>
      <c r="C866" s="102" t="s">
        <v>173</v>
      </c>
      <c r="D866" s="102" t="s">
        <v>185</v>
      </c>
      <c r="E866" s="114">
        <v>31161507</v>
      </c>
      <c r="F866" s="106">
        <v>92148996</v>
      </c>
      <c r="G866" s="139" t="s">
        <v>1035</v>
      </c>
      <c r="H866" s="105" t="s">
        <v>16</v>
      </c>
      <c r="I866" s="106">
        <v>360000</v>
      </c>
      <c r="J866" s="107">
        <v>6.6670000000000007</v>
      </c>
      <c r="K866" s="107">
        <v>2400120.0000000005</v>
      </c>
      <c r="L866" s="38" t="s">
        <v>706</v>
      </c>
      <c r="M866" s="38" t="s">
        <v>707</v>
      </c>
    </row>
    <row r="867" spans="1:13" ht="25.5" x14ac:dyDescent="0.25">
      <c r="A867" s="30" t="s">
        <v>713</v>
      </c>
      <c r="B867" s="101" t="s">
        <v>59</v>
      </c>
      <c r="C867" s="102" t="s">
        <v>173</v>
      </c>
      <c r="D867" s="102" t="s">
        <v>185</v>
      </c>
      <c r="E867" s="125">
        <v>31161507</v>
      </c>
      <c r="F867" s="105">
        <v>92148993</v>
      </c>
      <c r="G867" s="146" t="s">
        <v>1036</v>
      </c>
      <c r="H867" s="105" t="s">
        <v>16</v>
      </c>
      <c r="I867" s="106">
        <v>224400</v>
      </c>
      <c r="J867" s="107">
        <v>5.5370000000000008</v>
      </c>
      <c r="K867" s="107">
        <v>1242502.8000000003</v>
      </c>
      <c r="L867" s="105" t="s">
        <v>706</v>
      </c>
      <c r="M867" s="104" t="s">
        <v>707</v>
      </c>
    </row>
    <row r="868" spans="1:13" ht="38.25" x14ac:dyDescent="0.25">
      <c r="A868" s="30" t="s">
        <v>713</v>
      </c>
      <c r="B868" s="101">
        <v>20301</v>
      </c>
      <c r="C868" s="102" t="s">
        <v>173</v>
      </c>
      <c r="D868" s="102"/>
      <c r="E868" s="147">
        <v>31161507</v>
      </c>
      <c r="F868" s="105"/>
      <c r="G868" s="128" t="s">
        <v>1037</v>
      </c>
      <c r="H868" s="105" t="s">
        <v>16</v>
      </c>
      <c r="I868" s="106"/>
      <c r="J868" s="107"/>
      <c r="K868" s="107">
        <v>0</v>
      </c>
      <c r="L868" s="38" t="s">
        <v>706</v>
      </c>
      <c r="M868" s="38" t="s">
        <v>707</v>
      </c>
    </row>
    <row r="869" spans="1:13" ht="38.25" x14ac:dyDescent="0.25">
      <c r="A869" s="30" t="s">
        <v>713</v>
      </c>
      <c r="B869" s="101">
        <v>20301</v>
      </c>
      <c r="C869" s="102" t="s">
        <v>173</v>
      </c>
      <c r="D869" s="102"/>
      <c r="E869" s="140">
        <v>31161507</v>
      </c>
      <c r="F869" s="106"/>
      <c r="G869" s="128" t="s">
        <v>1038</v>
      </c>
      <c r="H869" s="105" t="s">
        <v>16</v>
      </c>
      <c r="I869" s="106">
        <v>11000</v>
      </c>
      <c r="J869" s="107">
        <v>11.3</v>
      </c>
      <c r="K869" s="107">
        <v>124300.00000000001</v>
      </c>
      <c r="L869" s="38" t="s">
        <v>706</v>
      </c>
      <c r="M869" s="38" t="s">
        <v>707</v>
      </c>
    </row>
    <row r="870" spans="1:13" ht="25.5" x14ac:dyDescent="0.25">
      <c r="A870" s="30" t="s">
        <v>713</v>
      </c>
      <c r="B870" s="101" t="s">
        <v>59</v>
      </c>
      <c r="C870" s="102" t="s">
        <v>191</v>
      </c>
      <c r="D870" s="102" t="s">
        <v>909</v>
      </c>
      <c r="E870" s="140"/>
      <c r="F870" s="105"/>
      <c r="G870" s="128" t="s">
        <v>1039</v>
      </c>
      <c r="H870" s="105"/>
      <c r="I870" s="106"/>
      <c r="J870" s="107"/>
      <c r="K870" s="107"/>
      <c r="L870" s="38"/>
      <c r="M870" s="38"/>
    </row>
    <row r="871" spans="1:13" ht="25.5" x14ac:dyDescent="0.25">
      <c r="A871" s="30" t="s">
        <v>713</v>
      </c>
      <c r="B871" s="101" t="s">
        <v>59</v>
      </c>
      <c r="C871" s="102" t="s">
        <v>191</v>
      </c>
      <c r="D871" s="102" t="s">
        <v>1040</v>
      </c>
      <c r="E871" s="125">
        <v>23271813</v>
      </c>
      <c r="F871" s="105">
        <v>92071891</v>
      </c>
      <c r="G871" s="128" t="s">
        <v>1041</v>
      </c>
      <c r="H871" s="105" t="s">
        <v>16</v>
      </c>
      <c r="I871" s="106">
        <v>392</v>
      </c>
      <c r="J871" s="107">
        <v>33860.449999999997</v>
      </c>
      <c r="K871" s="107">
        <v>13273296.399999999</v>
      </c>
      <c r="L871" s="105" t="s">
        <v>706</v>
      </c>
      <c r="M871" s="104" t="s">
        <v>707</v>
      </c>
    </row>
    <row r="872" spans="1:13" ht="38.25" x14ac:dyDescent="0.25">
      <c r="A872" s="30" t="s">
        <v>713</v>
      </c>
      <c r="B872" s="101" t="s">
        <v>59</v>
      </c>
      <c r="C872" s="102" t="s">
        <v>191</v>
      </c>
      <c r="D872" s="102" t="s">
        <v>1042</v>
      </c>
      <c r="E872" s="132">
        <v>23271816</v>
      </c>
      <c r="F872" s="132"/>
      <c r="G872" s="128" t="s">
        <v>1043</v>
      </c>
      <c r="H872" s="105" t="s">
        <v>16</v>
      </c>
      <c r="I872" s="106">
        <v>55</v>
      </c>
      <c r="J872" s="107">
        <v>3000</v>
      </c>
      <c r="K872" s="107">
        <v>165000</v>
      </c>
      <c r="L872" s="38" t="s">
        <v>706</v>
      </c>
      <c r="M872" s="38" t="s">
        <v>707</v>
      </c>
    </row>
    <row r="873" spans="1:13" ht="25.5" x14ac:dyDescent="0.25">
      <c r="A873" s="30" t="s">
        <v>713</v>
      </c>
      <c r="B873" s="101">
        <v>20301</v>
      </c>
      <c r="C873" s="102" t="s">
        <v>191</v>
      </c>
      <c r="D873" s="102" t="s">
        <v>1044</v>
      </c>
      <c r="E873" s="125">
        <v>23271806</v>
      </c>
      <c r="F873" s="105">
        <v>92179813</v>
      </c>
      <c r="G873" s="128" t="s">
        <v>1045</v>
      </c>
      <c r="H873" s="105" t="s">
        <v>958</v>
      </c>
      <c r="I873" s="106"/>
      <c r="J873" s="107"/>
      <c r="K873" s="107">
        <v>0</v>
      </c>
      <c r="L873" s="105" t="s">
        <v>706</v>
      </c>
      <c r="M873" s="104" t="s">
        <v>707</v>
      </c>
    </row>
    <row r="874" spans="1:13" ht="25.5" x14ac:dyDescent="0.25">
      <c r="A874" s="30" t="s">
        <v>713</v>
      </c>
      <c r="B874" s="101" t="s">
        <v>59</v>
      </c>
      <c r="C874" s="102" t="s">
        <v>203</v>
      </c>
      <c r="D874" s="102" t="s">
        <v>909</v>
      </c>
      <c r="E874" s="125"/>
      <c r="F874" s="105"/>
      <c r="G874" s="139" t="s">
        <v>1046</v>
      </c>
      <c r="H874" s="105"/>
      <c r="I874" s="106"/>
      <c r="J874" s="107"/>
      <c r="K874" s="107"/>
      <c r="L874" s="38"/>
      <c r="M874" s="38"/>
    </row>
    <row r="875" spans="1:13" ht="38.25" x14ac:dyDescent="0.25">
      <c r="A875" s="30" t="s">
        <v>713</v>
      </c>
      <c r="B875" s="101" t="s">
        <v>59</v>
      </c>
      <c r="C875" s="102" t="s">
        <v>203</v>
      </c>
      <c r="D875" s="102" t="s">
        <v>18</v>
      </c>
      <c r="E875" s="125">
        <v>31161727</v>
      </c>
      <c r="F875" s="104"/>
      <c r="G875" s="139" t="s">
        <v>1047</v>
      </c>
      <c r="H875" s="105" t="s">
        <v>16</v>
      </c>
      <c r="I875" s="106">
        <v>25</v>
      </c>
      <c r="J875" s="107">
        <v>200</v>
      </c>
      <c r="K875" s="107">
        <v>5000</v>
      </c>
      <c r="L875" s="38" t="s">
        <v>706</v>
      </c>
      <c r="M875" s="38" t="s">
        <v>707</v>
      </c>
    </row>
    <row r="876" spans="1:13" ht="25.5" x14ac:dyDescent="0.25">
      <c r="A876" s="30" t="s">
        <v>713</v>
      </c>
      <c r="B876" s="102" t="s">
        <v>59</v>
      </c>
      <c r="C876" s="102" t="s">
        <v>46</v>
      </c>
      <c r="D876" s="102" t="s">
        <v>909</v>
      </c>
      <c r="E876" s="125"/>
      <c r="F876" s="105"/>
      <c r="G876" s="128" t="s">
        <v>1048</v>
      </c>
      <c r="H876" s="105"/>
      <c r="I876" s="106"/>
      <c r="J876" s="107"/>
      <c r="K876" s="107"/>
      <c r="L876" s="105"/>
      <c r="M876" s="104"/>
    </row>
    <row r="877" spans="1:13" ht="25.5" x14ac:dyDescent="0.25">
      <c r="A877" s="30" t="s">
        <v>713</v>
      </c>
      <c r="B877" s="101">
        <v>20301</v>
      </c>
      <c r="C877" s="102" t="s">
        <v>46</v>
      </c>
      <c r="D877" s="102" t="s">
        <v>909</v>
      </c>
      <c r="E877" s="125">
        <v>30101803</v>
      </c>
      <c r="F877" s="105">
        <v>92134660</v>
      </c>
      <c r="G877" s="128" t="s">
        <v>1049</v>
      </c>
      <c r="H877" s="105" t="s">
        <v>16</v>
      </c>
      <c r="I877" s="106">
        <v>166.66666666666666</v>
      </c>
      <c r="J877" s="107">
        <v>1695</v>
      </c>
      <c r="K877" s="107">
        <v>282500</v>
      </c>
      <c r="L877" s="105" t="s">
        <v>706</v>
      </c>
      <c r="M877" s="104" t="s">
        <v>707</v>
      </c>
    </row>
    <row r="878" spans="1:13" ht="38.25" x14ac:dyDescent="0.25">
      <c r="A878" s="30" t="s">
        <v>713</v>
      </c>
      <c r="B878" s="101">
        <v>20301</v>
      </c>
      <c r="C878" s="102" t="s">
        <v>46</v>
      </c>
      <c r="D878" s="102" t="s">
        <v>909</v>
      </c>
      <c r="E878" s="125">
        <v>30102003</v>
      </c>
      <c r="F878" s="148"/>
      <c r="G878" s="128" t="s">
        <v>1050</v>
      </c>
      <c r="H878" s="105" t="s">
        <v>16</v>
      </c>
      <c r="I878" s="106">
        <v>53.333333333333336</v>
      </c>
      <c r="J878" s="107">
        <v>22600</v>
      </c>
      <c r="K878" s="107">
        <v>1205333.3333333335</v>
      </c>
      <c r="L878" s="38" t="s">
        <v>706</v>
      </c>
      <c r="M878" s="38" t="s">
        <v>707</v>
      </c>
    </row>
    <row r="879" spans="1:13" ht="25.5" x14ac:dyDescent="0.25">
      <c r="A879" s="30" t="s">
        <v>713</v>
      </c>
      <c r="B879" s="101" t="s">
        <v>265</v>
      </c>
      <c r="C879" s="102" t="s">
        <v>908</v>
      </c>
      <c r="D879" s="102" t="s">
        <v>909</v>
      </c>
      <c r="E879" s="125"/>
      <c r="F879" s="105"/>
      <c r="G879" s="128" t="s">
        <v>1051</v>
      </c>
      <c r="H879" s="105"/>
      <c r="I879" s="106"/>
      <c r="J879" s="107"/>
      <c r="K879" s="107">
        <v>204467717.82316661</v>
      </c>
      <c r="L879" s="38"/>
      <c r="M879" s="38"/>
    </row>
    <row r="880" spans="1:13" ht="25.5" x14ac:dyDescent="0.25">
      <c r="A880" s="30" t="s">
        <v>713</v>
      </c>
      <c r="B880" s="101">
        <v>20303</v>
      </c>
      <c r="C880" s="102" t="s">
        <v>86</v>
      </c>
      <c r="D880" s="102" t="s">
        <v>909</v>
      </c>
      <c r="E880" s="125"/>
      <c r="F880" s="105"/>
      <c r="G880" s="128" t="s">
        <v>1052</v>
      </c>
      <c r="H880" s="105"/>
      <c r="I880" s="106"/>
      <c r="J880" s="107"/>
      <c r="K880" s="107"/>
      <c r="L880" s="38"/>
      <c r="M880" s="38"/>
    </row>
    <row r="881" spans="1:13" ht="38.25" x14ac:dyDescent="0.25">
      <c r="A881" s="30" t="s">
        <v>713</v>
      </c>
      <c r="B881" s="101">
        <v>20303</v>
      </c>
      <c r="C881" s="102" t="s">
        <v>86</v>
      </c>
      <c r="D881" s="102" t="s">
        <v>396</v>
      </c>
      <c r="E881" s="125">
        <v>30103604</v>
      </c>
      <c r="F881" s="105">
        <v>90028935</v>
      </c>
      <c r="G881" s="128" t="s">
        <v>1053</v>
      </c>
      <c r="H881" s="105" t="s">
        <v>1054</v>
      </c>
      <c r="I881" s="106">
        <v>0</v>
      </c>
      <c r="J881" s="107">
        <v>4500</v>
      </c>
      <c r="K881" s="107">
        <v>0</v>
      </c>
      <c r="L881" s="38" t="s">
        <v>706</v>
      </c>
      <c r="M881" s="38" t="s">
        <v>707</v>
      </c>
    </row>
    <row r="882" spans="1:13" ht="38.25" x14ac:dyDescent="0.25">
      <c r="A882" s="30" t="s">
        <v>713</v>
      </c>
      <c r="B882" s="101">
        <v>20303</v>
      </c>
      <c r="C882" s="102" t="s">
        <v>86</v>
      </c>
      <c r="D882" s="102" t="s">
        <v>415</v>
      </c>
      <c r="E882" s="125">
        <v>30103604</v>
      </c>
      <c r="F882" s="105">
        <v>90028985</v>
      </c>
      <c r="G882" s="128" t="s">
        <v>1055</v>
      </c>
      <c r="H882" s="105" t="s">
        <v>1054</v>
      </c>
      <c r="I882" s="106">
        <v>3512.1951219512193</v>
      </c>
      <c r="J882" s="107">
        <v>15820</v>
      </c>
      <c r="K882" s="107">
        <v>55562926.829268292</v>
      </c>
      <c r="L882" s="38" t="s">
        <v>706</v>
      </c>
      <c r="M882" s="38" t="s">
        <v>707</v>
      </c>
    </row>
    <row r="883" spans="1:13" ht="25.5" x14ac:dyDescent="0.25">
      <c r="A883" s="30" t="s">
        <v>713</v>
      </c>
      <c r="B883" s="101">
        <v>20303</v>
      </c>
      <c r="C883" s="102" t="s">
        <v>86</v>
      </c>
      <c r="D883" s="102" t="s">
        <v>399</v>
      </c>
      <c r="E883" s="125">
        <v>30103604</v>
      </c>
      <c r="F883" s="105">
        <v>92016226</v>
      </c>
      <c r="G883" s="104" t="s">
        <v>1056</v>
      </c>
      <c r="H883" s="105" t="s">
        <v>1054</v>
      </c>
      <c r="I883" s="106">
        <v>3050.8474576271183</v>
      </c>
      <c r="J883" s="107">
        <v>18080</v>
      </c>
      <c r="K883" s="107">
        <v>55159322.033898301</v>
      </c>
      <c r="L883" s="105" t="s">
        <v>706</v>
      </c>
      <c r="M883" s="104" t="s">
        <v>707</v>
      </c>
    </row>
    <row r="884" spans="1:13" ht="25.5" x14ac:dyDescent="0.25">
      <c r="A884" s="30" t="s">
        <v>713</v>
      </c>
      <c r="B884" s="101">
        <v>20303</v>
      </c>
      <c r="C884" s="102" t="s">
        <v>105</v>
      </c>
      <c r="D884" s="102" t="s">
        <v>163</v>
      </c>
      <c r="E884" s="125">
        <v>11121611</v>
      </c>
      <c r="F884" s="105">
        <v>92108036</v>
      </c>
      <c r="G884" s="128" t="s">
        <v>1057</v>
      </c>
      <c r="H884" s="105" t="s">
        <v>1054</v>
      </c>
      <c r="I884" s="106">
        <v>1010</v>
      </c>
      <c r="J884" s="107">
        <v>46895</v>
      </c>
      <c r="K884" s="107">
        <v>47363950</v>
      </c>
      <c r="L884" s="105" t="s">
        <v>706</v>
      </c>
      <c r="M884" s="104" t="s">
        <v>707</v>
      </c>
    </row>
    <row r="885" spans="1:13" ht="38.25" x14ac:dyDescent="0.25">
      <c r="A885" s="30" t="s">
        <v>713</v>
      </c>
      <c r="B885" s="101">
        <v>20303</v>
      </c>
      <c r="C885" s="102" t="s">
        <v>105</v>
      </c>
      <c r="D885" s="102" t="s">
        <v>163</v>
      </c>
      <c r="E885" s="140">
        <v>56121506</v>
      </c>
      <c r="F885" s="105">
        <v>92078664</v>
      </c>
      <c r="G885" s="128" t="s">
        <v>1058</v>
      </c>
      <c r="H885" s="105" t="s">
        <v>1054</v>
      </c>
      <c r="I885" s="106">
        <v>1212</v>
      </c>
      <c r="J885" s="107">
        <v>38268.58</v>
      </c>
      <c r="K885" s="107">
        <v>46381518.960000001</v>
      </c>
      <c r="L885" s="38" t="s">
        <v>706</v>
      </c>
      <c r="M885" s="38" t="s">
        <v>707</v>
      </c>
    </row>
    <row r="886" spans="1:13" ht="25.5" x14ac:dyDescent="0.25">
      <c r="A886" s="30" t="s">
        <v>713</v>
      </c>
      <c r="B886" s="101">
        <v>20304</v>
      </c>
      <c r="C886" s="102" t="s">
        <v>908</v>
      </c>
      <c r="D886" s="102" t="s">
        <v>909</v>
      </c>
      <c r="E886" s="140"/>
      <c r="F886" s="105"/>
      <c r="G886" s="128" t="s">
        <v>1059</v>
      </c>
      <c r="H886" s="105"/>
      <c r="I886" s="106"/>
      <c r="J886" s="107"/>
      <c r="K886" s="107">
        <v>987000</v>
      </c>
      <c r="L886" s="38"/>
      <c r="M886" s="38"/>
    </row>
    <row r="887" spans="1:13" ht="25.5" x14ac:dyDescent="0.25">
      <c r="A887" s="30" t="s">
        <v>713</v>
      </c>
      <c r="B887" s="101">
        <v>20304</v>
      </c>
      <c r="C887" s="102" t="s">
        <v>96</v>
      </c>
      <c r="D887" s="102" t="s">
        <v>909</v>
      </c>
      <c r="E887" s="140"/>
      <c r="F887" s="105"/>
      <c r="G887" s="128" t="s">
        <v>1060</v>
      </c>
      <c r="H887" s="105"/>
      <c r="I887" s="106"/>
      <c r="J887" s="107"/>
      <c r="K887" s="107"/>
      <c r="L887" s="38"/>
      <c r="M887" s="38"/>
    </row>
    <row r="888" spans="1:13" ht="38.25" x14ac:dyDescent="0.25">
      <c r="A888" s="30" t="s">
        <v>713</v>
      </c>
      <c r="B888" s="101">
        <v>20304</v>
      </c>
      <c r="C888" s="102" t="s">
        <v>96</v>
      </c>
      <c r="D888" s="102" t="s">
        <v>18</v>
      </c>
      <c r="E888" s="125">
        <v>39122299</v>
      </c>
      <c r="F888" s="105">
        <v>92018676</v>
      </c>
      <c r="G888" s="128" t="s">
        <v>1061</v>
      </c>
      <c r="H888" s="105" t="s">
        <v>16</v>
      </c>
      <c r="I888" s="106">
        <v>5</v>
      </c>
      <c r="J888" s="107">
        <v>1000</v>
      </c>
      <c r="K888" s="107">
        <v>5000</v>
      </c>
      <c r="L888" s="38" t="s">
        <v>706</v>
      </c>
      <c r="M888" s="38" t="s">
        <v>707</v>
      </c>
    </row>
    <row r="889" spans="1:13" ht="38.25" x14ac:dyDescent="0.25">
      <c r="A889" s="30" t="s">
        <v>713</v>
      </c>
      <c r="B889" s="101">
        <v>20304</v>
      </c>
      <c r="C889" s="102" t="s">
        <v>96</v>
      </c>
      <c r="D889" s="102" t="s">
        <v>447</v>
      </c>
      <c r="E889" s="140">
        <v>39122299</v>
      </c>
      <c r="F889" s="105">
        <v>92017216</v>
      </c>
      <c r="G889" s="128" t="s">
        <v>1062</v>
      </c>
      <c r="H889" s="105" t="s">
        <v>16</v>
      </c>
      <c r="I889" s="106">
        <v>5</v>
      </c>
      <c r="J889" s="107">
        <v>1000</v>
      </c>
      <c r="K889" s="107">
        <v>5000</v>
      </c>
      <c r="L889" s="38" t="s">
        <v>706</v>
      </c>
      <c r="M889" s="38" t="s">
        <v>707</v>
      </c>
    </row>
    <row r="890" spans="1:13" ht="38.25" x14ac:dyDescent="0.25">
      <c r="A890" s="30" t="s">
        <v>713</v>
      </c>
      <c r="B890" s="101">
        <v>20304</v>
      </c>
      <c r="C890" s="102" t="s">
        <v>96</v>
      </c>
      <c r="D890" s="102" t="s">
        <v>174</v>
      </c>
      <c r="E890" s="125">
        <v>39122299</v>
      </c>
      <c r="F890" s="105">
        <v>92017222</v>
      </c>
      <c r="G890" s="128" t="s">
        <v>1063</v>
      </c>
      <c r="H890" s="105" t="s">
        <v>16</v>
      </c>
      <c r="I890" s="106">
        <v>5</v>
      </c>
      <c r="J890" s="107">
        <v>1000</v>
      </c>
      <c r="K890" s="107">
        <v>5000</v>
      </c>
      <c r="L890" s="38" t="s">
        <v>706</v>
      </c>
      <c r="M890" s="38" t="s">
        <v>707</v>
      </c>
    </row>
    <row r="891" spans="1:13" ht="25.5" x14ac:dyDescent="0.25">
      <c r="A891" s="30" t="s">
        <v>713</v>
      </c>
      <c r="B891" s="101">
        <v>20304</v>
      </c>
      <c r="C891" s="102" t="s">
        <v>249</v>
      </c>
      <c r="D891" s="102" t="s">
        <v>909</v>
      </c>
      <c r="E891" s="140"/>
      <c r="F891" s="105"/>
      <c r="G891" s="128" t="s">
        <v>1064</v>
      </c>
      <c r="H891" s="105"/>
      <c r="I891" s="106"/>
      <c r="J891" s="107"/>
      <c r="K891" s="107"/>
      <c r="L891" s="38"/>
      <c r="M891" s="38"/>
    </row>
    <row r="892" spans="1:13" ht="38.25" x14ac:dyDescent="0.25">
      <c r="A892" s="30" t="s">
        <v>713</v>
      </c>
      <c r="B892" s="101">
        <v>20304</v>
      </c>
      <c r="C892" s="102" t="s">
        <v>249</v>
      </c>
      <c r="D892" s="102" t="s">
        <v>199</v>
      </c>
      <c r="E892" s="140">
        <v>39122245</v>
      </c>
      <c r="F892" s="105">
        <v>92130905</v>
      </c>
      <c r="G892" s="128" t="s">
        <v>1065</v>
      </c>
      <c r="H892" s="105" t="s">
        <v>16</v>
      </c>
      <c r="I892" s="106">
        <v>1</v>
      </c>
      <c r="J892" s="107">
        <v>100000</v>
      </c>
      <c r="K892" s="107">
        <v>100000</v>
      </c>
      <c r="L892" s="38" t="s">
        <v>706</v>
      </c>
      <c r="M892" s="38" t="s">
        <v>707</v>
      </c>
    </row>
    <row r="893" spans="1:13" ht="25.5" x14ac:dyDescent="0.25">
      <c r="A893" s="30" t="s">
        <v>713</v>
      </c>
      <c r="B893" s="101">
        <v>20304</v>
      </c>
      <c r="C893" s="102" t="s">
        <v>295</v>
      </c>
      <c r="D893" s="102" t="s">
        <v>909</v>
      </c>
      <c r="E893" s="125"/>
      <c r="F893" s="105"/>
      <c r="G893" s="128" t="s">
        <v>1066</v>
      </c>
      <c r="H893" s="105"/>
      <c r="I893" s="106"/>
      <c r="J893" s="107"/>
      <c r="K893" s="107"/>
      <c r="L893" s="38"/>
      <c r="M893" s="38"/>
    </row>
    <row r="894" spans="1:13" ht="38.25" x14ac:dyDescent="0.25">
      <c r="A894" s="30" t="s">
        <v>713</v>
      </c>
      <c r="B894" s="101">
        <v>20304</v>
      </c>
      <c r="C894" s="102" t="s">
        <v>295</v>
      </c>
      <c r="D894" s="102" t="s">
        <v>18</v>
      </c>
      <c r="E894" s="125">
        <v>39122205</v>
      </c>
      <c r="F894" s="105">
        <v>92023134</v>
      </c>
      <c r="G894" s="128" t="s">
        <v>1067</v>
      </c>
      <c r="H894" s="105" t="s">
        <v>16</v>
      </c>
      <c r="I894" s="106">
        <v>5</v>
      </c>
      <c r="J894" s="107">
        <v>20000</v>
      </c>
      <c r="K894" s="107">
        <v>100000</v>
      </c>
      <c r="L894" s="38" t="s">
        <v>706</v>
      </c>
      <c r="M894" s="38" t="s">
        <v>707</v>
      </c>
    </row>
    <row r="895" spans="1:13" ht="38.25" x14ac:dyDescent="0.25">
      <c r="A895" s="30" t="s">
        <v>713</v>
      </c>
      <c r="B895" s="101">
        <v>20304</v>
      </c>
      <c r="C895" s="102" t="s">
        <v>295</v>
      </c>
      <c r="D895" s="102" t="s">
        <v>1019</v>
      </c>
      <c r="E895" s="125">
        <v>39122205</v>
      </c>
      <c r="F895" s="105">
        <v>92101903</v>
      </c>
      <c r="G895" s="128" t="s">
        <v>1068</v>
      </c>
      <c r="H895" s="105" t="s">
        <v>16</v>
      </c>
      <c r="I895" s="106">
        <v>5</v>
      </c>
      <c r="J895" s="107">
        <v>20000</v>
      </c>
      <c r="K895" s="107">
        <v>100000</v>
      </c>
      <c r="L895" s="38" t="s">
        <v>706</v>
      </c>
      <c r="M895" s="38" t="s">
        <v>707</v>
      </c>
    </row>
    <row r="896" spans="1:13" ht="25.5" x14ac:dyDescent="0.25">
      <c r="A896" s="30" t="s">
        <v>713</v>
      </c>
      <c r="B896" s="101">
        <v>20304</v>
      </c>
      <c r="C896" s="102" t="s">
        <v>302</v>
      </c>
      <c r="D896" s="102" t="s">
        <v>909</v>
      </c>
      <c r="E896" s="125"/>
      <c r="F896" s="105"/>
      <c r="G896" s="128" t="s">
        <v>1069</v>
      </c>
      <c r="H896" s="105"/>
      <c r="I896" s="106"/>
      <c r="J896" s="107"/>
      <c r="K896" s="107"/>
      <c r="L896" s="38"/>
      <c r="M896" s="38"/>
    </row>
    <row r="897" spans="1:13" ht="38.25" x14ac:dyDescent="0.25">
      <c r="A897" s="30" t="s">
        <v>713</v>
      </c>
      <c r="B897" s="101">
        <v>20304</v>
      </c>
      <c r="C897" s="102" t="s">
        <v>302</v>
      </c>
      <c r="D897" s="102" t="s">
        <v>139</v>
      </c>
      <c r="E897" s="140">
        <v>26121613</v>
      </c>
      <c r="F897" s="105"/>
      <c r="G897" s="128" t="s">
        <v>1070</v>
      </c>
      <c r="H897" s="105" t="s">
        <v>1071</v>
      </c>
      <c r="I897" s="106">
        <v>10</v>
      </c>
      <c r="J897" s="107">
        <v>5000</v>
      </c>
      <c r="K897" s="107">
        <v>50000</v>
      </c>
      <c r="L897" s="38" t="s">
        <v>706</v>
      </c>
      <c r="M897" s="38" t="s">
        <v>707</v>
      </c>
    </row>
    <row r="898" spans="1:13" ht="38.25" x14ac:dyDescent="0.25">
      <c r="A898" s="30" t="s">
        <v>713</v>
      </c>
      <c r="B898" s="101">
        <v>20304</v>
      </c>
      <c r="C898" s="102" t="s">
        <v>302</v>
      </c>
      <c r="D898" s="102" t="s">
        <v>1072</v>
      </c>
      <c r="E898" s="125">
        <v>26121613</v>
      </c>
      <c r="F898" s="105"/>
      <c r="G898" s="128" t="s">
        <v>1073</v>
      </c>
      <c r="H898" s="105" t="s">
        <v>1071</v>
      </c>
      <c r="I898" s="106">
        <v>10</v>
      </c>
      <c r="J898" s="107">
        <v>5000</v>
      </c>
      <c r="K898" s="107">
        <v>50000</v>
      </c>
      <c r="L898" s="38" t="s">
        <v>706</v>
      </c>
      <c r="M898" s="38" t="s">
        <v>707</v>
      </c>
    </row>
    <row r="899" spans="1:13" ht="25.5" x14ac:dyDescent="0.25">
      <c r="A899" s="30" t="s">
        <v>713</v>
      </c>
      <c r="B899" s="101">
        <v>20304</v>
      </c>
      <c r="C899" s="102" t="s">
        <v>1074</v>
      </c>
      <c r="D899" s="102" t="s">
        <v>909</v>
      </c>
      <c r="E899" s="125"/>
      <c r="F899" s="105"/>
      <c r="G899" s="128" t="s">
        <v>1075</v>
      </c>
      <c r="H899" s="105"/>
      <c r="I899" s="106"/>
      <c r="J899" s="107"/>
      <c r="K899" s="107"/>
      <c r="L899" s="38"/>
      <c r="M899" s="38"/>
    </row>
    <row r="900" spans="1:13" ht="38.25" x14ac:dyDescent="0.25">
      <c r="A900" s="30" t="s">
        <v>713</v>
      </c>
      <c r="B900" s="101">
        <v>20304</v>
      </c>
      <c r="C900" s="102" t="s">
        <v>1074</v>
      </c>
      <c r="D900" s="102" t="s">
        <v>346</v>
      </c>
      <c r="E900" s="125">
        <v>39121402</v>
      </c>
      <c r="F900" s="105">
        <v>90011519</v>
      </c>
      <c r="G900" s="128" t="s">
        <v>1076</v>
      </c>
      <c r="H900" s="105" t="s">
        <v>16</v>
      </c>
      <c r="I900" s="106">
        <v>15</v>
      </c>
      <c r="J900" s="107">
        <v>5000</v>
      </c>
      <c r="K900" s="107">
        <v>75000</v>
      </c>
      <c r="L900" s="38" t="s">
        <v>706</v>
      </c>
      <c r="M900" s="38" t="s">
        <v>707</v>
      </c>
    </row>
    <row r="901" spans="1:13" ht="25.5" x14ac:dyDescent="0.25">
      <c r="A901" s="30" t="s">
        <v>713</v>
      </c>
      <c r="B901" s="101">
        <v>20304</v>
      </c>
      <c r="C901" s="102" t="s">
        <v>191</v>
      </c>
      <c r="D901" s="102" t="s">
        <v>909</v>
      </c>
      <c r="E901" s="140"/>
      <c r="F901" s="105"/>
      <c r="G901" s="128" t="s">
        <v>1077</v>
      </c>
      <c r="H901" s="105"/>
      <c r="I901" s="106"/>
      <c r="J901" s="107"/>
      <c r="K901" s="107"/>
      <c r="L901" s="38"/>
      <c r="M901" s="38"/>
    </row>
    <row r="902" spans="1:13" ht="38.25" x14ac:dyDescent="0.25">
      <c r="A902" s="30" t="s">
        <v>713</v>
      </c>
      <c r="B902" s="101">
        <v>20304</v>
      </c>
      <c r="C902" s="102" t="s">
        <v>191</v>
      </c>
      <c r="D902" s="102" t="s">
        <v>18</v>
      </c>
      <c r="E902" s="125">
        <v>39121440</v>
      </c>
      <c r="F902" s="105">
        <v>92105777</v>
      </c>
      <c r="G902" s="128" t="s">
        <v>1078</v>
      </c>
      <c r="H902" s="105" t="s">
        <v>16</v>
      </c>
      <c r="I902" s="106">
        <v>5</v>
      </c>
      <c r="J902" s="107">
        <v>5000</v>
      </c>
      <c r="K902" s="107">
        <v>25000</v>
      </c>
      <c r="L902" s="38" t="s">
        <v>706</v>
      </c>
      <c r="M902" s="38" t="s">
        <v>707</v>
      </c>
    </row>
    <row r="903" spans="1:13" ht="25.5" x14ac:dyDescent="0.25">
      <c r="A903" s="30" t="s">
        <v>713</v>
      </c>
      <c r="B903" s="101">
        <v>20304</v>
      </c>
      <c r="C903" s="102" t="s">
        <v>1079</v>
      </c>
      <c r="D903" s="102" t="s">
        <v>909</v>
      </c>
      <c r="E903" s="125"/>
      <c r="F903" s="105"/>
      <c r="G903" s="128" t="s">
        <v>1080</v>
      </c>
      <c r="H903" s="105"/>
      <c r="I903" s="106"/>
      <c r="J903" s="107"/>
      <c r="K903" s="107"/>
      <c r="L903" s="38"/>
      <c r="M903" s="38"/>
    </row>
    <row r="904" spans="1:13" ht="38.25" x14ac:dyDescent="0.25">
      <c r="A904" s="30" t="s">
        <v>713</v>
      </c>
      <c r="B904" s="101">
        <v>20304</v>
      </c>
      <c r="C904" s="102" t="s">
        <v>1079</v>
      </c>
      <c r="D904" s="102" t="s">
        <v>18</v>
      </c>
      <c r="E904" s="125">
        <v>39111521</v>
      </c>
      <c r="F904" s="105">
        <v>92137438</v>
      </c>
      <c r="G904" s="128" t="s">
        <v>1081</v>
      </c>
      <c r="H904" s="105" t="s">
        <v>16</v>
      </c>
      <c r="I904" s="106">
        <v>10</v>
      </c>
      <c r="J904" s="107">
        <v>5000</v>
      </c>
      <c r="K904" s="107">
        <v>50000</v>
      </c>
      <c r="L904" s="38" t="s">
        <v>706</v>
      </c>
      <c r="M904" s="38" t="s">
        <v>707</v>
      </c>
    </row>
    <row r="905" spans="1:13" ht="25.5" x14ac:dyDescent="0.25">
      <c r="A905" s="30" t="s">
        <v>713</v>
      </c>
      <c r="B905" s="101">
        <v>20304</v>
      </c>
      <c r="C905" s="102" t="s">
        <v>1082</v>
      </c>
      <c r="D905" s="102" t="s">
        <v>909</v>
      </c>
      <c r="E905" s="125"/>
      <c r="F905" s="105"/>
      <c r="G905" s="128" t="s">
        <v>1083</v>
      </c>
      <c r="H905" s="105"/>
      <c r="I905" s="106"/>
      <c r="J905" s="107"/>
      <c r="K905" s="107"/>
      <c r="L905" s="38"/>
      <c r="M905" s="38"/>
    </row>
    <row r="906" spans="1:13" ht="38.25" x14ac:dyDescent="0.25">
      <c r="A906" s="30" t="s">
        <v>713</v>
      </c>
      <c r="B906" s="101">
        <v>20304</v>
      </c>
      <c r="C906" s="102" t="s">
        <v>1082</v>
      </c>
      <c r="D906" s="102" t="s">
        <v>18</v>
      </c>
      <c r="E906" s="125">
        <v>39121601</v>
      </c>
      <c r="F906" s="105"/>
      <c r="G906" s="128" t="s">
        <v>1084</v>
      </c>
      <c r="H906" s="105" t="s">
        <v>16</v>
      </c>
      <c r="I906" s="106">
        <v>1</v>
      </c>
      <c r="J906" s="107">
        <v>4500</v>
      </c>
      <c r="K906" s="107">
        <v>4500</v>
      </c>
      <c r="L906" s="38" t="s">
        <v>706</v>
      </c>
      <c r="M906" s="38" t="s">
        <v>707</v>
      </c>
    </row>
    <row r="907" spans="1:13" ht="38.25" x14ac:dyDescent="0.25">
      <c r="A907" s="30" t="s">
        <v>713</v>
      </c>
      <c r="B907" s="101">
        <v>20304</v>
      </c>
      <c r="C907" s="102" t="s">
        <v>1082</v>
      </c>
      <c r="D907" s="102" t="s">
        <v>436</v>
      </c>
      <c r="E907" s="125">
        <v>39121601</v>
      </c>
      <c r="F907" s="105"/>
      <c r="G907" s="128" t="s">
        <v>1085</v>
      </c>
      <c r="H907" s="105" t="s">
        <v>16</v>
      </c>
      <c r="I907" s="106">
        <v>1</v>
      </c>
      <c r="J907" s="107">
        <v>5500</v>
      </c>
      <c r="K907" s="107">
        <v>5500</v>
      </c>
      <c r="L907" s="38" t="s">
        <v>706</v>
      </c>
      <c r="M907" s="38" t="s">
        <v>707</v>
      </c>
    </row>
    <row r="908" spans="1:13" ht="38.25" x14ac:dyDescent="0.25">
      <c r="A908" s="30" t="s">
        <v>713</v>
      </c>
      <c r="B908" s="101">
        <v>20304</v>
      </c>
      <c r="C908" s="102" t="s">
        <v>1082</v>
      </c>
      <c r="D908" s="102" t="s">
        <v>1086</v>
      </c>
      <c r="E908" s="125">
        <v>39121601</v>
      </c>
      <c r="F908" s="105">
        <v>90037261</v>
      </c>
      <c r="G908" s="128" t="s">
        <v>1087</v>
      </c>
      <c r="H908" s="105" t="s">
        <v>16</v>
      </c>
      <c r="I908" s="106">
        <v>1</v>
      </c>
      <c r="J908" s="107">
        <v>6500</v>
      </c>
      <c r="K908" s="107">
        <v>6500</v>
      </c>
      <c r="L908" s="38" t="s">
        <v>706</v>
      </c>
      <c r="M908" s="38" t="s">
        <v>707</v>
      </c>
    </row>
    <row r="909" spans="1:13" ht="38.25" x14ac:dyDescent="0.25">
      <c r="A909" s="30" t="s">
        <v>713</v>
      </c>
      <c r="B909" s="101">
        <v>20304</v>
      </c>
      <c r="C909" s="102" t="s">
        <v>1082</v>
      </c>
      <c r="D909" s="102" t="s">
        <v>250</v>
      </c>
      <c r="E909" s="125">
        <v>39121601</v>
      </c>
      <c r="F909" s="105"/>
      <c r="G909" s="128" t="s">
        <v>1088</v>
      </c>
      <c r="H909" s="105" t="s">
        <v>16</v>
      </c>
      <c r="I909" s="106">
        <v>1</v>
      </c>
      <c r="J909" s="107">
        <v>7500</v>
      </c>
      <c r="K909" s="107">
        <v>7500</v>
      </c>
      <c r="L909" s="38" t="s">
        <v>706</v>
      </c>
      <c r="M909" s="38" t="s">
        <v>707</v>
      </c>
    </row>
    <row r="910" spans="1:13" ht="38.25" x14ac:dyDescent="0.25">
      <c r="A910" s="30" t="s">
        <v>713</v>
      </c>
      <c r="B910" s="101">
        <v>20304</v>
      </c>
      <c r="C910" s="102" t="s">
        <v>1082</v>
      </c>
      <c r="D910" s="102" t="s">
        <v>657</v>
      </c>
      <c r="E910" s="140">
        <v>39121601</v>
      </c>
      <c r="F910" s="105"/>
      <c r="G910" s="128" t="s">
        <v>1089</v>
      </c>
      <c r="H910" s="105" t="s">
        <v>16</v>
      </c>
      <c r="I910" s="106">
        <v>1</v>
      </c>
      <c r="J910" s="107">
        <v>8000</v>
      </c>
      <c r="K910" s="107">
        <v>8000</v>
      </c>
      <c r="L910" s="38" t="s">
        <v>706</v>
      </c>
      <c r="M910" s="38" t="s">
        <v>707</v>
      </c>
    </row>
    <row r="911" spans="1:13" ht="38.25" x14ac:dyDescent="0.25">
      <c r="A911" s="30" t="s">
        <v>713</v>
      </c>
      <c r="B911" s="101">
        <v>20304</v>
      </c>
      <c r="C911" s="102" t="s">
        <v>1082</v>
      </c>
      <c r="D911" s="102" t="s">
        <v>163</v>
      </c>
      <c r="E911" s="125">
        <v>39121601</v>
      </c>
      <c r="F911" s="105">
        <v>90037282</v>
      </c>
      <c r="G911" s="128" t="s">
        <v>1090</v>
      </c>
      <c r="H911" s="105" t="s">
        <v>16</v>
      </c>
      <c r="I911" s="106">
        <v>1</v>
      </c>
      <c r="J911" s="107">
        <v>10000</v>
      </c>
      <c r="K911" s="107">
        <v>10000</v>
      </c>
      <c r="L911" s="38" t="s">
        <v>706</v>
      </c>
      <c r="M911" s="38" t="s">
        <v>707</v>
      </c>
    </row>
    <row r="912" spans="1:13" ht="25.5" x14ac:dyDescent="0.25">
      <c r="A912" s="30" t="s">
        <v>713</v>
      </c>
      <c r="B912" s="101">
        <v>20304</v>
      </c>
      <c r="C912" s="102" t="s">
        <v>1091</v>
      </c>
      <c r="D912" s="102" t="s">
        <v>909</v>
      </c>
      <c r="E912" s="125"/>
      <c r="F912" s="105"/>
      <c r="G912" s="128" t="s">
        <v>1092</v>
      </c>
      <c r="H912" s="105"/>
      <c r="I912" s="106"/>
      <c r="J912" s="107"/>
      <c r="K912" s="107"/>
      <c r="L912" s="38"/>
      <c r="M912" s="38"/>
    </row>
    <row r="913" spans="1:13" ht="38.25" x14ac:dyDescent="0.25">
      <c r="A913" s="30" t="s">
        <v>713</v>
      </c>
      <c r="B913" s="101">
        <v>20304</v>
      </c>
      <c r="C913" s="102" t="s">
        <v>1091</v>
      </c>
      <c r="D913" s="102" t="s">
        <v>18</v>
      </c>
      <c r="E913" s="125">
        <v>39122245</v>
      </c>
      <c r="F913" s="105">
        <v>92174871</v>
      </c>
      <c r="G913" s="128" t="s">
        <v>1093</v>
      </c>
      <c r="H913" s="105" t="s">
        <v>16</v>
      </c>
      <c r="I913" s="106">
        <v>1</v>
      </c>
      <c r="J913" s="107">
        <v>50000</v>
      </c>
      <c r="K913" s="107">
        <v>50000</v>
      </c>
      <c r="L913" s="38" t="s">
        <v>706</v>
      </c>
      <c r="M913" s="38" t="s">
        <v>707</v>
      </c>
    </row>
    <row r="914" spans="1:13" ht="25.5" x14ac:dyDescent="0.25">
      <c r="A914" s="30" t="s">
        <v>713</v>
      </c>
      <c r="B914" s="101">
        <v>20304</v>
      </c>
      <c r="C914" s="101" t="s">
        <v>357</v>
      </c>
      <c r="D914" s="102" t="s">
        <v>909</v>
      </c>
      <c r="E914" s="125"/>
      <c r="F914" s="105"/>
      <c r="G914" s="128" t="s">
        <v>1094</v>
      </c>
      <c r="H914" s="105"/>
      <c r="I914" s="106"/>
      <c r="J914" s="107"/>
      <c r="K914" s="107"/>
      <c r="L914" s="38"/>
      <c r="M914" s="38"/>
    </row>
    <row r="915" spans="1:13" ht="38.25" x14ac:dyDescent="0.25">
      <c r="A915" s="30" t="s">
        <v>713</v>
      </c>
      <c r="B915" s="101">
        <v>20304</v>
      </c>
      <c r="C915" s="101" t="s">
        <v>357</v>
      </c>
      <c r="D915" s="102" t="s">
        <v>250</v>
      </c>
      <c r="E915" s="125">
        <v>39121439</v>
      </c>
      <c r="F915" s="105">
        <v>92022001</v>
      </c>
      <c r="G915" s="128" t="s">
        <v>1095</v>
      </c>
      <c r="H915" s="105" t="s">
        <v>16</v>
      </c>
      <c r="I915" s="106">
        <v>10</v>
      </c>
      <c r="J915" s="107">
        <v>5000</v>
      </c>
      <c r="K915" s="107">
        <v>50000</v>
      </c>
      <c r="L915" s="38" t="s">
        <v>706</v>
      </c>
      <c r="M915" s="38" t="s">
        <v>707</v>
      </c>
    </row>
    <row r="916" spans="1:13" ht="38.25" x14ac:dyDescent="0.25">
      <c r="A916" s="30" t="s">
        <v>713</v>
      </c>
      <c r="B916" s="101">
        <v>20304</v>
      </c>
      <c r="C916" s="101" t="s">
        <v>357</v>
      </c>
      <c r="D916" s="102" t="s">
        <v>657</v>
      </c>
      <c r="E916" s="125">
        <v>39121439</v>
      </c>
      <c r="F916" s="105">
        <v>92019957</v>
      </c>
      <c r="G916" s="128" t="s">
        <v>1096</v>
      </c>
      <c r="H916" s="105" t="s">
        <v>16</v>
      </c>
      <c r="I916" s="106">
        <v>10</v>
      </c>
      <c r="J916" s="107">
        <v>5000</v>
      </c>
      <c r="K916" s="107">
        <v>50000</v>
      </c>
      <c r="L916" s="38" t="s">
        <v>706</v>
      </c>
      <c r="M916" s="38" t="s">
        <v>707</v>
      </c>
    </row>
    <row r="917" spans="1:13" ht="25.5" x14ac:dyDescent="0.25">
      <c r="A917" s="30" t="s">
        <v>713</v>
      </c>
      <c r="B917" s="101">
        <v>20304</v>
      </c>
      <c r="C917" s="101">
        <v>285</v>
      </c>
      <c r="D917" s="102" t="s">
        <v>909</v>
      </c>
      <c r="E917" s="125"/>
      <c r="F917" s="105"/>
      <c r="G917" s="128" t="s">
        <v>1097</v>
      </c>
      <c r="H917" s="105"/>
      <c r="I917" s="106"/>
      <c r="J917" s="107"/>
      <c r="K917" s="107"/>
      <c r="L917" s="38"/>
      <c r="M917" s="38"/>
    </row>
    <row r="918" spans="1:13" ht="38.25" x14ac:dyDescent="0.25">
      <c r="A918" s="30" t="s">
        <v>713</v>
      </c>
      <c r="B918" s="101">
        <v>20304</v>
      </c>
      <c r="C918" s="101">
        <v>285</v>
      </c>
      <c r="D918" s="102" t="s">
        <v>199</v>
      </c>
      <c r="E918" s="140">
        <v>23242102</v>
      </c>
      <c r="F918" s="105">
        <v>92019821</v>
      </c>
      <c r="G918" s="128" t="s">
        <v>1098</v>
      </c>
      <c r="H918" s="105" t="s">
        <v>16</v>
      </c>
      <c r="I918" s="106">
        <v>10</v>
      </c>
      <c r="J918" s="107">
        <v>5000</v>
      </c>
      <c r="K918" s="107">
        <v>50000</v>
      </c>
      <c r="L918" s="38" t="s">
        <v>706</v>
      </c>
      <c r="M918" s="38" t="s">
        <v>707</v>
      </c>
    </row>
    <row r="919" spans="1:13" ht="38.25" x14ac:dyDescent="0.25">
      <c r="A919" s="30" t="s">
        <v>713</v>
      </c>
      <c r="B919" s="101">
        <v>20304</v>
      </c>
      <c r="C919" s="101">
        <v>285</v>
      </c>
      <c r="D919" s="102" t="s">
        <v>163</v>
      </c>
      <c r="E919" s="125">
        <v>23242102</v>
      </c>
      <c r="F919" s="105"/>
      <c r="G919" s="128" t="s">
        <v>1099</v>
      </c>
      <c r="H919" s="105" t="s">
        <v>16</v>
      </c>
      <c r="I919" s="106">
        <v>10</v>
      </c>
      <c r="J919" s="107">
        <v>5000</v>
      </c>
      <c r="K919" s="107">
        <v>50000</v>
      </c>
      <c r="L919" s="38" t="s">
        <v>706</v>
      </c>
      <c r="M919" s="38" t="s">
        <v>707</v>
      </c>
    </row>
    <row r="920" spans="1:13" ht="25.5" x14ac:dyDescent="0.25">
      <c r="A920" s="30" t="s">
        <v>713</v>
      </c>
      <c r="B920" s="101">
        <v>20304</v>
      </c>
      <c r="C920" s="101">
        <v>330</v>
      </c>
      <c r="D920" s="102" t="s">
        <v>909</v>
      </c>
      <c r="E920" s="125"/>
      <c r="F920" s="105"/>
      <c r="G920" s="128" t="s">
        <v>1100</v>
      </c>
      <c r="H920" s="105"/>
      <c r="I920" s="106"/>
      <c r="J920" s="107"/>
      <c r="K920" s="107"/>
      <c r="L920" s="38"/>
      <c r="M920" s="38"/>
    </row>
    <row r="921" spans="1:13" ht="38.25" x14ac:dyDescent="0.25">
      <c r="A921" s="30" t="s">
        <v>713</v>
      </c>
      <c r="B921" s="101">
        <v>20304</v>
      </c>
      <c r="C921" s="101">
        <v>285</v>
      </c>
      <c r="D921" s="102" t="s">
        <v>18</v>
      </c>
      <c r="E921" s="140">
        <v>39122205</v>
      </c>
      <c r="F921" s="105"/>
      <c r="G921" s="128" t="s">
        <v>1101</v>
      </c>
      <c r="H921" s="105" t="s">
        <v>16</v>
      </c>
      <c r="I921" s="106">
        <v>1</v>
      </c>
      <c r="J921" s="107">
        <v>20000</v>
      </c>
      <c r="K921" s="107">
        <v>20000</v>
      </c>
      <c r="L921" s="38" t="s">
        <v>706</v>
      </c>
      <c r="M921" s="38" t="s">
        <v>707</v>
      </c>
    </row>
    <row r="922" spans="1:13" ht="25.5" x14ac:dyDescent="0.25">
      <c r="A922" s="30" t="s">
        <v>713</v>
      </c>
      <c r="B922" s="101">
        <v>20304</v>
      </c>
      <c r="C922" s="101">
        <v>900</v>
      </c>
      <c r="D922" s="102" t="s">
        <v>909</v>
      </c>
      <c r="E922" s="140"/>
      <c r="F922" s="105"/>
      <c r="G922" s="128" t="s">
        <v>1102</v>
      </c>
      <c r="H922" s="105"/>
      <c r="I922" s="106"/>
      <c r="J922" s="107"/>
      <c r="K922" s="107"/>
      <c r="L922" s="38"/>
      <c r="M922" s="38"/>
    </row>
    <row r="923" spans="1:13" ht="25.5" x14ac:dyDescent="0.25">
      <c r="A923" s="30" t="s">
        <v>713</v>
      </c>
      <c r="B923" s="105">
        <v>20304</v>
      </c>
      <c r="C923" s="141">
        <v>900</v>
      </c>
      <c r="D923" s="141" t="s">
        <v>399</v>
      </c>
      <c r="E923" s="125">
        <v>31201502</v>
      </c>
      <c r="F923" s="105">
        <v>90002482</v>
      </c>
      <c r="G923" s="104" t="s">
        <v>1103</v>
      </c>
      <c r="H923" s="105" t="s">
        <v>16</v>
      </c>
      <c r="I923" s="106">
        <v>30</v>
      </c>
      <c r="J923" s="107">
        <v>1000</v>
      </c>
      <c r="K923" s="107">
        <v>30000</v>
      </c>
      <c r="L923" s="105" t="s">
        <v>706</v>
      </c>
      <c r="M923" s="104" t="s">
        <v>707</v>
      </c>
    </row>
    <row r="924" spans="1:13" ht="25.5" x14ac:dyDescent="0.25">
      <c r="A924" s="30" t="s">
        <v>713</v>
      </c>
      <c r="B924" s="101">
        <v>20304</v>
      </c>
      <c r="C924" s="102">
        <v>900</v>
      </c>
      <c r="D924" s="102" t="s">
        <v>454</v>
      </c>
      <c r="E924" s="125">
        <v>31201514</v>
      </c>
      <c r="F924" s="105">
        <v>92033770</v>
      </c>
      <c r="G924" s="128" t="s">
        <v>1104</v>
      </c>
      <c r="H924" s="105" t="s">
        <v>16</v>
      </c>
      <c r="I924" s="106">
        <v>30</v>
      </c>
      <c r="J924" s="107">
        <v>1000</v>
      </c>
      <c r="K924" s="107">
        <v>30000</v>
      </c>
      <c r="L924" s="105" t="s">
        <v>706</v>
      </c>
      <c r="M924" s="104" t="s">
        <v>707</v>
      </c>
    </row>
    <row r="925" spans="1:13" ht="38.25" x14ac:dyDescent="0.25">
      <c r="A925" s="30" t="s">
        <v>713</v>
      </c>
      <c r="B925" s="101">
        <v>20304</v>
      </c>
      <c r="C925" s="102">
        <v>900</v>
      </c>
      <c r="D925" s="102" t="s">
        <v>1105</v>
      </c>
      <c r="E925" s="125">
        <v>23151607</v>
      </c>
      <c r="F925" s="105">
        <v>92009540</v>
      </c>
      <c r="G925" s="128" t="s">
        <v>1106</v>
      </c>
      <c r="H925" s="105" t="s">
        <v>16</v>
      </c>
      <c r="I925" s="106">
        <v>10</v>
      </c>
      <c r="J925" s="107">
        <v>5000</v>
      </c>
      <c r="K925" s="107">
        <v>50000</v>
      </c>
      <c r="L925" s="38" t="s">
        <v>706</v>
      </c>
      <c r="M925" s="38" t="s">
        <v>707</v>
      </c>
    </row>
    <row r="926" spans="1:13" ht="25.5" x14ac:dyDescent="0.25">
      <c r="A926" s="30" t="s">
        <v>713</v>
      </c>
      <c r="B926" s="101" t="s">
        <v>1107</v>
      </c>
      <c r="C926" s="102" t="s">
        <v>908</v>
      </c>
      <c r="D926" s="102" t="s">
        <v>1108</v>
      </c>
      <c r="E926" s="125"/>
      <c r="F926" s="105"/>
      <c r="G926" s="128" t="s">
        <v>1109</v>
      </c>
      <c r="H926" s="105"/>
      <c r="I926" s="106"/>
      <c r="J926" s="107"/>
      <c r="K926" s="107">
        <v>260000</v>
      </c>
      <c r="L926" s="38"/>
      <c r="M926" s="38"/>
    </row>
    <row r="927" spans="1:13" ht="25.5" x14ac:dyDescent="0.25">
      <c r="A927" s="30" t="s">
        <v>713</v>
      </c>
      <c r="B927" s="105">
        <v>20305</v>
      </c>
      <c r="C927" s="141" t="s">
        <v>158</v>
      </c>
      <c r="D927" s="141" t="s">
        <v>909</v>
      </c>
      <c r="E927" s="125"/>
      <c r="F927" s="105"/>
      <c r="G927" s="104" t="s">
        <v>1110</v>
      </c>
      <c r="H927" s="105"/>
      <c r="I927" s="106"/>
      <c r="J927" s="107"/>
      <c r="K927" s="107"/>
      <c r="L927" s="105"/>
      <c r="M927" s="104"/>
    </row>
    <row r="928" spans="1:13" ht="25.5" x14ac:dyDescent="0.25">
      <c r="A928" s="30" t="s">
        <v>713</v>
      </c>
      <c r="B928" s="101">
        <v>20305</v>
      </c>
      <c r="C928" s="102" t="s">
        <v>158</v>
      </c>
      <c r="D928" s="102" t="s">
        <v>1111</v>
      </c>
      <c r="E928" s="125">
        <v>30171710</v>
      </c>
      <c r="F928" s="105"/>
      <c r="G928" s="128" t="s">
        <v>1112</v>
      </c>
      <c r="H928" s="105" t="s">
        <v>16</v>
      </c>
      <c r="I928" s="106">
        <v>100</v>
      </c>
      <c r="J928" s="107">
        <v>100</v>
      </c>
      <c r="K928" s="107">
        <v>10000</v>
      </c>
      <c r="L928" s="105" t="s">
        <v>706</v>
      </c>
      <c r="M928" s="104" t="s">
        <v>707</v>
      </c>
    </row>
    <row r="929" spans="1:13" ht="38.25" x14ac:dyDescent="0.25">
      <c r="A929" s="30" t="s">
        <v>713</v>
      </c>
      <c r="B929" s="101">
        <v>20305</v>
      </c>
      <c r="C929" s="102" t="s">
        <v>158</v>
      </c>
      <c r="D929" s="102" t="s">
        <v>1113</v>
      </c>
      <c r="E929" s="140">
        <v>30171710</v>
      </c>
      <c r="F929" s="105"/>
      <c r="G929" s="128" t="s">
        <v>1114</v>
      </c>
      <c r="H929" s="105" t="s">
        <v>16</v>
      </c>
      <c r="I929" s="106">
        <v>250</v>
      </c>
      <c r="J929" s="107">
        <v>1000</v>
      </c>
      <c r="K929" s="107">
        <v>250000</v>
      </c>
      <c r="L929" s="38" t="s">
        <v>706</v>
      </c>
      <c r="M929" s="38" t="s">
        <v>707</v>
      </c>
    </row>
    <row r="930" spans="1:13" ht="25.5" x14ac:dyDescent="0.25">
      <c r="A930" s="30" t="s">
        <v>713</v>
      </c>
      <c r="B930" s="101" t="s">
        <v>1115</v>
      </c>
      <c r="C930" s="102" t="s">
        <v>908</v>
      </c>
      <c r="D930" s="102" t="s">
        <v>1108</v>
      </c>
      <c r="E930" s="125"/>
      <c r="F930" s="105"/>
      <c r="G930" s="128" t="s">
        <v>1116</v>
      </c>
      <c r="H930" s="105"/>
      <c r="I930" s="106"/>
      <c r="J930" s="107"/>
      <c r="K930" s="107">
        <v>1757037</v>
      </c>
      <c r="L930" s="38"/>
      <c r="M930" s="38"/>
    </row>
    <row r="931" spans="1:13" ht="25.5" x14ac:dyDescent="0.25">
      <c r="A931" s="30" t="s">
        <v>713</v>
      </c>
      <c r="B931" s="105">
        <v>20306</v>
      </c>
      <c r="C931" s="141" t="s">
        <v>169</v>
      </c>
      <c r="D931" s="141" t="s">
        <v>909</v>
      </c>
      <c r="E931" s="125"/>
      <c r="F931" s="105"/>
      <c r="G931" s="104" t="s">
        <v>1117</v>
      </c>
      <c r="H931" s="105"/>
      <c r="I931" s="106"/>
      <c r="J931" s="107"/>
      <c r="K931" s="107"/>
      <c r="L931" s="149"/>
      <c r="M931" s="104"/>
    </row>
    <row r="932" spans="1:13" ht="25.5" x14ac:dyDescent="0.25">
      <c r="A932" s="30" t="s">
        <v>713</v>
      </c>
      <c r="B932" s="101">
        <v>20306</v>
      </c>
      <c r="C932" s="102" t="s">
        <v>46</v>
      </c>
      <c r="D932" s="102" t="s">
        <v>533</v>
      </c>
      <c r="E932" s="125">
        <v>40171517</v>
      </c>
      <c r="F932" s="105">
        <v>92036177</v>
      </c>
      <c r="G932" s="128" t="s">
        <v>1118</v>
      </c>
      <c r="H932" s="105" t="s">
        <v>16</v>
      </c>
      <c r="I932" s="106">
        <v>0</v>
      </c>
      <c r="J932" s="107">
        <v>1000</v>
      </c>
      <c r="K932" s="107">
        <v>0</v>
      </c>
      <c r="L932" s="105" t="s">
        <v>706</v>
      </c>
      <c r="M932" s="104" t="s">
        <v>707</v>
      </c>
    </row>
    <row r="933" spans="1:13" ht="38.25" x14ac:dyDescent="0.25">
      <c r="A933" s="30" t="s">
        <v>713</v>
      </c>
      <c r="B933" s="101">
        <v>20306</v>
      </c>
      <c r="C933" s="102" t="s">
        <v>169</v>
      </c>
      <c r="D933" s="102" t="s">
        <v>1119</v>
      </c>
      <c r="E933" s="125">
        <v>24141501</v>
      </c>
      <c r="F933" s="105">
        <v>92086135</v>
      </c>
      <c r="G933" s="104" t="s">
        <v>1120</v>
      </c>
      <c r="H933" s="105" t="s">
        <v>16</v>
      </c>
      <c r="I933" s="106">
        <v>284</v>
      </c>
      <c r="J933" s="111">
        <v>6186.75</v>
      </c>
      <c r="K933" s="107">
        <v>1757037</v>
      </c>
      <c r="L933" s="38" t="s">
        <v>706</v>
      </c>
      <c r="M933" s="38" t="s">
        <v>707</v>
      </c>
    </row>
    <row r="934" spans="1:13" ht="25.5" x14ac:dyDescent="0.25">
      <c r="A934" s="30" t="s">
        <v>713</v>
      </c>
      <c r="B934" s="101" t="s">
        <v>1121</v>
      </c>
      <c r="C934" s="102" t="s">
        <v>908</v>
      </c>
      <c r="D934" s="102" t="s">
        <v>1108</v>
      </c>
      <c r="E934" s="125"/>
      <c r="F934" s="105"/>
      <c r="G934" s="104" t="s">
        <v>1122</v>
      </c>
      <c r="H934" s="105"/>
      <c r="I934" s="106"/>
      <c r="J934" s="111"/>
      <c r="K934" s="107">
        <v>4532147.5003013331</v>
      </c>
      <c r="L934" s="38"/>
      <c r="M934" s="38"/>
    </row>
    <row r="935" spans="1:13" ht="25.5" x14ac:dyDescent="0.25">
      <c r="A935" s="30" t="s">
        <v>713</v>
      </c>
      <c r="B935" s="102">
        <v>20399</v>
      </c>
      <c r="C935" s="102" t="s">
        <v>805</v>
      </c>
      <c r="D935" s="102" t="s">
        <v>909</v>
      </c>
      <c r="E935" s="125"/>
      <c r="F935" s="105"/>
      <c r="G935" s="128" t="s">
        <v>1123</v>
      </c>
      <c r="H935" s="105"/>
      <c r="I935" s="106"/>
      <c r="J935" s="107"/>
      <c r="K935" s="107"/>
      <c r="L935" s="105"/>
      <c r="M935" s="104"/>
    </row>
    <row r="936" spans="1:13" ht="25.5" x14ac:dyDescent="0.25">
      <c r="A936" s="30" t="s">
        <v>713</v>
      </c>
      <c r="B936" s="102">
        <v>20399</v>
      </c>
      <c r="C936" s="102" t="s">
        <v>805</v>
      </c>
      <c r="D936" s="102" t="s">
        <v>393</v>
      </c>
      <c r="E936" s="125">
        <v>31191501</v>
      </c>
      <c r="F936" s="105">
        <v>90029813</v>
      </c>
      <c r="G936" s="128" t="s">
        <v>1124</v>
      </c>
      <c r="H936" s="105" t="s">
        <v>16</v>
      </c>
      <c r="I936" s="106">
        <v>5621.666666666667</v>
      </c>
      <c r="J936" s="107">
        <v>282.5</v>
      </c>
      <c r="K936" s="107">
        <v>1588120.8333333335</v>
      </c>
      <c r="L936" s="105" t="s">
        <v>706</v>
      </c>
      <c r="M936" s="104" t="s">
        <v>707</v>
      </c>
    </row>
    <row r="937" spans="1:13" ht="38.25" x14ac:dyDescent="0.25">
      <c r="A937" s="30" t="s">
        <v>713</v>
      </c>
      <c r="B937" s="102">
        <v>20399</v>
      </c>
      <c r="C937" s="102" t="s">
        <v>805</v>
      </c>
      <c r="D937" s="102" t="s">
        <v>1125</v>
      </c>
      <c r="E937" s="140">
        <v>23131507</v>
      </c>
      <c r="F937" s="105">
        <v>92078660</v>
      </c>
      <c r="G937" s="128" t="s">
        <v>1126</v>
      </c>
      <c r="H937" s="105" t="s">
        <v>1071</v>
      </c>
      <c r="I937" s="106">
        <v>325.66666670000001</v>
      </c>
      <c r="J937" s="107">
        <v>9040</v>
      </c>
      <c r="K937" s="107">
        <v>2944026.6669680001</v>
      </c>
      <c r="L937" s="38" t="s">
        <v>706</v>
      </c>
      <c r="M937" s="38" t="s">
        <v>707</v>
      </c>
    </row>
    <row r="938" spans="1:13" ht="25.5" x14ac:dyDescent="0.25">
      <c r="A938" s="30" t="s">
        <v>713</v>
      </c>
      <c r="B938" s="102">
        <v>20401</v>
      </c>
      <c r="C938" s="102" t="s">
        <v>908</v>
      </c>
      <c r="D938" s="102" t="s">
        <v>909</v>
      </c>
      <c r="E938" s="140"/>
      <c r="F938" s="105"/>
      <c r="G938" s="128" t="s">
        <v>1127</v>
      </c>
      <c r="H938" s="105"/>
      <c r="I938" s="106"/>
      <c r="J938" s="107"/>
      <c r="K938" s="107">
        <v>19656294</v>
      </c>
      <c r="L938" s="38"/>
      <c r="M938" s="38"/>
    </row>
    <row r="939" spans="1:13" ht="25.5" x14ac:dyDescent="0.25">
      <c r="A939" s="30" t="s">
        <v>713</v>
      </c>
      <c r="B939" s="102">
        <v>20401</v>
      </c>
      <c r="C939" s="102" t="s">
        <v>46</v>
      </c>
      <c r="D939" s="102" t="s">
        <v>909</v>
      </c>
      <c r="E939" s="125"/>
      <c r="F939" s="105"/>
      <c r="G939" s="128" t="s">
        <v>1128</v>
      </c>
      <c r="H939" s="105"/>
      <c r="I939" s="106"/>
      <c r="J939" s="107"/>
      <c r="K939" s="107"/>
      <c r="L939" s="38"/>
      <c r="M939" s="38"/>
    </row>
    <row r="940" spans="1:13" ht="38.25" x14ac:dyDescent="0.25">
      <c r="A940" s="30" t="s">
        <v>713</v>
      </c>
      <c r="B940" s="102">
        <v>20401</v>
      </c>
      <c r="C940" s="102" t="s">
        <v>46</v>
      </c>
      <c r="D940" s="102" t="s">
        <v>1129</v>
      </c>
      <c r="E940" s="125">
        <v>27112905</v>
      </c>
      <c r="F940" s="105">
        <v>92172744</v>
      </c>
      <c r="G940" s="128" t="s">
        <v>1130</v>
      </c>
      <c r="H940" s="105" t="s">
        <v>16</v>
      </c>
      <c r="I940" s="106">
        <v>5</v>
      </c>
      <c r="J940" s="107">
        <v>10000</v>
      </c>
      <c r="K940" s="107">
        <v>50000</v>
      </c>
      <c r="L940" s="38" t="s">
        <v>706</v>
      </c>
      <c r="M940" s="38" t="s">
        <v>707</v>
      </c>
    </row>
    <row r="941" spans="1:13" ht="38.25" x14ac:dyDescent="0.25">
      <c r="A941" s="30" t="s">
        <v>713</v>
      </c>
      <c r="B941" s="102" t="s">
        <v>584</v>
      </c>
      <c r="C941" s="102" t="s">
        <v>46</v>
      </c>
      <c r="D941" s="102"/>
      <c r="E941" s="125">
        <v>27112914</v>
      </c>
      <c r="F941" s="105">
        <v>92032742</v>
      </c>
      <c r="G941" s="128" t="s">
        <v>1131</v>
      </c>
      <c r="H941" s="105" t="s">
        <v>16</v>
      </c>
      <c r="I941" s="106">
        <v>2</v>
      </c>
      <c r="J941" s="107">
        <v>15000</v>
      </c>
      <c r="K941" s="107">
        <v>30000</v>
      </c>
      <c r="L941" s="38" t="s">
        <v>706</v>
      </c>
      <c r="M941" s="38" t="s">
        <v>707</v>
      </c>
    </row>
    <row r="942" spans="1:13" ht="25.5" x14ac:dyDescent="0.25">
      <c r="A942" s="30" t="s">
        <v>713</v>
      </c>
      <c r="B942" s="102">
        <v>20401</v>
      </c>
      <c r="C942" s="102" t="s">
        <v>249</v>
      </c>
      <c r="D942" s="102" t="s">
        <v>909</v>
      </c>
      <c r="E942" s="125"/>
      <c r="F942" s="105"/>
      <c r="G942" s="139" t="s">
        <v>1132</v>
      </c>
      <c r="H942" s="105"/>
      <c r="I942" s="106"/>
      <c r="J942" s="107"/>
      <c r="K942" s="107"/>
      <c r="L942" s="38"/>
      <c r="M942" s="38"/>
    </row>
    <row r="943" spans="1:13" ht="38.25" x14ac:dyDescent="0.25">
      <c r="A943" s="30" t="s">
        <v>713</v>
      </c>
      <c r="B943" s="102">
        <v>20401</v>
      </c>
      <c r="C943" s="102" t="s">
        <v>249</v>
      </c>
      <c r="D943" s="102" t="s">
        <v>18</v>
      </c>
      <c r="E943" s="125">
        <v>23241634</v>
      </c>
      <c r="F943" s="105">
        <v>90011020</v>
      </c>
      <c r="G943" s="91" t="s">
        <v>1133</v>
      </c>
      <c r="H943" s="105" t="s">
        <v>16</v>
      </c>
      <c r="I943" s="106">
        <v>50</v>
      </c>
      <c r="J943" s="107">
        <v>500</v>
      </c>
      <c r="K943" s="107">
        <v>25000</v>
      </c>
      <c r="L943" s="38" t="s">
        <v>706</v>
      </c>
      <c r="M943" s="38" t="s">
        <v>707</v>
      </c>
    </row>
    <row r="944" spans="1:13" ht="38.25" x14ac:dyDescent="0.25">
      <c r="A944" s="30" t="s">
        <v>713</v>
      </c>
      <c r="B944" s="102">
        <v>20401</v>
      </c>
      <c r="C944" s="102" t="s">
        <v>249</v>
      </c>
      <c r="D944" s="102" t="s">
        <v>1011</v>
      </c>
      <c r="E944" s="125">
        <v>23241634</v>
      </c>
      <c r="F944" s="105">
        <v>90011011</v>
      </c>
      <c r="G944" s="128" t="s">
        <v>1134</v>
      </c>
      <c r="H944" s="105" t="s">
        <v>16</v>
      </c>
      <c r="I944" s="106">
        <v>1400</v>
      </c>
      <c r="J944" s="107">
        <v>282.5</v>
      </c>
      <c r="K944" s="107">
        <v>395500</v>
      </c>
      <c r="L944" s="38" t="s">
        <v>706</v>
      </c>
      <c r="M944" s="38" t="s">
        <v>707</v>
      </c>
    </row>
    <row r="945" spans="1:13" ht="38.25" x14ac:dyDescent="0.25">
      <c r="A945" s="30" t="s">
        <v>713</v>
      </c>
      <c r="B945" s="102">
        <v>20401</v>
      </c>
      <c r="C945" s="102" t="s">
        <v>249</v>
      </c>
      <c r="D945" s="102" t="s">
        <v>1135</v>
      </c>
      <c r="E945" s="140">
        <v>23241634</v>
      </c>
      <c r="F945" s="105">
        <v>90011018</v>
      </c>
      <c r="G945" s="150" t="s">
        <v>1136</v>
      </c>
      <c r="H945" s="105" t="s">
        <v>16</v>
      </c>
      <c r="I945" s="106">
        <v>2700</v>
      </c>
      <c r="J945" s="107">
        <v>791</v>
      </c>
      <c r="K945" s="107">
        <v>2135700</v>
      </c>
      <c r="L945" s="38" t="s">
        <v>706</v>
      </c>
      <c r="M945" s="38" t="s">
        <v>707</v>
      </c>
    </row>
    <row r="946" spans="1:13" ht="38.25" x14ac:dyDescent="0.25">
      <c r="A946" s="30" t="s">
        <v>713</v>
      </c>
      <c r="B946" s="102">
        <v>20401</v>
      </c>
      <c r="C946" s="102" t="s">
        <v>249</v>
      </c>
      <c r="D946" s="102" t="s">
        <v>1137</v>
      </c>
      <c r="E946" s="125">
        <v>23241634</v>
      </c>
      <c r="F946" s="105">
        <v>92021090</v>
      </c>
      <c r="G946" s="128" t="s">
        <v>1138</v>
      </c>
      <c r="H946" s="105" t="s">
        <v>16</v>
      </c>
      <c r="I946" s="106">
        <v>10</v>
      </c>
      <c r="J946" s="107">
        <v>5000</v>
      </c>
      <c r="K946" s="107">
        <v>50000</v>
      </c>
      <c r="L946" s="38" t="s">
        <v>706</v>
      </c>
      <c r="M946" s="38" t="s">
        <v>707</v>
      </c>
    </row>
    <row r="947" spans="1:13" ht="25.5" x14ac:dyDescent="0.25">
      <c r="A947" s="30" t="s">
        <v>713</v>
      </c>
      <c r="B947" s="102">
        <v>20401</v>
      </c>
      <c r="C947" s="102" t="s">
        <v>590</v>
      </c>
      <c r="D947" s="102" t="s">
        <v>909</v>
      </c>
      <c r="E947" s="125"/>
      <c r="F947" s="105"/>
      <c r="G947" s="128" t="s">
        <v>1139</v>
      </c>
      <c r="H947" s="105"/>
      <c r="I947" s="106"/>
      <c r="J947" s="107"/>
      <c r="K947" s="107"/>
      <c r="L947" s="38"/>
      <c r="M947" s="38"/>
    </row>
    <row r="948" spans="1:13" ht="38.25" x14ac:dyDescent="0.25">
      <c r="A948" s="30" t="s">
        <v>713</v>
      </c>
      <c r="B948" s="102">
        <v>20401</v>
      </c>
      <c r="C948" s="102" t="s">
        <v>590</v>
      </c>
      <c r="D948" s="102" t="s">
        <v>447</v>
      </c>
      <c r="E948" s="140">
        <v>31211904</v>
      </c>
      <c r="F948" s="105">
        <v>92023177</v>
      </c>
      <c r="G948" s="91" t="s">
        <v>1140</v>
      </c>
      <c r="H948" s="105" t="s">
        <v>16</v>
      </c>
      <c r="I948" s="106">
        <v>50</v>
      </c>
      <c r="J948" s="107">
        <v>5000</v>
      </c>
      <c r="K948" s="107">
        <v>250000</v>
      </c>
      <c r="L948" s="38" t="s">
        <v>706</v>
      </c>
      <c r="M948" s="38" t="s">
        <v>707</v>
      </c>
    </row>
    <row r="949" spans="1:13" ht="38.25" x14ac:dyDescent="0.25">
      <c r="A949" s="30" t="s">
        <v>713</v>
      </c>
      <c r="B949" s="102" t="s">
        <v>584</v>
      </c>
      <c r="C949" s="102" t="s">
        <v>590</v>
      </c>
      <c r="D949" s="102" t="s">
        <v>199</v>
      </c>
      <c r="E949" s="125">
        <v>27113003</v>
      </c>
      <c r="F949" s="105"/>
      <c r="G949" s="128" t="s">
        <v>1141</v>
      </c>
      <c r="H949" s="105" t="s">
        <v>16</v>
      </c>
      <c r="I949" s="106">
        <v>100</v>
      </c>
      <c r="J949" s="107">
        <v>5000</v>
      </c>
      <c r="K949" s="107">
        <v>500000</v>
      </c>
      <c r="L949" s="38" t="s">
        <v>706</v>
      </c>
      <c r="M949" s="38" t="s">
        <v>707</v>
      </c>
    </row>
    <row r="950" spans="1:13" ht="25.5" x14ac:dyDescent="0.25">
      <c r="A950" s="30" t="s">
        <v>713</v>
      </c>
      <c r="B950" s="102">
        <v>20401</v>
      </c>
      <c r="C950" s="102" t="s">
        <v>432</v>
      </c>
      <c r="D950" s="102" t="s">
        <v>909</v>
      </c>
      <c r="E950" s="125"/>
      <c r="F950" s="132"/>
      <c r="G950" s="139" t="s">
        <v>1142</v>
      </c>
      <c r="H950" s="105"/>
      <c r="I950" s="106"/>
      <c r="J950" s="107"/>
      <c r="K950" s="107"/>
      <c r="L950" s="38"/>
      <c r="M950" s="38"/>
    </row>
    <row r="951" spans="1:13" ht="38.25" x14ac:dyDescent="0.25">
      <c r="A951" s="30" t="s">
        <v>713</v>
      </c>
      <c r="B951" s="102">
        <v>20401</v>
      </c>
      <c r="C951" s="102" t="s">
        <v>432</v>
      </c>
      <c r="D951" s="102" t="s">
        <v>447</v>
      </c>
      <c r="E951" s="125">
        <v>27111999</v>
      </c>
      <c r="F951" s="105">
        <v>90014391</v>
      </c>
      <c r="G951" s="139" t="s">
        <v>1143</v>
      </c>
      <c r="H951" s="105" t="s">
        <v>16</v>
      </c>
      <c r="I951" s="106">
        <v>10</v>
      </c>
      <c r="J951" s="107">
        <v>1500</v>
      </c>
      <c r="K951" s="107">
        <v>15000</v>
      </c>
      <c r="L951" s="38" t="s">
        <v>706</v>
      </c>
      <c r="M951" s="38" t="s">
        <v>707</v>
      </c>
    </row>
    <row r="952" spans="1:13" ht="25.5" x14ac:dyDescent="0.25">
      <c r="A952" s="30" t="s">
        <v>713</v>
      </c>
      <c r="B952" s="102">
        <v>20401</v>
      </c>
      <c r="C952" s="102" t="s">
        <v>443</v>
      </c>
      <c r="D952" s="102" t="s">
        <v>909</v>
      </c>
      <c r="E952" s="125"/>
      <c r="F952" s="105"/>
      <c r="G952" s="139" t="s">
        <v>1144</v>
      </c>
      <c r="H952" s="105"/>
      <c r="I952" s="106"/>
      <c r="J952" s="107"/>
      <c r="K952" s="107"/>
      <c r="L952" s="38"/>
      <c r="M952" s="38"/>
    </row>
    <row r="953" spans="1:13" ht="38.25" x14ac:dyDescent="0.25">
      <c r="A953" s="30" t="s">
        <v>713</v>
      </c>
      <c r="B953" s="102">
        <v>20401</v>
      </c>
      <c r="C953" s="102" t="s">
        <v>443</v>
      </c>
      <c r="D953" s="102" t="s">
        <v>447</v>
      </c>
      <c r="E953" s="140">
        <v>27112838</v>
      </c>
      <c r="F953" s="105">
        <v>92125457</v>
      </c>
      <c r="G953" s="91" t="s">
        <v>1145</v>
      </c>
      <c r="H953" s="105" t="s">
        <v>16</v>
      </c>
      <c r="I953" s="106">
        <v>0</v>
      </c>
      <c r="J953" s="107">
        <v>0</v>
      </c>
      <c r="K953" s="107">
        <v>0</v>
      </c>
      <c r="L953" s="38" t="s">
        <v>706</v>
      </c>
      <c r="M953" s="38" t="s">
        <v>707</v>
      </c>
    </row>
    <row r="954" spans="1:13" ht="38.25" x14ac:dyDescent="0.25">
      <c r="A954" s="30" t="s">
        <v>713</v>
      </c>
      <c r="B954" s="102">
        <v>20401</v>
      </c>
      <c r="C954" s="102" t="s">
        <v>443</v>
      </c>
      <c r="D954" s="102" t="s">
        <v>447</v>
      </c>
      <c r="E954" s="125">
        <v>27112838</v>
      </c>
      <c r="F954" s="105">
        <v>92125457</v>
      </c>
      <c r="G954" s="128" t="s">
        <v>1146</v>
      </c>
      <c r="H954" s="105" t="s">
        <v>16</v>
      </c>
      <c r="I954" s="106">
        <v>3820</v>
      </c>
      <c r="J954" s="107">
        <v>576.29999999999995</v>
      </c>
      <c r="K954" s="107">
        <v>2201466</v>
      </c>
      <c r="L954" s="38" t="s">
        <v>706</v>
      </c>
      <c r="M954" s="38" t="s">
        <v>707</v>
      </c>
    </row>
    <row r="955" spans="1:13" ht="38.25" x14ac:dyDescent="0.25">
      <c r="A955" s="30" t="s">
        <v>713</v>
      </c>
      <c r="B955" s="102">
        <v>20401</v>
      </c>
      <c r="C955" s="102" t="s">
        <v>443</v>
      </c>
      <c r="D955" s="102" t="s">
        <v>159</v>
      </c>
      <c r="E955" s="140">
        <v>27112838</v>
      </c>
      <c r="F955" s="105">
        <v>92106634</v>
      </c>
      <c r="G955" s="128" t="s">
        <v>1147</v>
      </c>
      <c r="H955" s="105" t="s">
        <v>16</v>
      </c>
      <c r="I955" s="106">
        <v>3820</v>
      </c>
      <c r="J955" s="107">
        <v>2067.9</v>
      </c>
      <c r="K955" s="107">
        <v>7899378</v>
      </c>
      <c r="L955" s="38" t="s">
        <v>706</v>
      </c>
      <c r="M955" s="38" t="s">
        <v>707</v>
      </c>
    </row>
    <row r="956" spans="1:13" ht="38.25" x14ac:dyDescent="0.25">
      <c r="A956" s="30" t="s">
        <v>713</v>
      </c>
      <c r="B956" s="102" t="s">
        <v>584</v>
      </c>
      <c r="C956" s="102" t="s">
        <v>443</v>
      </c>
      <c r="D956" s="102" t="s">
        <v>447</v>
      </c>
      <c r="E956" s="125">
        <v>23131503</v>
      </c>
      <c r="F956" s="105">
        <v>90028402</v>
      </c>
      <c r="G956" s="128" t="s">
        <v>1148</v>
      </c>
      <c r="H956" s="105" t="s">
        <v>16</v>
      </c>
      <c r="I956" s="106">
        <v>10</v>
      </c>
      <c r="J956" s="107">
        <v>18000</v>
      </c>
      <c r="K956" s="107">
        <v>180000</v>
      </c>
      <c r="L956" s="38" t="s">
        <v>706</v>
      </c>
      <c r="M956" s="38" t="s">
        <v>707</v>
      </c>
    </row>
    <row r="957" spans="1:13" ht="25.5" x14ac:dyDescent="0.25">
      <c r="A957" s="30" t="s">
        <v>713</v>
      </c>
      <c r="B957" s="102">
        <v>20401</v>
      </c>
      <c r="C957" s="102" t="s">
        <v>474</v>
      </c>
      <c r="D957" s="102" t="s">
        <v>909</v>
      </c>
      <c r="E957" s="140"/>
      <c r="F957" s="105"/>
      <c r="G957" s="91" t="s">
        <v>1149</v>
      </c>
      <c r="H957" s="105"/>
      <c r="I957" s="106"/>
      <c r="J957" s="107"/>
      <c r="K957" s="107"/>
      <c r="L957" s="38"/>
      <c r="M957" s="38"/>
    </row>
    <row r="958" spans="1:13" ht="38.25" x14ac:dyDescent="0.25">
      <c r="A958" s="30" t="s">
        <v>713</v>
      </c>
      <c r="B958" s="102">
        <v>20401</v>
      </c>
      <c r="C958" s="102" t="s">
        <v>474</v>
      </c>
      <c r="D958" s="102" t="s">
        <v>447</v>
      </c>
      <c r="E958" s="125">
        <v>27111601</v>
      </c>
      <c r="F958" s="105">
        <v>90003385</v>
      </c>
      <c r="G958" s="128" t="s">
        <v>1150</v>
      </c>
      <c r="H958" s="105" t="s">
        <v>16</v>
      </c>
      <c r="I958" s="106">
        <v>10</v>
      </c>
      <c r="J958" s="107">
        <v>2000</v>
      </c>
      <c r="K958" s="107">
        <v>20000</v>
      </c>
      <c r="L958" s="38" t="s">
        <v>706</v>
      </c>
      <c r="M958" s="38" t="s">
        <v>707</v>
      </c>
    </row>
    <row r="959" spans="1:13" ht="25.5" x14ac:dyDescent="0.25">
      <c r="A959" s="30" t="s">
        <v>713</v>
      </c>
      <c r="B959" s="102">
        <v>20401</v>
      </c>
      <c r="C959" s="102" t="s">
        <v>908</v>
      </c>
      <c r="D959" s="102" t="s">
        <v>909</v>
      </c>
      <c r="E959" s="140"/>
      <c r="F959" s="105"/>
      <c r="G959" s="128" t="s">
        <v>1151</v>
      </c>
      <c r="H959" s="105"/>
      <c r="I959" s="106"/>
      <c r="J959" s="107"/>
      <c r="K959" s="107"/>
      <c r="L959" s="38"/>
      <c r="M959" s="38"/>
    </row>
    <row r="960" spans="1:13" ht="38.25" x14ac:dyDescent="0.25">
      <c r="A960" s="30" t="s">
        <v>713</v>
      </c>
      <c r="B960" s="102">
        <v>20401</v>
      </c>
      <c r="C960" s="102" t="s">
        <v>908</v>
      </c>
      <c r="D960" s="102" t="s">
        <v>909</v>
      </c>
      <c r="E960" s="125">
        <v>31191510</v>
      </c>
      <c r="F960" s="105">
        <v>92161535</v>
      </c>
      <c r="G960" s="128" t="s">
        <v>1152</v>
      </c>
      <c r="H960" s="105" t="s">
        <v>16</v>
      </c>
      <c r="I960" s="106">
        <v>10</v>
      </c>
      <c r="J960" s="107">
        <v>20000</v>
      </c>
      <c r="K960" s="107">
        <v>200000</v>
      </c>
      <c r="L960" s="38" t="s">
        <v>706</v>
      </c>
      <c r="M960" s="38" t="s">
        <v>707</v>
      </c>
    </row>
    <row r="961" spans="1:13" ht="25.5" x14ac:dyDescent="0.25">
      <c r="A961" s="30" t="s">
        <v>713</v>
      </c>
      <c r="B961" s="102">
        <v>20401</v>
      </c>
      <c r="C961" s="102" t="s">
        <v>60</v>
      </c>
      <c r="D961" s="102" t="s">
        <v>909</v>
      </c>
      <c r="E961" s="140"/>
      <c r="F961" s="105"/>
      <c r="G961" s="91" t="s">
        <v>1153</v>
      </c>
      <c r="H961" s="105"/>
      <c r="I961" s="106"/>
      <c r="J961" s="107"/>
      <c r="K961" s="107"/>
      <c r="L961" s="38"/>
      <c r="M961" s="38"/>
    </row>
    <row r="962" spans="1:13" ht="38.25" x14ac:dyDescent="0.25">
      <c r="A962" s="30" t="s">
        <v>713</v>
      </c>
      <c r="B962" s="102">
        <v>20401</v>
      </c>
      <c r="C962" s="102" t="s">
        <v>60</v>
      </c>
      <c r="D962" s="102" t="s">
        <v>447</v>
      </c>
      <c r="E962" s="140">
        <v>30102204</v>
      </c>
      <c r="F962" s="105">
        <v>92007450</v>
      </c>
      <c r="G962" s="128" t="s">
        <v>1154</v>
      </c>
      <c r="H962" s="105" t="s">
        <v>16</v>
      </c>
      <c r="I962" s="106">
        <v>2</v>
      </c>
      <c r="J962" s="107">
        <v>5000</v>
      </c>
      <c r="K962" s="107">
        <v>10000</v>
      </c>
      <c r="L962" s="38" t="s">
        <v>706</v>
      </c>
      <c r="M962" s="38" t="s">
        <v>707</v>
      </c>
    </row>
    <row r="963" spans="1:13" ht="25.5" x14ac:dyDescent="0.25">
      <c r="A963" s="30" t="s">
        <v>713</v>
      </c>
      <c r="B963" s="102">
        <v>20401</v>
      </c>
      <c r="C963" s="102" t="s">
        <v>254</v>
      </c>
      <c r="D963" s="102" t="s">
        <v>909</v>
      </c>
      <c r="E963" s="125"/>
      <c r="F963" s="105"/>
      <c r="G963" s="128" t="s">
        <v>1155</v>
      </c>
      <c r="H963" s="105"/>
      <c r="I963" s="106"/>
      <c r="J963" s="107"/>
      <c r="K963" s="107"/>
      <c r="L963" s="38"/>
      <c r="M963" s="38"/>
    </row>
    <row r="964" spans="1:13" ht="38.25" x14ac:dyDescent="0.25">
      <c r="A964" s="30" t="s">
        <v>713</v>
      </c>
      <c r="B964" s="102">
        <v>20401</v>
      </c>
      <c r="C964" s="102" t="s">
        <v>254</v>
      </c>
      <c r="D964" s="102" t="s">
        <v>447</v>
      </c>
      <c r="E964" s="140">
        <v>27111602</v>
      </c>
      <c r="F964" s="105">
        <v>90033778</v>
      </c>
      <c r="G964" s="91" t="s">
        <v>1156</v>
      </c>
      <c r="H964" s="105" t="s">
        <v>16</v>
      </c>
      <c r="I964" s="106">
        <v>20</v>
      </c>
      <c r="J964" s="107">
        <v>1000</v>
      </c>
      <c r="K964" s="107">
        <v>20000</v>
      </c>
      <c r="L964" s="38" t="s">
        <v>706</v>
      </c>
      <c r="M964" s="38" t="s">
        <v>707</v>
      </c>
    </row>
    <row r="965" spans="1:13" ht="38.25" x14ac:dyDescent="0.25">
      <c r="A965" s="30" t="s">
        <v>713</v>
      </c>
      <c r="B965" s="102">
        <v>20401</v>
      </c>
      <c r="C965" s="102" t="s">
        <v>254</v>
      </c>
      <c r="D965" s="102" t="s">
        <v>346</v>
      </c>
      <c r="E965" s="140">
        <v>27111602</v>
      </c>
      <c r="F965" s="105">
        <v>90003368</v>
      </c>
      <c r="G965" s="128" t="s">
        <v>1157</v>
      </c>
      <c r="H965" s="105" t="s">
        <v>16</v>
      </c>
      <c r="I965" s="106">
        <v>20</v>
      </c>
      <c r="J965" s="107">
        <v>1000</v>
      </c>
      <c r="K965" s="107">
        <v>20000</v>
      </c>
      <c r="L965" s="38" t="s">
        <v>706</v>
      </c>
      <c r="M965" s="38" t="s">
        <v>707</v>
      </c>
    </row>
    <row r="966" spans="1:13" ht="25.5" x14ac:dyDescent="0.25">
      <c r="A966" s="30" t="s">
        <v>713</v>
      </c>
      <c r="B966" s="102">
        <v>20401</v>
      </c>
      <c r="C966" s="102" t="s">
        <v>805</v>
      </c>
      <c r="D966" s="102" t="s">
        <v>909</v>
      </c>
      <c r="E966" s="140"/>
      <c r="F966" s="105"/>
      <c r="G966" s="128" t="s">
        <v>1158</v>
      </c>
      <c r="H966" s="105"/>
      <c r="I966" s="106"/>
      <c r="J966" s="107"/>
      <c r="K966" s="107"/>
      <c r="L966" s="38"/>
      <c r="M966" s="38"/>
    </row>
    <row r="967" spans="1:13" ht="38.25" x14ac:dyDescent="0.25">
      <c r="A967" s="30" t="s">
        <v>713</v>
      </c>
      <c r="B967" s="102">
        <v>20401</v>
      </c>
      <c r="C967" s="102" t="s">
        <v>805</v>
      </c>
      <c r="D967" s="102" t="s">
        <v>447</v>
      </c>
      <c r="E967" s="140">
        <v>27112108</v>
      </c>
      <c r="F967" s="105">
        <v>92045839</v>
      </c>
      <c r="G967" s="128" t="s">
        <v>1159</v>
      </c>
      <c r="H967" s="105" t="s">
        <v>16</v>
      </c>
      <c r="I967" s="106">
        <v>10</v>
      </c>
      <c r="J967" s="107">
        <v>3000</v>
      </c>
      <c r="K967" s="107">
        <v>30000</v>
      </c>
      <c r="L967" s="38" t="s">
        <v>706</v>
      </c>
      <c r="M967" s="38" t="s">
        <v>707</v>
      </c>
    </row>
    <row r="968" spans="1:13" ht="38.25" x14ac:dyDescent="0.25">
      <c r="A968" s="30" t="s">
        <v>713</v>
      </c>
      <c r="B968" s="102">
        <v>20401</v>
      </c>
      <c r="C968" s="102" t="s">
        <v>805</v>
      </c>
      <c r="D968" s="102" t="s">
        <v>1160</v>
      </c>
      <c r="E968" s="125">
        <v>27112126</v>
      </c>
      <c r="F968" s="105">
        <v>90028908</v>
      </c>
      <c r="G968" s="128" t="s">
        <v>1161</v>
      </c>
      <c r="H968" s="105" t="s">
        <v>16</v>
      </c>
      <c r="I968" s="106">
        <v>10</v>
      </c>
      <c r="J968" s="107">
        <v>3000</v>
      </c>
      <c r="K968" s="107">
        <v>30000</v>
      </c>
      <c r="L968" s="38" t="s">
        <v>706</v>
      </c>
      <c r="M968" s="38" t="s">
        <v>707</v>
      </c>
    </row>
    <row r="969" spans="1:13" ht="38.25" x14ac:dyDescent="0.25">
      <c r="A969" s="30" t="s">
        <v>713</v>
      </c>
      <c r="B969" s="102">
        <v>20401</v>
      </c>
      <c r="C969" s="102" t="s">
        <v>805</v>
      </c>
      <c r="D969" s="102" t="s">
        <v>1162</v>
      </c>
      <c r="E969" s="140">
        <v>27112115</v>
      </c>
      <c r="F969" s="105">
        <v>90008630</v>
      </c>
      <c r="G969" s="128" t="s">
        <v>1163</v>
      </c>
      <c r="H969" s="105" t="s">
        <v>16</v>
      </c>
      <c r="I969" s="106">
        <v>10</v>
      </c>
      <c r="J969" s="107">
        <v>3000</v>
      </c>
      <c r="K969" s="107">
        <v>30000</v>
      </c>
      <c r="L969" s="38" t="s">
        <v>706</v>
      </c>
      <c r="M969" s="38" t="s">
        <v>707</v>
      </c>
    </row>
    <row r="970" spans="1:13" ht="38.25" x14ac:dyDescent="0.25">
      <c r="A970" s="30" t="s">
        <v>713</v>
      </c>
      <c r="B970" s="102">
        <v>20401</v>
      </c>
      <c r="C970" s="102" t="s">
        <v>805</v>
      </c>
      <c r="D970" s="102" t="s">
        <v>1164</v>
      </c>
      <c r="E970" s="125">
        <v>27112126</v>
      </c>
      <c r="F970" s="105">
        <v>90009599</v>
      </c>
      <c r="G970" s="128" t="s">
        <v>1165</v>
      </c>
      <c r="H970" s="105" t="s">
        <v>16</v>
      </c>
      <c r="I970" s="106">
        <v>10</v>
      </c>
      <c r="J970" s="107">
        <v>3000</v>
      </c>
      <c r="K970" s="107">
        <v>30000</v>
      </c>
      <c r="L970" s="38" t="s">
        <v>706</v>
      </c>
      <c r="M970" s="38" t="s">
        <v>707</v>
      </c>
    </row>
    <row r="971" spans="1:13" ht="25.5" x14ac:dyDescent="0.25">
      <c r="A971" s="30" t="s">
        <v>713</v>
      </c>
      <c r="B971" s="102">
        <v>20401</v>
      </c>
      <c r="C971" s="102" t="s">
        <v>1166</v>
      </c>
      <c r="D971" s="102" t="s">
        <v>909</v>
      </c>
      <c r="E971" s="140"/>
      <c r="F971" s="105"/>
      <c r="G971" s="151" t="s">
        <v>1167</v>
      </c>
      <c r="H971" s="105"/>
      <c r="I971" s="106"/>
      <c r="J971" s="107"/>
      <c r="K971" s="107"/>
      <c r="L971" s="38"/>
      <c r="M971" s="38"/>
    </row>
    <row r="972" spans="1:13" ht="38.25" x14ac:dyDescent="0.25">
      <c r="A972" s="30" t="s">
        <v>713</v>
      </c>
      <c r="B972" s="102">
        <v>20401</v>
      </c>
      <c r="C972" s="102" t="s">
        <v>1166</v>
      </c>
      <c r="D972" s="102" t="s">
        <v>1168</v>
      </c>
      <c r="E972" s="125">
        <v>27111907</v>
      </c>
      <c r="F972" s="105">
        <v>90009533</v>
      </c>
      <c r="G972" s="128" t="s">
        <v>1169</v>
      </c>
      <c r="H972" s="105" t="s">
        <v>16</v>
      </c>
      <c r="I972" s="106">
        <v>20</v>
      </c>
      <c r="J972" s="107">
        <v>12000</v>
      </c>
      <c r="K972" s="107">
        <v>240000</v>
      </c>
      <c r="L972" s="38" t="s">
        <v>706</v>
      </c>
      <c r="M972" s="38" t="s">
        <v>707</v>
      </c>
    </row>
    <row r="973" spans="1:13" ht="25.5" x14ac:dyDescent="0.25">
      <c r="A973" s="30" t="s">
        <v>713</v>
      </c>
      <c r="B973" s="102">
        <v>20401</v>
      </c>
      <c r="C973" s="102" t="s">
        <v>585</v>
      </c>
      <c r="D973" s="102" t="s">
        <v>909</v>
      </c>
      <c r="E973" s="125"/>
      <c r="F973" s="105"/>
      <c r="G973" s="128" t="s">
        <v>1170</v>
      </c>
      <c r="H973" s="105"/>
      <c r="I973" s="106"/>
      <c r="J973" s="107"/>
      <c r="K973" s="107"/>
      <c r="L973" s="38"/>
      <c r="M973" s="38"/>
    </row>
    <row r="974" spans="1:13" ht="38.25" x14ac:dyDescent="0.25">
      <c r="A974" s="30" t="s">
        <v>713</v>
      </c>
      <c r="B974" s="102">
        <v>20401</v>
      </c>
      <c r="C974" s="102" t="s">
        <v>585</v>
      </c>
      <c r="D974" s="102" t="s">
        <v>586</v>
      </c>
      <c r="E974" s="125">
        <v>27111703</v>
      </c>
      <c r="F974" s="105">
        <v>90029578</v>
      </c>
      <c r="G974" s="128" t="s">
        <v>1171</v>
      </c>
      <c r="H974" s="105" t="s">
        <v>16</v>
      </c>
      <c r="I974" s="106">
        <v>1</v>
      </c>
      <c r="J974" s="107">
        <v>50000</v>
      </c>
      <c r="K974" s="107">
        <v>50000</v>
      </c>
      <c r="L974" s="38" t="s">
        <v>706</v>
      </c>
      <c r="M974" s="38" t="s">
        <v>707</v>
      </c>
    </row>
    <row r="975" spans="1:13" ht="25.5" x14ac:dyDescent="0.25">
      <c r="A975" s="30" t="s">
        <v>713</v>
      </c>
      <c r="B975" s="102">
        <v>20401</v>
      </c>
      <c r="C975" s="102" t="s">
        <v>31</v>
      </c>
      <c r="D975" s="102" t="s">
        <v>909</v>
      </c>
      <c r="E975" s="125"/>
      <c r="F975" s="105"/>
      <c r="G975" s="128" t="s">
        <v>1172</v>
      </c>
      <c r="H975" s="105"/>
      <c r="I975" s="106"/>
      <c r="J975" s="107"/>
      <c r="K975" s="107"/>
      <c r="L975" s="38"/>
      <c r="M975" s="38"/>
    </row>
    <row r="976" spans="1:13" ht="38.25" x14ac:dyDescent="0.25">
      <c r="A976" s="30" t="s">
        <v>713</v>
      </c>
      <c r="B976" s="102">
        <v>20401</v>
      </c>
      <c r="C976" s="102" t="s">
        <v>31</v>
      </c>
      <c r="D976" s="102" t="s">
        <v>447</v>
      </c>
      <c r="E976" s="125">
        <v>23231002</v>
      </c>
      <c r="F976" s="105"/>
      <c r="G976" s="128" t="s">
        <v>1173</v>
      </c>
      <c r="H976" s="105" t="s">
        <v>16</v>
      </c>
      <c r="I976" s="106">
        <v>10</v>
      </c>
      <c r="J976" s="107">
        <v>10000</v>
      </c>
      <c r="K976" s="107">
        <v>100000</v>
      </c>
      <c r="L976" s="38" t="s">
        <v>706</v>
      </c>
      <c r="M976" s="38" t="s">
        <v>707</v>
      </c>
    </row>
    <row r="977" spans="1:13" ht="38.25" x14ac:dyDescent="0.25">
      <c r="A977" s="30" t="s">
        <v>713</v>
      </c>
      <c r="B977" s="102">
        <v>20401</v>
      </c>
      <c r="C977" s="102" t="s">
        <v>31</v>
      </c>
      <c r="D977" s="102" t="s">
        <v>199</v>
      </c>
      <c r="E977" s="140">
        <v>23231002</v>
      </c>
      <c r="F977" s="105"/>
      <c r="G977" s="128" t="s">
        <v>1174</v>
      </c>
      <c r="H977" s="105" t="s">
        <v>16</v>
      </c>
      <c r="I977" s="106">
        <v>5</v>
      </c>
      <c r="J977" s="107">
        <v>15000</v>
      </c>
      <c r="K977" s="107">
        <v>75000</v>
      </c>
      <c r="L977" s="38" t="s">
        <v>706</v>
      </c>
      <c r="M977" s="38" t="s">
        <v>707</v>
      </c>
    </row>
    <row r="978" spans="1:13" ht="38.25" x14ac:dyDescent="0.25">
      <c r="A978" s="30" t="s">
        <v>713</v>
      </c>
      <c r="B978" s="102">
        <v>20401</v>
      </c>
      <c r="C978" s="102" t="s">
        <v>31</v>
      </c>
      <c r="D978" s="102" t="s">
        <v>676</v>
      </c>
      <c r="E978" s="140">
        <v>23231002</v>
      </c>
      <c r="F978" s="105"/>
      <c r="G978" s="128" t="s">
        <v>1175</v>
      </c>
      <c r="H978" s="105" t="s">
        <v>16</v>
      </c>
      <c r="I978" s="106">
        <v>5</v>
      </c>
      <c r="J978" s="107">
        <v>15000</v>
      </c>
      <c r="K978" s="107">
        <v>75000</v>
      </c>
      <c r="L978" s="38" t="s">
        <v>706</v>
      </c>
      <c r="M978" s="38" t="s">
        <v>707</v>
      </c>
    </row>
    <row r="979" spans="1:13" ht="25.5" x14ac:dyDescent="0.25">
      <c r="A979" s="30" t="s">
        <v>713</v>
      </c>
      <c r="B979" s="102">
        <v>20401</v>
      </c>
      <c r="C979" s="102" t="s">
        <v>86</v>
      </c>
      <c r="D979" s="102" t="s">
        <v>909</v>
      </c>
      <c r="E979" s="140"/>
      <c r="F979" s="105"/>
      <c r="G979" s="128" t="s">
        <v>1176</v>
      </c>
      <c r="H979" s="105"/>
      <c r="I979" s="106"/>
      <c r="J979" s="107"/>
      <c r="K979" s="107"/>
      <c r="L979" s="38"/>
      <c r="M979" s="38"/>
    </row>
    <row r="980" spans="1:13" ht="38.25" x14ac:dyDescent="0.25">
      <c r="A980" s="30" t="s">
        <v>713</v>
      </c>
      <c r="B980" s="102">
        <v>20401</v>
      </c>
      <c r="C980" s="102" t="s">
        <v>86</v>
      </c>
      <c r="D980" s="102" t="s">
        <v>1177</v>
      </c>
      <c r="E980" s="125">
        <v>27111701</v>
      </c>
      <c r="F980" s="105">
        <v>90033928</v>
      </c>
      <c r="G980" s="128" t="s">
        <v>1178</v>
      </c>
      <c r="H980" s="105" t="s">
        <v>16</v>
      </c>
      <c r="I980" s="106">
        <v>10</v>
      </c>
      <c r="J980" s="107">
        <v>2000</v>
      </c>
      <c r="K980" s="107">
        <v>20000</v>
      </c>
      <c r="L980" s="38" t="s">
        <v>706</v>
      </c>
      <c r="M980" s="38" t="s">
        <v>707</v>
      </c>
    </row>
    <row r="981" spans="1:13" ht="38.25" x14ac:dyDescent="0.25">
      <c r="A981" s="30" t="s">
        <v>713</v>
      </c>
      <c r="B981" s="102">
        <v>20401</v>
      </c>
      <c r="C981" s="102" t="s">
        <v>86</v>
      </c>
      <c r="D981" s="102" t="s">
        <v>1179</v>
      </c>
      <c r="E981" s="140">
        <v>27111701</v>
      </c>
      <c r="F981" s="105">
        <v>90003230</v>
      </c>
      <c r="G981" s="91" t="s">
        <v>1180</v>
      </c>
      <c r="H981" s="105" t="s">
        <v>16</v>
      </c>
      <c r="I981" s="106">
        <v>10</v>
      </c>
      <c r="J981" s="107">
        <v>2000</v>
      </c>
      <c r="K981" s="107">
        <v>20000</v>
      </c>
      <c r="L981" s="38" t="s">
        <v>706</v>
      </c>
      <c r="M981" s="38" t="s">
        <v>707</v>
      </c>
    </row>
    <row r="982" spans="1:13" ht="38.25" x14ac:dyDescent="0.25">
      <c r="A982" s="30" t="s">
        <v>713</v>
      </c>
      <c r="B982" s="102">
        <v>20401</v>
      </c>
      <c r="C982" s="102" t="s">
        <v>86</v>
      </c>
      <c r="D982" s="102" t="s">
        <v>87</v>
      </c>
      <c r="E982" s="125">
        <v>27111701</v>
      </c>
      <c r="F982" s="105">
        <v>90003233</v>
      </c>
      <c r="G982" s="91" t="s">
        <v>1181</v>
      </c>
      <c r="H982" s="105" t="s">
        <v>16</v>
      </c>
      <c r="I982" s="106">
        <v>10</v>
      </c>
      <c r="J982" s="107">
        <v>2000</v>
      </c>
      <c r="K982" s="107">
        <v>20000</v>
      </c>
      <c r="L982" s="38" t="s">
        <v>706</v>
      </c>
      <c r="M982" s="38" t="s">
        <v>707</v>
      </c>
    </row>
    <row r="983" spans="1:13" ht="25.5" x14ac:dyDescent="0.25">
      <c r="A983" s="30" t="s">
        <v>713</v>
      </c>
      <c r="B983" s="102">
        <v>20401</v>
      </c>
      <c r="C983" s="102" t="s">
        <v>667</v>
      </c>
      <c r="D983" s="102" t="s">
        <v>909</v>
      </c>
      <c r="E983" s="125"/>
      <c r="F983" s="105"/>
      <c r="G983" s="128" t="s">
        <v>1182</v>
      </c>
      <c r="H983" s="105"/>
      <c r="I983" s="106"/>
      <c r="J983" s="107"/>
      <c r="K983" s="107"/>
      <c r="L983" s="38"/>
      <c r="M983" s="38"/>
    </row>
    <row r="984" spans="1:13" ht="38.25" x14ac:dyDescent="0.25">
      <c r="A984" s="30" t="s">
        <v>713</v>
      </c>
      <c r="B984" s="102">
        <v>20401</v>
      </c>
      <c r="C984" s="102" t="s">
        <v>667</v>
      </c>
      <c r="D984" s="102" t="s">
        <v>447</v>
      </c>
      <c r="E984" s="140">
        <v>27111931</v>
      </c>
      <c r="F984" s="105">
        <v>92064638</v>
      </c>
      <c r="G984" s="128" t="s">
        <v>1183</v>
      </c>
      <c r="H984" s="105" t="s">
        <v>16</v>
      </c>
      <c r="I984" s="106">
        <v>10</v>
      </c>
      <c r="J984" s="107">
        <v>2000</v>
      </c>
      <c r="K984" s="107">
        <v>20000</v>
      </c>
      <c r="L984" s="38" t="s">
        <v>706</v>
      </c>
      <c r="M984" s="38" t="s">
        <v>707</v>
      </c>
    </row>
    <row r="985" spans="1:13" ht="38.25" x14ac:dyDescent="0.25">
      <c r="A985" s="30" t="s">
        <v>713</v>
      </c>
      <c r="B985" s="102">
        <v>20401</v>
      </c>
      <c r="C985" s="102" t="s">
        <v>667</v>
      </c>
      <c r="D985" s="102" t="s">
        <v>1184</v>
      </c>
      <c r="E985" s="140" t="s">
        <v>1185</v>
      </c>
      <c r="F985" s="105">
        <v>90029846</v>
      </c>
      <c r="G985" s="128" t="s">
        <v>1186</v>
      </c>
      <c r="H985" s="105" t="s">
        <v>16</v>
      </c>
      <c r="I985" s="106">
        <v>10</v>
      </c>
      <c r="J985" s="107">
        <v>4000</v>
      </c>
      <c r="K985" s="107">
        <v>40000</v>
      </c>
      <c r="L985" s="38" t="s">
        <v>706</v>
      </c>
      <c r="M985" s="38" t="s">
        <v>707</v>
      </c>
    </row>
    <row r="986" spans="1:13" ht="25.5" x14ac:dyDescent="0.25">
      <c r="A986" s="30" t="s">
        <v>713</v>
      </c>
      <c r="B986" s="102">
        <v>20401</v>
      </c>
      <c r="C986" s="102" t="s">
        <v>1187</v>
      </c>
      <c r="D986" s="102" t="s">
        <v>909</v>
      </c>
      <c r="E986" s="140"/>
      <c r="F986" s="105"/>
      <c r="G986" s="128" t="s">
        <v>1188</v>
      </c>
      <c r="H986" s="105"/>
      <c r="I986" s="106"/>
      <c r="J986" s="107"/>
      <c r="K986" s="107"/>
      <c r="L986" s="38"/>
      <c r="M986" s="38"/>
    </row>
    <row r="987" spans="1:13" ht="38.25" x14ac:dyDescent="0.25">
      <c r="A987" s="30" t="s">
        <v>713</v>
      </c>
      <c r="B987" s="102">
        <v>20401</v>
      </c>
      <c r="C987" s="102" t="s">
        <v>1187</v>
      </c>
      <c r="D987" s="102" t="s">
        <v>1189</v>
      </c>
      <c r="E987" s="125">
        <v>41111621</v>
      </c>
      <c r="F987" s="105">
        <v>92007825</v>
      </c>
      <c r="G987" s="128" t="s">
        <v>1190</v>
      </c>
      <c r="H987" s="105" t="s">
        <v>16</v>
      </c>
      <c r="I987" s="106">
        <v>1</v>
      </c>
      <c r="J987" s="107">
        <v>20000</v>
      </c>
      <c r="K987" s="107">
        <v>20000</v>
      </c>
      <c r="L987" s="38" t="s">
        <v>706</v>
      </c>
      <c r="M987" s="38" t="s">
        <v>707</v>
      </c>
    </row>
    <row r="988" spans="1:13" ht="38.25" x14ac:dyDescent="0.25">
      <c r="A988" s="30" t="s">
        <v>713</v>
      </c>
      <c r="B988" s="102">
        <v>20401</v>
      </c>
      <c r="C988" s="102" t="s">
        <v>1187</v>
      </c>
      <c r="D988" s="102" t="s">
        <v>1191</v>
      </c>
      <c r="E988" s="140">
        <v>41113637</v>
      </c>
      <c r="F988" s="105">
        <v>92099657</v>
      </c>
      <c r="G988" s="128" t="s">
        <v>1192</v>
      </c>
      <c r="H988" s="105" t="s">
        <v>16</v>
      </c>
      <c r="I988" s="106">
        <v>1</v>
      </c>
      <c r="J988" s="107">
        <v>30000</v>
      </c>
      <c r="K988" s="107">
        <v>30000</v>
      </c>
      <c r="L988" s="38" t="s">
        <v>706</v>
      </c>
      <c r="M988" s="38" t="s">
        <v>707</v>
      </c>
    </row>
    <row r="989" spans="1:13" ht="38.25" x14ac:dyDescent="0.25">
      <c r="A989" s="30" t="s">
        <v>713</v>
      </c>
      <c r="B989" s="102">
        <v>20401</v>
      </c>
      <c r="C989" s="102" t="s">
        <v>1187</v>
      </c>
      <c r="D989" s="102" t="s">
        <v>1193</v>
      </c>
      <c r="E989" s="140">
        <v>41113637</v>
      </c>
      <c r="F989" s="105">
        <v>92107429</v>
      </c>
      <c r="G989" s="128" t="s">
        <v>1194</v>
      </c>
      <c r="H989" s="105" t="s">
        <v>16</v>
      </c>
      <c r="I989" s="106">
        <v>1</v>
      </c>
      <c r="J989" s="107">
        <v>30000</v>
      </c>
      <c r="K989" s="107">
        <v>30000</v>
      </c>
      <c r="L989" s="38" t="s">
        <v>706</v>
      </c>
      <c r="M989" s="38" t="s">
        <v>707</v>
      </c>
    </row>
    <row r="990" spans="1:13" ht="25.5" x14ac:dyDescent="0.25">
      <c r="A990" s="30" t="s">
        <v>713</v>
      </c>
      <c r="B990" s="102">
        <v>20401</v>
      </c>
      <c r="C990" s="102" t="s">
        <v>105</v>
      </c>
      <c r="D990" s="102" t="s">
        <v>909</v>
      </c>
      <c r="E990" s="125"/>
      <c r="F990" s="105"/>
      <c r="G990" s="128" t="s">
        <v>1195</v>
      </c>
      <c r="H990" s="105"/>
      <c r="I990" s="106"/>
      <c r="J990" s="107"/>
      <c r="K990" s="107"/>
      <c r="L990" s="38"/>
      <c r="M990" s="38"/>
    </row>
    <row r="991" spans="1:13" ht="38.25" x14ac:dyDescent="0.25">
      <c r="A991" s="30" t="s">
        <v>713</v>
      </c>
      <c r="B991" s="102">
        <v>20401</v>
      </c>
      <c r="C991" s="102" t="s">
        <v>105</v>
      </c>
      <c r="D991" s="102" t="s">
        <v>393</v>
      </c>
      <c r="E991" s="140">
        <v>27111508</v>
      </c>
      <c r="F991" s="105">
        <v>90003782</v>
      </c>
      <c r="G991" s="128" t="s">
        <v>1196</v>
      </c>
      <c r="H991" s="105" t="s">
        <v>16</v>
      </c>
      <c r="I991" s="106">
        <v>20</v>
      </c>
      <c r="J991" s="107">
        <v>20000</v>
      </c>
      <c r="K991" s="107">
        <v>400000</v>
      </c>
      <c r="L991" s="38" t="s">
        <v>706</v>
      </c>
      <c r="M991" s="38" t="s">
        <v>707</v>
      </c>
    </row>
    <row r="992" spans="1:13" ht="38.25" x14ac:dyDescent="0.25">
      <c r="A992" s="30" t="s">
        <v>713</v>
      </c>
      <c r="B992" s="102">
        <v>20401</v>
      </c>
      <c r="C992" s="102" t="s">
        <v>105</v>
      </c>
      <c r="D992" s="102" t="s">
        <v>676</v>
      </c>
      <c r="E992" s="140">
        <v>23231199</v>
      </c>
      <c r="F992" s="105">
        <v>92098304</v>
      </c>
      <c r="G992" s="128" t="s">
        <v>1197</v>
      </c>
      <c r="H992" s="105" t="s">
        <v>16</v>
      </c>
      <c r="I992" s="106">
        <v>100</v>
      </c>
      <c r="J992" s="107">
        <v>8000</v>
      </c>
      <c r="K992" s="107">
        <v>800000</v>
      </c>
      <c r="L992" s="38" t="s">
        <v>706</v>
      </c>
      <c r="M992" s="38" t="s">
        <v>707</v>
      </c>
    </row>
    <row r="993" spans="1:13" ht="25.5" x14ac:dyDescent="0.25">
      <c r="A993" s="30" t="s">
        <v>713</v>
      </c>
      <c r="B993" s="102">
        <v>20401</v>
      </c>
      <c r="C993" s="102" t="s">
        <v>143</v>
      </c>
      <c r="D993" s="102" t="s">
        <v>909</v>
      </c>
      <c r="E993" s="125"/>
      <c r="F993" s="105"/>
      <c r="G993" s="128" t="s">
        <v>1198</v>
      </c>
      <c r="H993" s="105"/>
      <c r="I993" s="106"/>
      <c r="J993" s="107"/>
      <c r="K993" s="107"/>
      <c r="L993" s="38"/>
      <c r="M993" s="38"/>
    </row>
    <row r="994" spans="1:13" ht="38.25" x14ac:dyDescent="0.25">
      <c r="A994" s="30" t="s">
        <v>713</v>
      </c>
      <c r="B994" s="102">
        <v>20401</v>
      </c>
      <c r="C994" s="102" t="s">
        <v>143</v>
      </c>
      <c r="D994" s="102" t="s">
        <v>159</v>
      </c>
      <c r="E994" s="140">
        <v>23271711</v>
      </c>
      <c r="F994" s="105"/>
      <c r="G994" s="128" t="s">
        <v>1199</v>
      </c>
      <c r="H994" s="105" t="s">
        <v>16</v>
      </c>
      <c r="I994" s="106">
        <v>1</v>
      </c>
      <c r="J994" s="107">
        <v>30000</v>
      </c>
      <c r="K994" s="107">
        <v>30000</v>
      </c>
      <c r="L994" s="38" t="s">
        <v>706</v>
      </c>
      <c r="M994" s="38" t="s">
        <v>707</v>
      </c>
    </row>
    <row r="995" spans="1:13" ht="38.25" x14ac:dyDescent="0.25">
      <c r="A995" s="30" t="s">
        <v>713</v>
      </c>
      <c r="B995" s="102">
        <v>20401</v>
      </c>
      <c r="C995" s="102" t="s">
        <v>143</v>
      </c>
      <c r="D995" s="102" t="s">
        <v>1200</v>
      </c>
      <c r="E995" s="125">
        <v>23271711</v>
      </c>
      <c r="F995" s="105"/>
      <c r="G995" s="128" t="s">
        <v>1201</v>
      </c>
      <c r="H995" s="105" t="s">
        <v>16</v>
      </c>
      <c r="I995" s="106">
        <v>100</v>
      </c>
      <c r="J995" s="107">
        <v>2000</v>
      </c>
      <c r="K995" s="107">
        <v>200000</v>
      </c>
      <c r="L995" s="38" t="s">
        <v>706</v>
      </c>
      <c r="M995" s="38" t="s">
        <v>707</v>
      </c>
    </row>
    <row r="996" spans="1:13" ht="25.5" x14ac:dyDescent="0.25">
      <c r="A996" s="30" t="s">
        <v>713</v>
      </c>
      <c r="B996" s="102">
        <v>20401</v>
      </c>
      <c r="C996" s="102" t="s">
        <v>158</v>
      </c>
      <c r="D996" s="102" t="s">
        <v>909</v>
      </c>
      <c r="E996" s="136"/>
      <c r="F996" s="105"/>
      <c r="G996" s="128" t="s">
        <v>1202</v>
      </c>
      <c r="H996" s="105"/>
      <c r="I996" s="106"/>
      <c r="J996" s="107"/>
      <c r="K996" s="107"/>
      <c r="L996" s="38"/>
      <c r="M996" s="38"/>
    </row>
    <row r="997" spans="1:13" ht="38.25" x14ac:dyDescent="0.25">
      <c r="A997" s="30" t="s">
        <v>713</v>
      </c>
      <c r="B997" s="102">
        <v>20401</v>
      </c>
      <c r="C997" s="102" t="s">
        <v>158</v>
      </c>
      <c r="D997" s="102" t="s">
        <v>18</v>
      </c>
      <c r="E997" s="125">
        <v>23271603</v>
      </c>
      <c r="F997" s="105">
        <v>90029752</v>
      </c>
      <c r="G997" s="128" t="s">
        <v>1203</v>
      </c>
      <c r="H997" s="105" t="s">
        <v>16</v>
      </c>
      <c r="I997" s="106">
        <v>1</v>
      </c>
      <c r="J997" s="107">
        <v>5000</v>
      </c>
      <c r="K997" s="107">
        <v>5000</v>
      </c>
      <c r="L997" s="38" t="s">
        <v>706</v>
      </c>
      <c r="M997" s="38" t="s">
        <v>707</v>
      </c>
    </row>
    <row r="998" spans="1:13" ht="25.5" x14ac:dyDescent="0.25">
      <c r="A998" s="30" t="s">
        <v>713</v>
      </c>
      <c r="B998" s="102">
        <v>20401</v>
      </c>
      <c r="C998" s="102" t="s">
        <v>333</v>
      </c>
      <c r="D998" s="102" t="s">
        <v>909</v>
      </c>
      <c r="E998" s="140"/>
      <c r="F998" s="105"/>
      <c r="G998" s="128" t="s">
        <v>1204</v>
      </c>
      <c r="H998" s="105"/>
      <c r="I998" s="106"/>
      <c r="J998" s="107"/>
      <c r="K998" s="107"/>
      <c r="L998" s="38"/>
      <c r="M998" s="38"/>
    </row>
    <row r="999" spans="1:13" ht="38.25" x14ac:dyDescent="0.25">
      <c r="A999" s="30" t="s">
        <v>713</v>
      </c>
      <c r="B999" s="102">
        <v>20401</v>
      </c>
      <c r="C999" s="102" t="s">
        <v>333</v>
      </c>
      <c r="D999" s="102" t="s">
        <v>18</v>
      </c>
      <c r="E999" s="125">
        <v>23271603</v>
      </c>
      <c r="F999" s="105">
        <v>92015924</v>
      </c>
      <c r="G999" s="128" t="s">
        <v>1205</v>
      </c>
      <c r="H999" s="105" t="s">
        <v>16</v>
      </c>
      <c r="I999" s="106">
        <v>2</v>
      </c>
      <c r="J999" s="107">
        <v>5000</v>
      </c>
      <c r="K999" s="107">
        <v>10000</v>
      </c>
      <c r="L999" s="38" t="s">
        <v>706</v>
      </c>
      <c r="M999" s="38" t="s">
        <v>707</v>
      </c>
    </row>
    <row r="1000" spans="1:13" ht="25.5" x14ac:dyDescent="0.25">
      <c r="A1000" s="30" t="s">
        <v>713</v>
      </c>
      <c r="B1000" s="102">
        <v>20401</v>
      </c>
      <c r="C1000" s="102" t="s">
        <v>169</v>
      </c>
      <c r="D1000" s="102" t="s">
        <v>909</v>
      </c>
      <c r="E1000" s="140"/>
      <c r="F1000" s="105"/>
      <c r="G1000" s="91" t="s">
        <v>1206</v>
      </c>
      <c r="H1000" s="105"/>
      <c r="I1000" s="106"/>
      <c r="J1000" s="107"/>
      <c r="K1000" s="107"/>
      <c r="L1000" s="38"/>
      <c r="M1000" s="38"/>
    </row>
    <row r="1001" spans="1:13" ht="38.25" x14ac:dyDescent="0.25">
      <c r="A1001" s="30" t="s">
        <v>713</v>
      </c>
      <c r="B1001" s="102">
        <v>20401</v>
      </c>
      <c r="C1001" s="102" t="s">
        <v>169</v>
      </c>
      <c r="D1001" s="102" t="s">
        <v>144</v>
      </c>
      <c r="E1001" s="125">
        <v>27111801</v>
      </c>
      <c r="F1001" s="105">
        <v>90002722</v>
      </c>
      <c r="G1001" s="128" t="s">
        <v>1207</v>
      </c>
      <c r="H1001" s="105" t="s">
        <v>16</v>
      </c>
      <c r="I1001" s="106">
        <v>120</v>
      </c>
      <c r="J1001" s="107">
        <v>5000</v>
      </c>
      <c r="K1001" s="107">
        <v>600000</v>
      </c>
      <c r="L1001" s="38" t="s">
        <v>706</v>
      </c>
      <c r="M1001" s="38" t="s">
        <v>707</v>
      </c>
    </row>
    <row r="1002" spans="1:13" ht="25.5" x14ac:dyDescent="0.25">
      <c r="A1002" s="30" t="s">
        <v>713</v>
      </c>
      <c r="B1002" s="102">
        <v>20401</v>
      </c>
      <c r="C1002" s="102" t="s">
        <v>173</v>
      </c>
      <c r="D1002" s="102" t="s">
        <v>909</v>
      </c>
      <c r="E1002" s="140"/>
      <c r="F1002" s="105"/>
      <c r="G1002" s="128" t="s">
        <v>1208</v>
      </c>
      <c r="H1002" s="105"/>
      <c r="I1002" s="106"/>
      <c r="J1002" s="107"/>
      <c r="K1002" s="107"/>
      <c r="L1002" s="38"/>
      <c r="M1002" s="38"/>
    </row>
    <row r="1003" spans="1:13" ht="38.25" x14ac:dyDescent="0.25">
      <c r="A1003" s="30" t="s">
        <v>713</v>
      </c>
      <c r="B1003" s="102">
        <v>20401</v>
      </c>
      <c r="C1003" s="102" t="s">
        <v>173</v>
      </c>
      <c r="D1003" s="102" t="s">
        <v>447</v>
      </c>
      <c r="E1003" s="125">
        <v>27111911</v>
      </c>
      <c r="F1003" s="105">
        <v>90029149</v>
      </c>
      <c r="G1003" s="128" t="s">
        <v>1209</v>
      </c>
      <c r="H1003" s="105" t="s">
        <v>16</v>
      </c>
      <c r="I1003" s="106">
        <v>6</v>
      </c>
      <c r="J1003" s="107">
        <v>5000</v>
      </c>
      <c r="K1003" s="107">
        <v>30000</v>
      </c>
      <c r="L1003" s="38" t="s">
        <v>706</v>
      </c>
      <c r="M1003" s="38" t="s">
        <v>707</v>
      </c>
    </row>
    <row r="1004" spans="1:13" ht="25.5" x14ac:dyDescent="0.25">
      <c r="A1004" s="30" t="s">
        <v>713</v>
      </c>
      <c r="B1004" s="102">
        <v>20401</v>
      </c>
      <c r="C1004" s="102" t="s">
        <v>549</v>
      </c>
      <c r="D1004" s="102" t="s">
        <v>909</v>
      </c>
      <c r="E1004" s="140"/>
      <c r="F1004" s="105"/>
      <c r="G1004" s="128" t="s">
        <v>1210</v>
      </c>
      <c r="H1004" s="105"/>
      <c r="I1004" s="106"/>
      <c r="J1004" s="107"/>
      <c r="K1004" s="107"/>
      <c r="L1004" s="38"/>
      <c r="M1004" s="38"/>
    </row>
    <row r="1005" spans="1:13" ht="38.25" x14ac:dyDescent="0.25">
      <c r="A1005" s="30" t="s">
        <v>713</v>
      </c>
      <c r="B1005" s="102">
        <v>20401</v>
      </c>
      <c r="C1005" s="102" t="s">
        <v>549</v>
      </c>
      <c r="D1005" s="102" t="s">
        <v>18</v>
      </c>
      <c r="E1005" s="140">
        <v>27111508</v>
      </c>
      <c r="F1005" s="105">
        <v>90007444</v>
      </c>
      <c r="G1005" s="128" t="s">
        <v>1211</v>
      </c>
      <c r="H1005" s="105" t="s">
        <v>16</v>
      </c>
      <c r="I1005" s="106">
        <v>10</v>
      </c>
      <c r="J1005" s="107">
        <v>5000</v>
      </c>
      <c r="K1005" s="107">
        <v>50000</v>
      </c>
      <c r="L1005" s="38" t="s">
        <v>706</v>
      </c>
      <c r="M1005" s="38" t="s">
        <v>707</v>
      </c>
    </row>
    <row r="1006" spans="1:13" ht="25.5" x14ac:dyDescent="0.25">
      <c r="A1006" s="30" t="s">
        <v>713</v>
      </c>
      <c r="B1006" s="102">
        <v>20401</v>
      </c>
      <c r="C1006" s="102" t="s">
        <v>1079</v>
      </c>
      <c r="D1006" s="102" t="s">
        <v>909</v>
      </c>
      <c r="E1006" s="125"/>
      <c r="F1006" s="105"/>
      <c r="G1006" s="128" t="s">
        <v>1212</v>
      </c>
      <c r="H1006" s="105"/>
      <c r="I1006" s="106"/>
      <c r="J1006" s="107"/>
      <c r="K1006" s="107"/>
      <c r="L1006" s="38"/>
      <c r="M1006" s="38"/>
    </row>
    <row r="1007" spans="1:13" ht="38.25" x14ac:dyDescent="0.25">
      <c r="A1007" s="30" t="s">
        <v>713</v>
      </c>
      <c r="B1007" s="109">
        <v>20401</v>
      </c>
      <c r="C1007" s="109" t="s">
        <v>1079</v>
      </c>
      <c r="D1007" s="109" t="s">
        <v>18</v>
      </c>
      <c r="E1007" s="136">
        <v>27111503</v>
      </c>
      <c r="F1007" s="42">
        <v>92012381</v>
      </c>
      <c r="G1007" s="152" t="s">
        <v>1213</v>
      </c>
      <c r="H1007" s="42" t="s">
        <v>16</v>
      </c>
      <c r="I1007" s="110">
        <v>6</v>
      </c>
      <c r="J1007" s="111">
        <v>5000</v>
      </c>
      <c r="K1007" s="111">
        <v>30000</v>
      </c>
      <c r="L1007" s="38" t="s">
        <v>706</v>
      </c>
      <c r="M1007" s="38" t="s">
        <v>707</v>
      </c>
    </row>
    <row r="1008" spans="1:13" ht="38.25" x14ac:dyDescent="0.25">
      <c r="A1008" s="30" t="s">
        <v>713</v>
      </c>
      <c r="B1008" s="109">
        <v>20401</v>
      </c>
      <c r="C1008" s="109" t="s">
        <v>1079</v>
      </c>
      <c r="D1008" s="109" t="s">
        <v>159</v>
      </c>
      <c r="E1008" s="136">
        <v>52151702</v>
      </c>
      <c r="F1008" s="42">
        <v>92003826</v>
      </c>
      <c r="G1008" s="152" t="s">
        <v>1214</v>
      </c>
      <c r="H1008" s="42" t="s">
        <v>16</v>
      </c>
      <c r="I1008" s="110">
        <v>6</v>
      </c>
      <c r="J1008" s="111">
        <v>5000</v>
      </c>
      <c r="K1008" s="111">
        <v>30000</v>
      </c>
      <c r="L1008" s="38" t="s">
        <v>706</v>
      </c>
      <c r="M1008" s="38" t="s">
        <v>707</v>
      </c>
    </row>
    <row r="1009" spans="1:13" ht="25.5" x14ac:dyDescent="0.25">
      <c r="A1009" s="30" t="s">
        <v>713</v>
      </c>
      <c r="B1009" s="109">
        <v>20401</v>
      </c>
      <c r="C1009" s="109" t="s">
        <v>639</v>
      </c>
      <c r="D1009" s="109" t="s">
        <v>909</v>
      </c>
      <c r="E1009" s="136"/>
      <c r="F1009" s="42"/>
      <c r="G1009" s="152" t="s">
        <v>1215</v>
      </c>
      <c r="H1009" s="42"/>
      <c r="I1009" s="110"/>
      <c r="J1009" s="111"/>
      <c r="K1009" s="111"/>
      <c r="L1009" s="38"/>
      <c r="M1009" s="38"/>
    </row>
    <row r="1010" spans="1:13" ht="38.25" x14ac:dyDescent="0.25">
      <c r="A1010" s="30" t="s">
        <v>713</v>
      </c>
      <c r="B1010" s="109">
        <v>20401</v>
      </c>
      <c r="C1010" s="109" t="s">
        <v>639</v>
      </c>
      <c r="D1010" s="109" t="s">
        <v>1177</v>
      </c>
      <c r="E1010" s="136">
        <v>46182001</v>
      </c>
      <c r="F1010" s="42">
        <v>90019319</v>
      </c>
      <c r="G1010" s="152" t="s">
        <v>1216</v>
      </c>
      <c r="H1010" s="42" t="s">
        <v>16</v>
      </c>
      <c r="I1010" s="110">
        <v>20</v>
      </c>
      <c r="J1010" s="111">
        <v>50</v>
      </c>
      <c r="K1010" s="111">
        <v>1000</v>
      </c>
      <c r="L1010" s="38" t="s">
        <v>706</v>
      </c>
      <c r="M1010" s="38" t="s">
        <v>707</v>
      </c>
    </row>
    <row r="1011" spans="1:13" ht="38.25" x14ac:dyDescent="0.25">
      <c r="A1011" s="30" t="s">
        <v>713</v>
      </c>
      <c r="B1011" s="109">
        <v>20401</v>
      </c>
      <c r="C1011" s="109" t="s">
        <v>639</v>
      </c>
      <c r="D1011" s="109" t="s">
        <v>93</v>
      </c>
      <c r="E1011" s="114">
        <v>46181703</v>
      </c>
      <c r="F1011" s="42">
        <v>92005474</v>
      </c>
      <c r="G1011" s="152" t="s">
        <v>1217</v>
      </c>
      <c r="H1011" s="42" t="s">
        <v>16</v>
      </c>
      <c r="I1011" s="110">
        <v>30</v>
      </c>
      <c r="J1011" s="111">
        <v>10000</v>
      </c>
      <c r="K1011" s="111">
        <v>300000</v>
      </c>
      <c r="L1011" s="38" t="s">
        <v>706</v>
      </c>
      <c r="M1011" s="38" t="s">
        <v>707</v>
      </c>
    </row>
    <row r="1012" spans="1:13" ht="38.25" x14ac:dyDescent="0.25">
      <c r="A1012" s="30" t="s">
        <v>713</v>
      </c>
      <c r="B1012" s="109" t="s">
        <v>584</v>
      </c>
      <c r="C1012" s="109" t="s">
        <v>639</v>
      </c>
      <c r="D1012" s="109" t="s">
        <v>768</v>
      </c>
      <c r="E1012" s="114">
        <v>46181902</v>
      </c>
      <c r="F1012" s="42">
        <v>92176142</v>
      </c>
      <c r="G1012" s="152" t="s">
        <v>1218</v>
      </c>
      <c r="H1012" s="42" t="s">
        <v>16</v>
      </c>
      <c r="I1012" s="110">
        <v>50</v>
      </c>
      <c r="J1012" s="111">
        <v>4000</v>
      </c>
      <c r="K1012" s="111">
        <v>200000</v>
      </c>
      <c r="L1012" s="38" t="s">
        <v>706</v>
      </c>
      <c r="M1012" s="38" t="s">
        <v>707</v>
      </c>
    </row>
    <row r="1013" spans="1:13" ht="38.25" x14ac:dyDescent="0.25">
      <c r="A1013" s="30" t="s">
        <v>713</v>
      </c>
      <c r="B1013" s="109" t="s">
        <v>584</v>
      </c>
      <c r="C1013" s="109" t="s">
        <v>639</v>
      </c>
      <c r="D1013" s="109" t="s">
        <v>1219</v>
      </c>
      <c r="E1013" s="136">
        <v>46181520</v>
      </c>
      <c r="F1013" s="42">
        <v>90002832</v>
      </c>
      <c r="G1013" s="115" t="s">
        <v>1220</v>
      </c>
      <c r="H1013" s="42" t="s">
        <v>16</v>
      </c>
      <c r="I1013" s="110">
        <v>35</v>
      </c>
      <c r="J1013" s="111">
        <v>10000</v>
      </c>
      <c r="K1013" s="111">
        <v>350000</v>
      </c>
      <c r="L1013" s="38" t="s">
        <v>706</v>
      </c>
      <c r="M1013" s="38" t="s">
        <v>707</v>
      </c>
    </row>
    <row r="1014" spans="1:13" ht="38.25" x14ac:dyDescent="0.25">
      <c r="A1014" s="30" t="s">
        <v>713</v>
      </c>
      <c r="B1014" s="109" t="s">
        <v>584</v>
      </c>
      <c r="C1014" s="109" t="s">
        <v>639</v>
      </c>
      <c r="D1014" s="109" t="s">
        <v>1221</v>
      </c>
      <c r="E1014" s="136">
        <v>46181703</v>
      </c>
      <c r="F1014" s="42">
        <v>92007527</v>
      </c>
      <c r="G1014" s="115" t="s">
        <v>1222</v>
      </c>
      <c r="H1014" s="42" t="s">
        <v>16</v>
      </c>
      <c r="I1014" s="110">
        <v>35</v>
      </c>
      <c r="J1014" s="111">
        <v>8000</v>
      </c>
      <c r="K1014" s="111">
        <v>280000</v>
      </c>
      <c r="L1014" s="38" t="s">
        <v>706</v>
      </c>
      <c r="M1014" s="38" t="s">
        <v>707</v>
      </c>
    </row>
    <row r="1015" spans="1:13" ht="25.5" x14ac:dyDescent="0.25">
      <c r="A1015" s="30" t="s">
        <v>713</v>
      </c>
      <c r="B1015" s="109">
        <v>20401</v>
      </c>
      <c r="C1015" s="109" t="s">
        <v>33</v>
      </c>
      <c r="D1015" s="109" t="s">
        <v>909</v>
      </c>
      <c r="E1015" s="114"/>
      <c r="F1015" s="42"/>
      <c r="G1015" s="152" t="s">
        <v>1223</v>
      </c>
      <c r="H1015" s="42"/>
      <c r="I1015" s="110"/>
      <c r="J1015" s="111"/>
      <c r="K1015" s="111"/>
      <c r="L1015" s="38"/>
      <c r="M1015" s="38"/>
    </row>
    <row r="1016" spans="1:13" ht="38.25" x14ac:dyDescent="0.25">
      <c r="A1016" s="30" t="s">
        <v>713</v>
      </c>
      <c r="B1016" s="109">
        <v>20401</v>
      </c>
      <c r="C1016" s="109" t="s">
        <v>33</v>
      </c>
      <c r="D1016" s="109" t="s">
        <v>18</v>
      </c>
      <c r="E1016" s="136">
        <v>27111909</v>
      </c>
      <c r="F1016" s="42">
        <v>90012506</v>
      </c>
      <c r="G1016" s="115" t="s">
        <v>1224</v>
      </c>
      <c r="H1016" s="42" t="s">
        <v>16</v>
      </c>
      <c r="I1016" s="110">
        <v>12</v>
      </c>
      <c r="J1016" s="111">
        <v>10000</v>
      </c>
      <c r="K1016" s="111">
        <v>120000</v>
      </c>
      <c r="L1016" s="38" t="s">
        <v>706</v>
      </c>
      <c r="M1016" s="38" t="s">
        <v>707</v>
      </c>
    </row>
    <row r="1017" spans="1:13" ht="38.25" x14ac:dyDescent="0.25">
      <c r="A1017" s="30" t="s">
        <v>713</v>
      </c>
      <c r="B1017" s="109">
        <v>20401</v>
      </c>
      <c r="C1017" s="109" t="s">
        <v>33</v>
      </c>
      <c r="D1017" s="109" t="s">
        <v>199</v>
      </c>
      <c r="E1017" s="114">
        <v>27111909</v>
      </c>
      <c r="F1017" s="42">
        <v>92136958</v>
      </c>
      <c r="G1017" s="152" t="s">
        <v>1225</v>
      </c>
      <c r="H1017" s="42" t="s">
        <v>16</v>
      </c>
      <c r="I1017" s="110">
        <v>12</v>
      </c>
      <c r="J1017" s="111">
        <v>5000</v>
      </c>
      <c r="K1017" s="111">
        <v>60000</v>
      </c>
      <c r="L1017" s="38" t="s">
        <v>706</v>
      </c>
      <c r="M1017" s="38" t="s">
        <v>707</v>
      </c>
    </row>
    <row r="1018" spans="1:13" ht="25.5" x14ac:dyDescent="0.25">
      <c r="A1018" s="30" t="s">
        <v>713</v>
      </c>
      <c r="B1018" s="109">
        <v>20401</v>
      </c>
      <c r="C1018" s="109" t="s">
        <v>92</v>
      </c>
      <c r="D1018" s="109" t="s">
        <v>909</v>
      </c>
      <c r="E1018" s="136"/>
      <c r="F1018" s="42"/>
      <c r="G1018" s="152" t="s">
        <v>1226</v>
      </c>
      <c r="H1018" s="42"/>
      <c r="I1018" s="110"/>
      <c r="J1018" s="111"/>
      <c r="K1018" s="111"/>
      <c r="L1018" s="38"/>
      <c r="M1018" s="38"/>
    </row>
    <row r="1019" spans="1:13" ht="38.25" x14ac:dyDescent="0.25">
      <c r="A1019" s="30" t="s">
        <v>713</v>
      </c>
      <c r="B1019" s="109">
        <v>20401</v>
      </c>
      <c r="C1019" s="109" t="s">
        <v>92</v>
      </c>
      <c r="D1019" s="109" t="s">
        <v>18</v>
      </c>
      <c r="E1019" s="136">
        <v>27111552</v>
      </c>
      <c r="F1019" s="42">
        <v>92030008</v>
      </c>
      <c r="G1019" s="115" t="s">
        <v>1227</v>
      </c>
      <c r="H1019" s="42" t="s">
        <v>16</v>
      </c>
      <c r="I1019" s="110">
        <v>12</v>
      </c>
      <c r="J1019" s="111">
        <v>5000</v>
      </c>
      <c r="K1019" s="111">
        <v>60000</v>
      </c>
      <c r="L1019" s="38" t="s">
        <v>706</v>
      </c>
      <c r="M1019" s="38" t="s">
        <v>707</v>
      </c>
    </row>
    <row r="1020" spans="1:13" ht="25.5" x14ac:dyDescent="0.25">
      <c r="A1020" s="30" t="s">
        <v>713</v>
      </c>
      <c r="B1020" s="109">
        <v>20401</v>
      </c>
      <c r="C1020" s="109" t="s">
        <v>17</v>
      </c>
      <c r="D1020" s="109" t="s">
        <v>909</v>
      </c>
      <c r="E1020" s="136"/>
      <c r="F1020" s="42"/>
      <c r="G1020" s="115" t="s">
        <v>1228</v>
      </c>
      <c r="H1020" s="42"/>
      <c r="I1020" s="110"/>
      <c r="J1020" s="111"/>
      <c r="K1020" s="111"/>
      <c r="L1020" s="38"/>
      <c r="M1020" s="38"/>
    </row>
    <row r="1021" spans="1:13" ht="38.25" x14ac:dyDescent="0.25">
      <c r="A1021" s="30" t="s">
        <v>713</v>
      </c>
      <c r="B1021" s="109">
        <v>20401</v>
      </c>
      <c r="C1021" s="109" t="s">
        <v>17</v>
      </c>
      <c r="D1021" s="109" t="s">
        <v>447</v>
      </c>
      <c r="E1021" s="114">
        <v>27111707</v>
      </c>
      <c r="F1021" s="42">
        <v>92008104</v>
      </c>
      <c r="G1021" s="152" t="s">
        <v>1229</v>
      </c>
      <c r="H1021" s="42" t="s">
        <v>16</v>
      </c>
      <c r="I1021" s="110">
        <v>5</v>
      </c>
      <c r="J1021" s="111">
        <v>4000</v>
      </c>
      <c r="K1021" s="111">
        <v>20000</v>
      </c>
      <c r="L1021" s="38" t="s">
        <v>706</v>
      </c>
      <c r="M1021" s="38" t="s">
        <v>707</v>
      </c>
    </row>
    <row r="1022" spans="1:13" ht="38.25" x14ac:dyDescent="0.25">
      <c r="A1022" s="30" t="s">
        <v>713</v>
      </c>
      <c r="B1022" s="144">
        <v>20401</v>
      </c>
      <c r="C1022" s="144" t="s">
        <v>17</v>
      </c>
      <c r="D1022" s="144" t="s">
        <v>1230</v>
      </c>
      <c r="E1022" s="114">
        <v>27111707</v>
      </c>
      <c r="F1022" s="42">
        <v>92156320</v>
      </c>
      <c r="G1022" s="152" t="s">
        <v>1231</v>
      </c>
      <c r="H1022" s="109" t="s">
        <v>16</v>
      </c>
      <c r="I1022" s="110">
        <v>2</v>
      </c>
      <c r="J1022" s="111">
        <v>10000</v>
      </c>
      <c r="K1022" s="111">
        <v>20000</v>
      </c>
      <c r="L1022" s="38" t="s">
        <v>706</v>
      </c>
      <c r="M1022" s="38" t="s">
        <v>707</v>
      </c>
    </row>
    <row r="1023" spans="1:13" ht="38.25" x14ac:dyDescent="0.25">
      <c r="A1023" s="30" t="s">
        <v>713</v>
      </c>
      <c r="B1023" s="105">
        <v>20401</v>
      </c>
      <c r="C1023" s="141" t="s">
        <v>17</v>
      </c>
      <c r="D1023" s="141" t="s">
        <v>210</v>
      </c>
      <c r="E1023" s="125">
        <v>27113201</v>
      </c>
      <c r="F1023" s="105">
        <v>92076795</v>
      </c>
      <c r="G1023" s="104" t="s">
        <v>1232</v>
      </c>
      <c r="H1023" s="105" t="s">
        <v>16</v>
      </c>
      <c r="I1023" s="106">
        <v>1</v>
      </c>
      <c r="J1023" s="107">
        <v>40000</v>
      </c>
      <c r="K1023" s="107">
        <v>40000</v>
      </c>
      <c r="L1023" s="38" t="s">
        <v>706</v>
      </c>
      <c r="M1023" s="38" t="s">
        <v>707</v>
      </c>
    </row>
    <row r="1024" spans="1:13" ht="25.5" x14ac:dyDescent="0.25">
      <c r="A1024" s="30" t="s">
        <v>713</v>
      </c>
      <c r="B1024" s="102">
        <v>20401</v>
      </c>
      <c r="C1024" s="102" t="s">
        <v>46</v>
      </c>
      <c r="D1024" s="102" t="s">
        <v>909</v>
      </c>
      <c r="E1024" s="125"/>
      <c r="F1024" s="105"/>
      <c r="G1024" s="128" t="s">
        <v>1233</v>
      </c>
      <c r="H1024" s="105"/>
      <c r="I1024" s="106"/>
      <c r="J1024" s="107"/>
      <c r="K1024" s="107"/>
      <c r="L1024" s="38"/>
      <c r="M1024" s="38"/>
    </row>
    <row r="1025" spans="1:13" ht="38.25" x14ac:dyDescent="0.25">
      <c r="A1025" s="30" t="s">
        <v>713</v>
      </c>
      <c r="B1025" s="109" t="s">
        <v>1234</v>
      </c>
      <c r="C1025" s="109" t="s">
        <v>46</v>
      </c>
      <c r="D1025" s="109" t="s">
        <v>1108</v>
      </c>
      <c r="E1025" s="114">
        <v>56101904</v>
      </c>
      <c r="F1025" s="42">
        <v>92068912</v>
      </c>
      <c r="G1025" s="152" t="s">
        <v>1235</v>
      </c>
      <c r="H1025" s="42" t="s">
        <v>16</v>
      </c>
      <c r="I1025" s="110">
        <v>4100</v>
      </c>
      <c r="J1025" s="111">
        <v>282.5</v>
      </c>
      <c r="K1025" s="111">
        <v>1158250</v>
      </c>
      <c r="L1025" s="38" t="s">
        <v>706</v>
      </c>
      <c r="M1025" s="38" t="s">
        <v>707</v>
      </c>
    </row>
    <row r="1026" spans="1:13" ht="25.5" x14ac:dyDescent="0.25">
      <c r="A1026" s="30" t="s">
        <v>713</v>
      </c>
      <c r="B1026" s="109" t="s">
        <v>1236</v>
      </c>
      <c r="C1026" s="109" t="s">
        <v>908</v>
      </c>
      <c r="D1026" s="109" t="s">
        <v>1108</v>
      </c>
      <c r="E1026" s="136"/>
      <c r="F1026" s="42"/>
      <c r="G1026" s="31" t="s">
        <v>1237</v>
      </c>
      <c r="H1026" s="42"/>
      <c r="I1026" s="110"/>
      <c r="J1026" s="111"/>
      <c r="K1026" s="111">
        <v>11039350</v>
      </c>
      <c r="L1026" s="38"/>
      <c r="M1026" s="38"/>
    </row>
    <row r="1027" spans="1:13" ht="63.75" x14ac:dyDescent="0.25">
      <c r="A1027" s="30" t="s">
        <v>713</v>
      </c>
      <c r="B1027" s="109" t="s">
        <v>1238</v>
      </c>
      <c r="C1027" s="109" t="s">
        <v>254</v>
      </c>
      <c r="D1027" s="109" t="s">
        <v>909</v>
      </c>
      <c r="E1027" s="136"/>
      <c r="F1027" s="42"/>
      <c r="G1027" s="31" t="s">
        <v>1239</v>
      </c>
      <c r="H1027" s="42"/>
      <c r="I1027" s="110"/>
      <c r="J1027" s="111"/>
      <c r="K1027" s="111"/>
      <c r="L1027" s="38"/>
      <c r="M1027" s="38"/>
    </row>
    <row r="1028" spans="1:13" ht="38.25" x14ac:dyDescent="0.25">
      <c r="A1028" s="30" t="s">
        <v>713</v>
      </c>
      <c r="B1028" s="109" t="s">
        <v>1238</v>
      </c>
      <c r="C1028" s="109" t="s">
        <v>254</v>
      </c>
      <c r="D1028" s="109" t="s">
        <v>18</v>
      </c>
      <c r="E1028" s="136" t="s">
        <v>1240</v>
      </c>
      <c r="F1028" s="42"/>
      <c r="G1028" s="31" t="s">
        <v>1241</v>
      </c>
      <c r="H1028" s="42" t="s">
        <v>16</v>
      </c>
      <c r="I1028" s="110">
        <v>1</v>
      </c>
      <c r="J1028" s="111">
        <v>5000000</v>
      </c>
      <c r="K1028" s="111">
        <v>5000000</v>
      </c>
      <c r="L1028" s="38" t="s">
        <v>706</v>
      </c>
      <c r="M1028" s="38" t="s">
        <v>707</v>
      </c>
    </row>
    <row r="1029" spans="1:13" ht="51" x14ac:dyDescent="0.25">
      <c r="A1029" s="30" t="s">
        <v>713</v>
      </c>
      <c r="B1029" s="109" t="s">
        <v>1238</v>
      </c>
      <c r="C1029" s="109" t="s">
        <v>254</v>
      </c>
      <c r="D1029" s="109" t="s">
        <v>909</v>
      </c>
      <c r="E1029" s="136">
        <v>45111602</v>
      </c>
      <c r="F1029" s="42"/>
      <c r="G1029" s="31" t="s">
        <v>1242</v>
      </c>
      <c r="H1029" s="42" t="s">
        <v>16</v>
      </c>
      <c r="I1029" s="110">
        <v>50</v>
      </c>
      <c r="J1029" s="111">
        <v>300</v>
      </c>
      <c r="K1029" s="111">
        <v>15000</v>
      </c>
      <c r="L1029" s="38" t="s">
        <v>706</v>
      </c>
      <c r="M1029" s="38" t="s">
        <v>707</v>
      </c>
    </row>
    <row r="1030" spans="1:13" ht="38.25" x14ac:dyDescent="0.25">
      <c r="A1030" s="30" t="s">
        <v>713</v>
      </c>
      <c r="B1030" s="109" t="s">
        <v>1238</v>
      </c>
      <c r="C1030" s="109" t="s">
        <v>254</v>
      </c>
      <c r="D1030" s="109" t="s">
        <v>909</v>
      </c>
      <c r="E1030" s="114">
        <v>45111602</v>
      </c>
      <c r="F1030" s="42"/>
      <c r="G1030" s="153" t="s">
        <v>1243</v>
      </c>
      <c r="H1030" s="42" t="s">
        <v>16</v>
      </c>
      <c r="I1030" s="110">
        <v>50</v>
      </c>
      <c r="J1030" s="111">
        <v>300</v>
      </c>
      <c r="K1030" s="111">
        <v>15000</v>
      </c>
      <c r="L1030" s="38" t="s">
        <v>706</v>
      </c>
      <c r="M1030" s="38" t="s">
        <v>707</v>
      </c>
    </row>
    <row r="1031" spans="1:13" ht="38.25" x14ac:dyDescent="0.25">
      <c r="A1031" s="30" t="s">
        <v>713</v>
      </c>
      <c r="B1031" s="109" t="s">
        <v>1238</v>
      </c>
      <c r="C1031" s="109" t="s">
        <v>254</v>
      </c>
      <c r="D1031" s="109" t="s">
        <v>756</v>
      </c>
      <c r="E1031" s="136">
        <v>45111602</v>
      </c>
      <c r="F1031" s="121"/>
      <c r="G1031" s="115" t="s">
        <v>1244</v>
      </c>
      <c r="H1031" s="42" t="s">
        <v>16</v>
      </c>
      <c r="I1031" s="110">
        <v>50</v>
      </c>
      <c r="J1031" s="111">
        <v>300</v>
      </c>
      <c r="K1031" s="111">
        <v>15000</v>
      </c>
      <c r="L1031" s="38" t="s">
        <v>706</v>
      </c>
      <c r="M1031" s="38" t="s">
        <v>707</v>
      </c>
    </row>
    <row r="1032" spans="1:13" ht="38.25" x14ac:dyDescent="0.25">
      <c r="A1032" s="30" t="s">
        <v>713</v>
      </c>
      <c r="B1032" s="102" t="s">
        <v>1238</v>
      </c>
      <c r="C1032" s="102" t="s">
        <v>254</v>
      </c>
      <c r="D1032" s="102" t="s">
        <v>1245</v>
      </c>
      <c r="E1032" s="125">
        <v>45111602</v>
      </c>
      <c r="F1032" s="105"/>
      <c r="G1032" s="128" t="s">
        <v>1246</v>
      </c>
      <c r="H1032" s="105" t="s">
        <v>16</v>
      </c>
      <c r="I1032" s="106">
        <v>50</v>
      </c>
      <c r="J1032" s="107">
        <v>300</v>
      </c>
      <c r="K1032" s="107">
        <v>15000</v>
      </c>
      <c r="L1032" s="38" t="s">
        <v>706</v>
      </c>
      <c r="M1032" s="38" t="s">
        <v>707</v>
      </c>
    </row>
    <row r="1033" spans="1:13" ht="38.25" x14ac:dyDescent="0.25">
      <c r="A1033" s="30" t="s">
        <v>713</v>
      </c>
      <c r="B1033" s="102" t="s">
        <v>1238</v>
      </c>
      <c r="C1033" s="102" t="s">
        <v>254</v>
      </c>
      <c r="D1033" s="102" t="s">
        <v>1247</v>
      </c>
      <c r="E1033" s="125" t="s">
        <v>136</v>
      </c>
      <c r="F1033" s="105"/>
      <c r="G1033" s="128" t="s">
        <v>1248</v>
      </c>
      <c r="H1033" s="105" t="s">
        <v>16</v>
      </c>
      <c r="I1033" s="106">
        <v>5</v>
      </c>
      <c r="J1033" s="107">
        <v>50000</v>
      </c>
      <c r="K1033" s="107">
        <v>250000</v>
      </c>
      <c r="L1033" s="38" t="s">
        <v>706</v>
      </c>
      <c r="M1033" s="38" t="s">
        <v>707</v>
      </c>
    </row>
    <row r="1034" spans="1:13" ht="38.25" x14ac:dyDescent="0.25">
      <c r="A1034" s="30" t="s">
        <v>713</v>
      </c>
      <c r="B1034" s="102" t="s">
        <v>1238</v>
      </c>
      <c r="C1034" s="102" t="s">
        <v>254</v>
      </c>
      <c r="D1034" s="102" t="s">
        <v>1249</v>
      </c>
      <c r="E1034" s="125">
        <v>25171714</v>
      </c>
      <c r="F1034" s="105">
        <v>92051498</v>
      </c>
      <c r="G1034" s="128" t="s">
        <v>1250</v>
      </c>
      <c r="H1034" s="105" t="s">
        <v>16</v>
      </c>
      <c r="I1034" s="106">
        <v>1</v>
      </c>
      <c r="J1034" s="107">
        <v>60000</v>
      </c>
      <c r="K1034" s="107">
        <v>60000</v>
      </c>
      <c r="L1034" s="38" t="s">
        <v>706</v>
      </c>
      <c r="M1034" s="38" t="s">
        <v>707</v>
      </c>
    </row>
    <row r="1035" spans="1:13" ht="25.5" x14ac:dyDescent="0.25">
      <c r="A1035" s="30" t="s">
        <v>713</v>
      </c>
      <c r="B1035" s="102" t="s">
        <v>1238</v>
      </c>
      <c r="C1035" s="102" t="s">
        <v>86</v>
      </c>
      <c r="D1035" s="102" t="s">
        <v>909</v>
      </c>
      <c r="E1035" s="125"/>
      <c r="F1035" s="105"/>
      <c r="G1035" s="128" t="s">
        <v>1251</v>
      </c>
      <c r="H1035" s="105"/>
      <c r="I1035" s="106"/>
      <c r="J1035" s="107"/>
      <c r="K1035" s="107"/>
      <c r="L1035" s="38"/>
      <c r="M1035" s="38"/>
    </row>
    <row r="1036" spans="1:13" ht="38.25" x14ac:dyDescent="0.25">
      <c r="A1036" s="30" t="s">
        <v>713</v>
      </c>
      <c r="B1036" s="102" t="s">
        <v>1238</v>
      </c>
      <c r="C1036" s="102" t="s">
        <v>86</v>
      </c>
      <c r="D1036" s="102" t="s">
        <v>18</v>
      </c>
      <c r="E1036" s="125" t="s">
        <v>1252</v>
      </c>
      <c r="F1036" s="105"/>
      <c r="G1036" s="128" t="s">
        <v>1253</v>
      </c>
      <c r="H1036" s="105" t="s">
        <v>16</v>
      </c>
      <c r="I1036" s="106">
        <v>1</v>
      </c>
      <c r="J1036" s="107">
        <v>50000</v>
      </c>
      <c r="K1036" s="107">
        <v>50000</v>
      </c>
      <c r="L1036" s="38" t="s">
        <v>706</v>
      </c>
      <c r="M1036" s="38" t="s">
        <v>707</v>
      </c>
    </row>
    <row r="1037" spans="1:13" ht="38.25" x14ac:dyDescent="0.25">
      <c r="A1037" s="30" t="s">
        <v>713</v>
      </c>
      <c r="B1037" s="102" t="s">
        <v>1238</v>
      </c>
      <c r="C1037" s="102" t="s">
        <v>86</v>
      </c>
      <c r="D1037" s="102" t="s">
        <v>72</v>
      </c>
      <c r="E1037" s="125">
        <v>31171504</v>
      </c>
      <c r="F1037" s="105"/>
      <c r="G1037" s="128" t="s">
        <v>1254</v>
      </c>
      <c r="H1037" s="105" t="s">
        <v>16</v>
      </c>
      <c r="I1037" s="106">
        <v>5</v>
      </c>
      <c r="J1037" s="107">
        <v>50000</v>
      </c>
      <c r="K1037" s="107">
        <v>250000</v>
      </c>
      <c r="L1037" s="38" t="s">
        <v>706</v>
      </c>
      <c r="M1037" s="38" t="s">
        <v>707</v>
      </c>
    </row>
    <row r="1038" spans="1:13" ht="25.5" x14ac:dyDescent="0.25">
      <c r="A1038" s="30" t="s">
        <v>713</v>
      </c>
      <c r="B1038" s="102" t="s">
        <v>1238</v>
      </c>
      <c r="C1038" s="102" t="s">
        <v>269</v>
      </c>
      <c r="D1038" s="102" t="s">
        <v>909</v>
      </c>
      <c r="E1038" s="125"/>
      <c r="F1038" s="105"/>
      <c r="G1038" s="128" t="s">
        <v>1255</v>
      </c>
      <c r="H1038" s="105"/>
      <c r="I1038" s="106"/>
      <c r="J1038" s="107"/>
      <c r="K1038" s="107"/>
      <c r="L1038" s="38"/>
      <c r="M1038" s="38"/>
    </row>
    <row r="1039" spans="1:13" ht="38.25" x14ac:dyDescent="0.25">
      <c r="A1039" s="30" t="s">
        <v>713</v>
      </c>
      <c r="B1039" s="102" t="s">
        <v>1238</v>
      </c>
      <c r="C1039" s="102" t="s">
        <v>269</v>
      </c>
      <c r="D1039" s="102" t="s">
        <v>159</v>
      </c>
      <c r="E1039" s="125">
        <v>40141604</v>
      </c>
      <c r="F1039" s="105"/>
      <c r="G1039" s="128" t="s">
        <v>1256</v>
      </c>
      <c r="H1039" s="105" t="s">
        <v>16</v>
      </c>
      <c r="I1039" s="106">
        <v>2</v>
      </c>
      <c r="J1039" s="107">
        <v>100000</v>
      </c>
      <c r="K1039" s="107">
        <v>200000</v>
      </c>
      <c r="L1039" s="38" t="s">
        <v>706</v>
      </c>
      <c r="M1039" s="38" t="s">
        <v>707</v>
      </c>
    </row>
    <row r="1040" spans="1:13" ht="25.5" x14ac:dyDescent="0.25">
      <c r="A1040" s="30" t="s">
        <v>713</v>
      </c>
      <c r="B1040" s="102" t="s">
        <v>1238</v>
      </c>
      <c r="C1040" s="102" t="s">
        <v>667</v>
      </c>
      <c r="D1040" s="102" t="s">
        <v>909</v>
      </c>
      <c r="E1040" s="125"/>
      <c r="F1040" s="105"/>
      <c r="G1040" s="128" t="s">
        <v>1257</v>
      </c>
      <c r="H1040" s="105"/>
      <c r="I1040" s="106"/>
      <c r="J1040" s="107"/>
      <c r="K1040" s="107"/>
      <c r="L1040" s="38"/>
      <c r="M1040" s="38"/>
    </row>
    <row r="1041" spans="1:13" ht="38.25" x14ac:dyDescent="0.25">
      <c r="A1041" s="30" t="s">
        <v>713</v>
      </c>
      <c r="B1041" s="102" t="s">
        <v>1238</v>
      </c>
      <c r="C1041" s="102" t="s">
        <v>667</v>
      </c>
      <c r="D1041" s="102" t="s">
        <v>18</v>
      </c>
      <c r="E1041" s="125" t="s">
        <v>1258</v>
      </c>
      <c r="F1041" s="105"/>
      <c r="G1041" s="128" t="s">
        <v>1259</v>
      </c>
      <c r="H1041" s="105" t="s">
        <v>16</v>
      </c>
      <c r="I1041" s="106">
        <v>5</v>
      </c>
      <c r="J1041" s="107">
        <v>20000</v>
      </c>
      <c r="K1041" s="107">
        <v>100000</v>
      </c>
      <c r="L1041" s="38" t="s">
        <v>706</v>
      </c>
      <c r="M1041" s="38" t="s">
        <v>707</v>
      </c>
    </row>
    <row r="1042" spans="1:13" ht="25.5" x14ac:dyDescent="0.25">
      <c r="A1042" s="30" t="s">
        <v>713</v>
      </c>
      <c r="B1042" s="102" t="s">
        <v>1238</v>
      </c>
      <c r="C1042" s="102" t="s">
        <v>92</v>
      </c>
      <c r="D1042" s="102" t="s">
        <v>909</v>
      </c>
      <c r="E1042" s="125"/>
      <c r="F1042" s="105"/>
      <c r="G1042" s="128" t="s">
        <v>1260</v>
      </c>
      <c r="H1042" s="105"/>
      <c r="I1042" s="106"/>
      <c r="J1042" s="107"/>
      <c r="K1042" s="107"/>
      <c r="L1042" s="38"/>
      <c r="M1042" s="38"/>
    </row>
    <row r="1043" spans="1:13" ht="38.25" x14ac:dyDescent="0.25">
      <c r="A1043" s="30" t="s">
        <v>713</v>
      </c>
      <c r="B1043" s="102" t="s">
        <v>1238</v>
      </c>
      <c r="C1043" s="102" t="s">
        <v>92</v>
      </c>
      <c r="D1043" s="102" t="s">
        <v>556</v>
      </c>
      <c r="E1043" s="125" t="s">
        <v>1261</v>
      </c>
      <c r="F1043" s="105"/>
      <c r="G1043" s="128" t="s">
        <v>1262</v>
      </c>
      <c r="H1043" s="105" t="s">
        <v>16</v>
      </c>
      <c r="I1043" s="106">
        <v>6</v>
      </c>
      <c r="J1043" s="107">
        <v>100000</v>
      </c>
      <c r="K1043" s="107">
        <v>600000</v>
      </c>
      <c r="L1043" s="38" t="s">
        <v>706</v>
      </c>
      <c r="M1043" s="38" t="s">
        <v>707</v>
      </c>
    </row>
    <row r="1044" spans="1:13" ht="25.5" x14ac:dyDescent="0.25">
      <c r="A1044" s="30" t="s">
        <v>713</v>
      </c>
      <c r="B1044" s="102" t="s">
        <v>1238</v>
      </c>
      <c r="C1044" s="102" t="s">
        <v>1187</v>
      </c>
      <c r="D1044" s="102" t="s">
        <v>909</v>
      </c>
      <c r="E1044" s="125"/>
      <c r="F1044" s="105"/>
      <c r="G1044" s="128" t="s">
        <v>1263</v>
      </c>
      <c r="H1044" s="105"/>
      <c r="I1044" s="106"/>
      <c r="J1044" s="107"/>
      <c r="K1044" s="107"/>
      <c r="L1044" s="38"/>
      <c r="M1044" s="38"/>
    </row>
    <row r="1045" spans="1:13" ht="38.25" x14ac:dyDescent="0.25">
      <c r="A1045" s="30" t="s">
        <v>713</v>
      </c>
      <c r="B1045" s="102" t="s">
        <v>1238</v>
      </c>
      <c r="C1045" s="102" t="s">
        <v>1187</v>
      </c>
      <c r="D1045" s="102" t="s">
        <v>18</v>
      </c>
      <c r="E1045" s="125" t="s">
        <v>1264</v>
      </c>
      <c r="F1045" s="105"/>
      <c r="G1045" s="128" t="s">
        <v>1265</v>
      </c>
      <c r="H1045" s="105" t="s">
        <v>16</v>
      </c>
      <c r="I1045" s="106">
        <v>5</v>
      </c>
      <c r="J1045" s="107">
        <v>3000</v>
      </c>
      <c r="K1045" s="107">
        <v>15000</v>
      </c>
      <c r="L1045" s="38" t="s">
        <v>706</v>
      </c>
      <c r="M1045" s="38" t="s">
        <v>707</v>
      </c>
    </row>
    <row r="1046" spans="1:13" ht="38.25" x14ac:dyDescent="0.25">
      <c r="A1046" s="30" t="s">
        <v>713</v>
      </c>
      <c r="B1046" s="102" t="s">
        <v>1238</v>
      </c>
      <c r="C1046" s="102" t="s">
        <v>1187</v>
      </c>
      <c r="D1046" s="102" t="s">
        <v>447</v>
      </c>
      <c r="E1046" s="125" t="s">
        <v>1264</v>
      </c>
      <c r="F1046" s="132"/>
      <c r="G1046" s="128" t="s">
        <v>1266</v>
      </c>
      <c r="H1046" s="105" t="s">
        <v>16</v>
      </c>
      <c r="I1046" s="106">
        <v>5</v>
      </c>
      <c r="J1046" s="107">
        <v>3000</v>
      </c>
      <c r="K1046" s="107">
        <v>15000</v>
      </c>
      <c r="L1046" s="38" t="s">
        <v>706</v>
      </c>
      <c r="M1046" s="38" t="s">
        <v>707</v>
      </c>
    </row>
    <row r="1047" spans="1:13" ht="38.25" x14ac:dyDescent="0.25">
      <c r="A1047" s="30" t="s">
        <v>713</v>
      </c>
      <c r="B1047" s="102" t="s">
        <v>1238</v>
      </c>
      <c r="C1047" s="102" t="s">
        <v>1187</v>
      </c>
      <c r="D1047" s="102" t="s">
        <v>159</v>
      </c>
      <c r="E1047" s="125" t="s">
        <v>1264</v>
      </c>
      <c r="F1047" s="105"/>
      <c r="G1047" s="128" t="s">
        <v>1267</v>
      </c>
      <c r="H1047" s="105" t="s">
        <v>16</v>
      </c>
      <c r="I1047" s="106">
        <v>5</v>
      </c>
      <c r="J1047" s="107">
        <v>3000</v>
      </c>
      <c r="K1047" s="107">
        <v>15000</v>
      </c>
      <c r="L1047" s="38" t="s">
        <v>706</v>
      </c>
      <c r="M1047" s="38" t="s">
        <v>707</v>
      </c>
    </row>
    <row r="1048" spans="1:13" ht="25.5" x14ac:dyDescent="0.25">
      <c r="A1048" s="30" t="s">
        <v>713</v>
      </c>
      <c r="B1048" s="102" t="s">
        <v>1238</v>
      </c>
      <c r="C1048" s="102" t="s">
        <v>295</v>
      </c>
      <c r="D1048" s="102" t="s">
        <v>909</v>
      </c>
      <c r="E1048" s="132"/>
      <c r="F1048" s="132"/>
      <c r="G1048" s="128" t="s">
        <v>1268</v>
      </c>
      <c r="H1048" s="105"/>
      <c r="I1048" s="106"/>
      <c r="J1048" s="107"/>
      <c r="K1048" s="107"/>
      <c r="L1048" s="38"/>
      <c r="M1048" s="38"/>
    </row>
    <row r="1049" spans="1:13" ht="38.25" x14ac:dyDescent="0.25">
      <c r="A1049" s="30" t="s">
        <v>713</v>
      </c>
      <c r="B1049" s="102" t="s">
        <v>1238</v>
      </c>
      <c r="C1049" s="102" t="s">
        <v>295</v>
      </c>
      <c r="D1049" s="102" t="s">
        <v>18</v>
      </c>
      <c r="E1049" s="125" t="s">
        <v>1269</v>
      </c>
      <c r="F1049" s="105"/>
      <c r="G1049" s="128" t="s">
        <v>1270</v>
      </c>
      <c r="H1049" s="105" t="s">
        <v>16</v>
      </c>
      <c r="I1049" s="106">
        <v>6</v>
      </c>
      <c r="J1049" s="107">
        <v>5000</v>
      </c>
      <c r="K1049" s="107">
        <v>30000</v>
      </c>
      <c r="L1049" s="38" t="s">
        <v>706</v>
      </c>
      <c r="M1049" s="38" t="s">
        <v>707</v>
      </c>
    </row>
    <row r="1050" spans="1:13" ht="25.5" x14ac:dyDescent="0.25">
      <c r="A1050" s="30" t="s">
        <v>713</v>
      </c>
      <c r="B1050" s="102" t="s">
        <v>1238</v>
      </c>
      <c r="C1050" s="102" t="s">
        <v>302</v>
      </c>
      <c r="D1050" s="102" t="s">
        <v>909</v>
      </c>
      <c r="E1050" s="125"/>
      <c r="F1050" s="105"/>
      <c r="G1050" s="128" t="s">
        <v>1271</v>
      </c>
      <c r="H1050" s="105"/>
      <c r="I1050" s="106"/>
      <c r="J1050" s="107"/>
      <c r="K1050" s="107"/>
      <c r="L1050" s="38"/>
      <c r="M1050" s="38"/>
    </row>
    <row r="1051" spans="1:13" ht="38.25" x14ac:dyDescent="0.25">
      <c r="A1051" s="30" t="s">
        <v>713</v>
      </c>
      <c r="B1051" s="102" t="s">
        <v>1238</v>
      </c>
      <c r="C1051" s="102" t="s">
        <v>302</v>
      </c>
      <c r="D1051" s="102" t="s">
        <v>454</v>
      </c>
      <c r="E1051" s="125">
        <v>31151905</v>
      </c>
      <c r="F1051" s="105"/>
      <c r="G1051" s="128" t="s">
        <v>1272</v>
      </c>
      <c r="H1051" s="105" t="s">
        <v>16</v>
      </c>
      <c r="I1051" s="106">
        <v>15</v>
      </c>
      <c r="J1051" s="107">
        <v>12000</v>
      </c>
      <c r="K1051" s="107">
        <v>180000</v>
      </c>
      <c r="L1051" s="38" t="s">
        <v>706</v>
      </c>
      <c r="M1051" s="38" t="s">
        <v>707</v>
      </c>
    </row>
    <row r="1052" spans="1:13" ht="25.5" x14ac:dyDescent="0.25">
      <c r="A1052" s="30" t="s">
        <v>713</v>
      </c>
      <c r="B1052" s="102" t="s">
        <v>1238</v>
      </c>
      <c r="C1052" s="102" t="s">
        <v>113</v>
      </c>
      <c r="D1052" s="102" t="s">
        <v>909</v>
      </c>
      <c r="E1052" s="125"/>
      <c r="F1052" s="105"/>
      <c r="G1052" s="128" t="s">
        <v>1273</v>
      </c>
      <c r="H1052" s="105"/>
      <c r="I1052" s="106"/>
      <c r="J1052" s="107"/>
      <c r="K1052" s="107"/>
      <c r="L1052" s="38"/>
      <c r="M1052" s="38"/>
    </row>
    <row r="1053" spans="1:13" ht="38.25" x14ac:dyDescent="0.25">
      <c r="A1053" s="30" t="s">
        <v>713</v>
      </c>
      <c r="B1053" s="102" t="s">
        <v>1238</v>
      </c>
      <c r="C1053" s="102" t="s">
        <v>113</v>
      </c>
      <c r="D1053" s="102" t="s">
        <v>18</v>
      </c>
      <c r="E1053" s="125">
        <v>32121501</v>
      </c>
      <c r="F1053" s="105"/>
      <c r="G1053" s="128" t="s">
        <v>1274</v>
      </c>
      <c r="H1053" s="105" t="s">
        <v>16</v>
      </c>
      <c r="I1053" s="106">
        <v>2</v>
      </c>
      <c r="J1053" s="107">
        <v>20000</v>
      </c>
      <c r="K1053" s="107">
        <v>40000</v>
      </c>
      <c r="L1053" s="38" t="s">
        <v>706</v>
      </c>
      <c r="M1053" s="38" t="s">
        <v>707</v>
      </c>
    </row>
    <row r="1054" spans="1:13" ht="38.25" x14ac:dyDescent="0.25">
      <c r="A1054" s="30" t="s">
        <v>713</v>
      </c>
      <c r="B1054" s="102" t="s">
        <v>1238</v>
      </c>
      <c r="C1054" s="102" t="s">
        <v>113</v>
      </c>
      <c r="D1054" s="102" t="s">
        <v>159</v>
      </c>
      <c r="E1054" s="125">
        <v>32121501</v>
      </c>
      <c r="F1054" s="105"/>
      <c r="G1054" s="128" t="s">
        <v>1275</v>
      </c>
      <c r="H1054" s="105" t="s">
        <v>16</v>
      </c>
      <c r="I1054" s="106">
        <v>2</v>
      </c>
      <c r="J1054" s="107">
        <v>20000</v>
      </c>
      <c r="K1054" s="107">
        <v>40000</v>
      </c>
      <c r="L1054" s="38" t="s">
        <v>706</v>
      </c>
      <c r="M1054" s="38" t="s">
        <v>707</v>
      </c>
    </row>
    <row r="1055" spans="1:13" ht="25.5" x14ac:dyDescent="0.25">
      <c r="A1055" s="30" t="s">
        <v>713</v>
      </c>
      <c r="B1055" s="102" t="s">
        <v>1238</v>
      </c>
      <c r="C1055" s="102" t="s">
        <v>143</v>
      </c>
      <c r="D1055" s="102" t="s">
        <v>909</v>
      </c>
      <c r="E1055" s="125"/>
      <c r="F1055" s="105"/>
      <c r="G1055" s="128" t="s">
        <v>1276</v>
      </c>
      <c r="H1055" s="105"/>
      <c r="I1055" s="106"/>
      <c r="J1055" s="107"/>
      <c r="K1055" s="107"/>
      <c r="L1055" s="38"/>
      <c r="M1055" s="38"/>
    </row>
    <row r="1056" spans="1:13" ht="38.25" x14ac:dyDescent="0.25">
      <c r="A1056" s="30" t="s">
        <v>713</v>
      </c>
      <c r="B1056" s="102" t="s">
        <v>1238</v>
      </c>
      <c r="C1056" s="102" t="s">
        <v>143</v>
      </c>
      <c r="D1056" s="102" t="s">
        <v>18</v>
      </c>
      <c r="E1056" s="132" t="s">
        <v>1277</v>
      </c>
      <c r="F1056" s="132"/>
      <c r="G1056" s="128" t="s">
        <v>1278</v>
      </c>
      <c r="H1056" s="105" t="s">
        <v>16</v>
      </c>
      <c r="I1056" s="106">
        <v>1</v>
      </c>
      <c r="J1056" s="107">
        <v>10000</v>
      </c>
      <c r="K1056" s="107">
        <v>10000</v>
      </c>
      <c r="L1056" s="38" t="s">
        <v>706</v>
      </c>
      <c r="M1056" s="38" t="s">
        <v>707</v>
      </c>
    </row>
    <row r="1057" spans="1:13" ht="38.25" x14ac:dyDescent="0.25">
      <c r="A1057" s="30" t="s">
        <v>713</v>
      </c>
      <c r="B1057" s="102" t="s">
        <v>1238</v>
      </c>
      <c r="C1057" s="102" t="s">
        <v>143</v>
      </c>
      <c r="D1057" s="102" t="s">
        <v>1025</v>
      </c>
      <c r="E1057" s="125" t="s">
        <v>1277</v>
      </c>
      <c r="F1057" s="105"/>
      <c r="G1057" s="128" t="s">
        <v>1279</v>
      </c>
      <c r="H1057" s="105" t="s">
        <v>16</v>
      </c>
      <c r="I1057" s="106">
        <v>1</v>
      </c>
      <c r="J1057" s="107">
        <v>10000</v>
      </c>
      <c r="K1057" s="107">
        <v>10000</v>
      </c>
      <c r="L1057" s="38" t="s">
        <v>706</v>
      </c>
      <c r="M1057" s="38" t="s">
        <v>707</v>
      </c>
    </row>
    <row r="1058" spans="1:13" ht="25.5" x14ac:dyDescent="0.25">
      <c r="A1058" s="30" t="s">
        <v>713</v>
      </c>
      <c r="B1058" s="102" t="s">
        <v>1238</v>
      </c>
      <c r="C1058" s="102" t="s">
        <v>158</v>
      </c>
      <c r="D1058" s="102" t="s">
        <v>909</v>
      </c>
      <c r="E1058" s="125"/>
      <c r="F1058" s="105"/>
      <c r="G1058" s="128" t="s">
        <v>1280</v>
      </c>
      <c r="H1058" s="105"/>
      <c r="I1058" s="106"/>
      <c r="J1058" s="107"/>
      <c r="K1058" s="107"/>
      <c r="L1058" s="38"/>
      <c r="M1058" s="38"/>
    </row>
    <row r="1059" spans="1:13" ht="38.25" x14ac:dyDescent="0.25">
      <c r="A1059" s="30" t="s">
        <v>713</v>
      </c>
      <c r="B1059" s="102" t="s">
        <v>1238</v>
      </c>
      <c r="C1059" s="102" t="s">
        <v>158</v>
      </c>
      <c r="D1059" s="102" t="s">
        <v>18</v>
      </c>
      <c r="E1059" s="125">
        <v>31171504</v>
      </c>
      <c r="F1059" s="105">
        <v>92145061</v>
      </c>
      <c r="G1059" s="128" t="s">
        <v>1281</v>
      </c>
      <c r="H1059" s="105" t="s">
        <v>16</v>
      </c>
      <c r="I1059" s="106">
        <v>10</v>
      </c>
      <c r="J1059" s="107">
        <v>10000</v>
      </c>
      <c r="K1059" s="107">
        <v>100000</v>
      </c>
      <c r="L1059" s="38" t="s">
        <v>706</v>
      </c>
      <c r="M1059" s="38" t="s">
        <v>707</v>
      </c>
    </row>
    <row r="1060" spans="1:13" ht="25.5" x14ac:dyDescent="0.25">
      <c r="A1060" s="30" t="s">
        <v>713</v>
      </c>
      <c r="B1060" s="102" t="s">
        <v>1238</v>
      </c>
      <c r="C1060" s="102" t="s">
        <v>639</v>
      </c>
      <c r="D1060" s="102" t="s">
        <v>909</v>
      </c>
      <c r="E1060" s="125"/>
      <c r="F1060" s="105"/>
      <c r="G1060" s="128" t="s">
        <v>1282</v>
      </c>
      <c r="H1060" s="105"/>
      <c r="I1060" s="106"/>
      <c r="J1060" s="107"/>
      <c r="K1060" s="107"/>
      <c r="L1060" s="38"/>
      <c r="M1060" s="38"/>
    </row>
    <row r="1061" spans="1:13" ht="38.25" x14ac:dyDescent="0.25">
      <c r="A1061" s="30" t="s">
        <v>713</v>
      </c>
      <c r="B1061" s="102" t="s">
        <v>1238</v>
      </c>
      <c r="C1061" s="102" t="s">
        <v>639</v>
      </c>
      <c r="D1061" s="102" t="s">
        <v>18</v>
      </c>
      <c r="E1061" s="125" t="s">
        <v>1283</v>
      </c>
      <c r="F1061" s="105"/>
      <c r="G1061" s="128" t="s">
        <v>1284</v>
      </c>
      <c r="H1061" s="105" t="s">
        <v>16</v>
      </c>
      <c r="I1061" s="106">
        <v>2</v>
      </c>
      <c r="J1061" s="107">
        <v>5000</v>
      </c>
      <c r="K1061" s="107">
        <v>10000</v>
      </c>
      <c r="L1061" s="38" t="s">
        <v>706</v>
      </c>
      <c r="M1061" s="38" t="s">
        <v>707</v>
      </c>
    </row>
    <row r="1062" spans="1:13" ht="38.25" x14ac:dyDescent="0.25">
      <c r="A1062" s="30" t="s">
        <v>713</v>
      </c>
      <c r="B1062" s="102" t="s">
        <v>1238</v>
      </c>
      <c r="C1062" s="102" t="s">
        <v>639</v>
      </c>
      <c r="D1062" s="102" t="s">
        <v>159</v>
      </c>
      <c r="E1062" s="125" t="s">
        <v>1283</v>
      </c>
      <c r="F1062" s="105"/>
      <c r="G1062" s="128" t="s">
        <v>1285</v>
      </c>
      <c r="H1062" s="105" t="s">
        <v>16</v>
      </c>
      <c r="I1062" s="106">
        <v>1</v>
      </c>
      <c r="J1062" s="107">
        <v>10000</v>
      </c>
      <c r="K1062" s="107">
        <v>10000</v>
      </c>
      <c r="L1062" s="38" t="s">
        <v>706</v>
      </c>
      <c r="M1062" s="38" t="s">
        <v>707</v>
      </c>
    </row>
    <row r="1063" spans="1:13" ht="25.5" x14ac:dyDescent="0.25">
      <c r="A1063" s="30" t="s">
        <v>713</v>
      </c>
      <c r="B1063" s="102" t="s">
        <v>1238</v>
      </c>
      <c r="C1063" s="102" t="s">
        <v>1286</v>
      </c>
      <c r="D1063" s="102" t="s">
        <v>909</v>
      </c>
      <c r="E1063" s="125"/>
      <c r="F1063" s="105"/>
      <c r="G1063" s="128" t="s">
        <v>1287</v>
      </c>
      <c r="H1063" s="105"/>
      <c r="I1063" s="106"/>
      <c r="J1063" s="107"/>
      <c r="K1063" s="107"/>
      <c r="L1063" s="38"/>
      <c r="M1063" s="38"/>
    </row>
    <row r="1064" spans="1:13" ht="38.25" x14ac:dyDescent="0.25">
      <c r="A1064" s="30" t="s">
        <v>713</v>
      </c>
      <c r="B1064" s="102" t="s">
        <v>1238</v>
      </c>
      <c r="C1064" s="102" t="s">
        <v>1286</v>
      </c>
      <c r="D1064" s="102" t="s">
        <v>18</v>
      </c>
      <c r="E1064" s="125">
        <v>27112807</v>
      </c>
      <c r="F1064" s="105">
        <v>92016950</v>
      </c>
      <c r="G1064" s="128" t="s">
        <v>1288</v>
      </c>
      <c r="H1064" s="105" t="s">
        <v>16</v>
      </c>
      <c r="I1064" s="106">
        <v>20</v>
      </c>
      <c r="J1064" s="107">
        <v>10000</v>
      </c>
      <c r="K1064" s="107">
        <v>200000</v>
      </c>
      <c r="L1064" s="38" t="s">
        <v>706</v>
      </c>
      <c r="M1064" s="38" t="s">
        <v>707</v>
      </c>
    </row>
    <row r="1065" spans="1:13" ht="38.25" x14ac:dyDescent="0.25">
      <c r="A1065" s="30" t="s">
        <v>713</v>
      </c>
      <c r="B1065" s="102" t="s">
        <v>1238</v>
      </c>
      <c r="C1065" s="102" t="s">
        <v>1286</v>
      </c>
      <c r="D1065" s="102" t="s">
        <v>159</v>
      </c>
      <c r="E1065" s="125" t="s">
        <v>1289</v>
      </c>
      <c r="F1065" s="105"/>
      <c r="G1065" s="128" t="s">
        <v>1290</v>
      </c>
      <c r="H1065" s="105" t="s">
        <v>16</v>
      </c>
      <c r="I1065" s="106">
        <v>20</v>
      </c>
      <c r="J1065" s="107">
        <v>10000</v>
      </c>
      <c r="K1065" s="107">
        <v>200000</v>
      </c>
      <c r="L1065" s="38" t="s">
        <v>706</v>
      </c>
      <c r="M1065" s="38" t="s">
        <v>707</v>
      </c>
    </row>
    <row r="1066" spans="1:13" ht="25.5" x14ac:dyDescent="0.25">
      <c r="A1066" s="30" t="s">
        <v>713</v>
      </c>
      <c r="B1066" s="102" t="s">
        <v>1238</v>
      </c>
      <c r="C1066" s="102" t="s">
        <v>214</v>
      </c>
      <c r="D1066" s="102" t="s">
        <v>909</v>
      </c>
      <c r="E1066" s="125"/>
      <c r="F1066" s="132"/>
      <c r="G1066" s="128" t="s">
        <v>1291</v>
      </c>
      <c r="H1066" s="105"/>
      <c r="I1066" s="106"/>
      <c r="J1066" s="107"/>
      <c r="K1066" s="107"/>
      <c r="L1066" s="38"/>
      <c r="M1066" s="38"/>
    </row>
    <row r="1067" spans="1:13" ht="38.25" x14ac:dyDescent="0.25">
      <c r="A1067" s="30" t="s">
        <v>713</v>
      </c>
      <c r="B1067" s="102" t="s">
        <v>1238</v>
      </c>
      <c r="C1067" s="102" t="s">
        <v>214</v>
      </c>
      <c r="D1067" s="102" t="s">
        <v>18</v>
      </c>
      <c r="E1067" s="125">
        <v>27112802</v>
      </c>
      <c r="F1067" s="105">
        <v>90007143</v>
      </c>
      <c r="G1067" s="128" t="s">
        <v>1292</v>
      </c>
      <c r="H1067" s="105" t="s">
        <v>16</v>
      </c>
      <c r="I1067" s="106">
        <v>50</v>
      </c>
      <c r="J1067" s="107">
        <v>1000</v>
      </c>
      <c r="K1067" s="107">
        <v>50000</v>
      </c>
      <c r="L1067" s="38" t="s">
        <v>706</v>
      </c>
      <c r="M1067" s="38" t="s">
        <v>707</v>
      </c>
    </row>
    <row r="1068" spans="1:13" ht="25.5" x14ac:dyDescent="0.25">
      <c r="A1068" s="30" t="s">
        <v>713</v>
      </c>
      <c r="B1068" s="102" t="s">
        <v>1238</v>
      </c>
      <c r="C1068" s="102" t="s">
        <v>521</v>
      </c>
      <c r="D1068" s="102" t="s">
        <v>909</v>
      </c>
      <c r="E1068" s="125"/>
      <c r="F1068" s="132"/>
      <c r="G1068" s="128" t="s">
        <v>1293</v>
      </c>
      <c r="H1068" s="105"/>
      <c r="I1068" s="106"/>
      <c r="J1068" s="107"/>
      <c r="K1068" s="107"/>
      <c r="L1068" s="38"/>
      <c r="M1068" s="38"/>
    </row>
    <row r="1069" spans="1:13" ht="38.25" x14ac:dyDescent="0.25">
      <c r="A1069" s="30" t="s">
        <v>713</v>
      </c>
      <c r="B1069" s="102" t="s">
        <v>1238</v>
      </c>
      <c r="C1069" s="102" t="s">
        <v>521</v>
      </c>
      <c r="D1069" s="102" t="s">
        <v>18</v>
      </c>
      <c r="E1069" s="125" t="s">
        <v>1294</v>
      </c>
      <c r="F1069" s="105"/>
      <c r="G1069" s="128" t="s">
        <v>1295</v>
      </c>
      <c r="H1069" s="105" t="s">
        <v>16</v>
      </c>
      <c r="I1069" s="106">
        <v>30</v>
      </c>
      <c r="J1069" s="107">
        <v>10000</v>
      </c>
      <c r="K1069" s="107">
        <v>300000</v>
      </c>
      <c r="L1069" s="38" t="s">
        <v>706</v>
      </c>
      <c r="M1069" s="38" t="s">
        <v>707</v>
      </c>
    </row>
    <row r="1070" spans="1:13" ht="25.5" x14ac:dyDescent="0.25">
      <c r="A1070" s="30" t="s">
        <v>713</v>
      </c>
      <c r="B1070" s="102" t="s">
        <v>1238</v>
      </c>
      <c r="C1070" s="102" t="s">
        <v>1296</v>
      </c>
      <c r="D1070" s="102" t="s">
        <v>909</v>
      </c>
      <c r="E1070" s="125"/>
      <c r="F1070" s="105"/>
      <c r="G1070" s="128" t="s">
        <v>1297</v>
      </c>
      <c r="H1070" s="105"/>
      <c r="I1070" s="106"/>
      <c r="J1070" s="107"/>
      <c r="K1070" s="107"/>
      <c r="L1070" s="38"/>
      <c r="M1070" s="38"/>
    </row>
    <row r="1071" spans="1:13" ht="38.25" x14ac:dyDescent="0.25">
      <c r="A1071" s="30" t="s">
        <v>713</v>
      </c>
      <c r="B1071" s="102" t="s">
        <v>1238</v>
      </c>
      <c r="C1071" s="102" t="s">
        <v>1296</v>
      </c>
      <c r="D1071" s="102" t="s">
        <v>199</v>
      </c>
      <c r="E1071" s="125" t="s">
        <v>1298</v>
      </c>
      <c r="F1071" s="105"/>
      <c r="G1071" s="128" t="s">
        <v>1065</v>
      </c>
      <c r="H1071" s="105" t="s">
        <v>16</v>
      </c>
      <c r="I1071" s="106">
        <v>4</v>
      </c>
      <c r="J1071" s="107">
        <v>50000</v>
      </c>
      <c r="K1071" s="107">
        <v>200000</v>
      </c>
      <c r="L1071" s="38" t="s">
        <v>706</v>
      </c>
      <c r="M1071" s="38" t="s">
        <v>707</v>
      </c>
    </row>
    <row r="1072" spans="1:13" ht="25.5" x14ac:dyDescent="0.25">
      <c r="A1072" s="30" t="s">
        <v>713</v>
      </c>
      <c r="B1072" s="102" t="s">
        <v>1238</v>
      </c>
      <c r="C1072" s="102" t="s">
        <v>46</v>
      </c>
      <c r="D1072" s="102" t="s">
        <v>909</v>
      </c>
      <c r="E1072" s="125"/>
      <c r="F1072" s="105"/>
      <c r="G1072" s="128" t="s">
        <v>1299</v>
      </c>
      <c r="H1072" s="105"/>
      <c r="I1072" s="106"/>
      <c r="J1072" s="107"/>
      <c r="K1072" s="107"/>
      <c r="L1072" s="38"/>
      <c r="M1072" s="38"/>
    </row>
    <row r="1073" spans="1:13" ht="38.25" x14ac:dyDescent="0.25">
      <c r="A1073" s="30" t="s">
        <v>713</v>
      </c>
      <c r="B1073" s="102" t="s">
        <v>1238</v>
      </c>
      <c r="C1073" s="102" t="s">
        <v>46</v>
      </c>
      <c r="D1073" s="102" t="s">
        <v>1300</v>
      </c>
      <c r="E1073" s="125">
        <v>31171804</v>
      </c>
      <c r="F1073" s="105">
        <v>92083019</v>
      </c>
      <c r="G1073" s="128" t="s">
        <v>1301</v>
      </c>
      <c r="H1073" s="105" t="s">
        <v>16</v>
      </c>
      <c r="I1073" s="106">
        <v>1</v>
      </c>
      <c r="J1073" s="107">
        <v>50000</v>
      </c>
      <c r="K1073" s="107">
        <v>50000</v>
      </c>
      <c r="L1073" s="38" t="s">
        <v>706</v>
      </c>
      <c r="M1073" s="38" t="s">
        <v>707</v>
      </c>
    </row>
    <row r="1074" spans="1:13" ht="38.25" x14ac:dyDescent="0.25">
      <c r="A1074" s="30" t="s">
        <v>713</v>
      </c>
      <c r="B1074" s="102" t="s">
        <v>1238</v>
      </c>
      <c r="C1074" s="102" t="s">
        <v>46</v>
      </c>
      <c r="D1074" s="102" t="s">
        <v>1302</v>
      </c>
      <c r="E1074" s="125" t="s">
        <v>1303</v>
      </c>
      <c r="F1074" s="105"/>
      <c r="G1074" s="128" t="s">
        <v>1304</v>
      </c>
      <c r="H1074" s="105" t="s">
        <v>16</v>
      </c>
      <c r="I1074" s="106">
        <v>20</v>
      </c>
      <c r="J1074" s="107">
        <v>10000</v>
      </c>
      <c r="K1074" s="107">
        <v>200000</v>
      </c>
      <c r="L1074" s="38" t="s">
        <v>706</v>
      </c>
      <c r="M1074" s="38" t="s">
        <v>707</v>
      </c>
    </row>
    <row r="1075" spans="1:13" ht="38.25" x14ac:dyDescent="0.25">
      <c r="A1075" s="30" t="s">
        <v>713</v>
      </c>
      <c r="B1075" s="102" t="s">
        <v>1238</v>
      </c>
      <c r="C1075" s="102" t="s">
        <v>46</v>
      </c>
      <c r="D1075" s="102" t="s">
        <v>1302</v>
      </c>
      <c r="E1075" s="125" t="s">
        <v>1303</v>
      </c>
      <c r="F1075" s="91"/>
      <c r="G1075" s="128" t="s">
        <v>1305</v>
      </c>
      <c r="H1075" s="105" t="s">
        <v>16</v>
      </c>
      <c r="I1075" s="106">
        <v>20</v>
      </c>
      <c r="J1075" s="107">
        <v>10000</v>
      </c>
      <c r="K1075" s="107">
        <v>200000</v>
      </c>
      <c r="L1075" s="38" t="s">
        <v>706</v>
      </c>
      <c r="M1075" s="38" t="s">
        <v>707</v>
      </c>
    </row>
    <row r="1076" spans="1:13" ht="38.25" x14ac:dyDescent="0.25">
      <c r="A1076" s="30" t="s">
        <v>713</v>
      </c>
      <c r="B1076" s="102" t="s">
        <v>1238</v>
      </c>
      <c r="C1076" s="102" t="s">
        <v>46</v>
      </c>
      <c r="D1076" s="102" t="s">
        <v>1306</v>
      </c>
      <c r="E1076" s="125" t="s">
        <v>1307</v>
      </c>
      <c r="F1076" s="105"/>
      <c r="G1076" s="128" t="s">
        <v>1308</v>
      </c>
      <c r="H1076" s="105" t="s">
        <v>16</v>
      </c>
      <c r="I1076" s="106">
        <v>20</v>
      </c>
      <c r="J1076" s="107">
        <v>10000</v>
      </c>
      <c r="K1076" s="107">
        <v>200000</v>
      </c>
      <c r="L1076" s="38" t="s">
        <v>706</v>
      </c>
      <c r="M1076" s="38" t="s">
        <v>707</v>
      </c>
    </row>
    <row r="1077" spans="1:13" ht="38.25" x14ac:dyDescent="0.25">
      <c r="A1077" s="30" t="s">
        <v>713</v>
      </c>
      <c r="B1077" s="102" t="s">
        <v>1238</v>
      </c>
      <c r="C1077" s="102" t="s">
        <v>639</v>
      </c>
      <c r="D1077" s="102" t="s">
        <v>657</v>
      </c>
      <c r="E1077" s="125" t="s">
        <v>1309</v>
      </c>
      <c r="F1077" s="105"/>
      <c r="G1077" s="128" t="s">
        <v>1310</v>
      </c>
      <c r="H1077" s="105" t="s">
        <v>16</v>
      </c>
      <c r="I1077" s="106">
        <v>10</v>
      </c>
      <c r="J1077" s="107">
        <v>1000</v>
      </c>
      <c r="K1077" s="107">
        <v>10000</v>
      </c>
      <c r="L1077" s="38" t="s">
        <v>706</v>
      </c>
      <c r="M1077" s="38" t="s">
        <v>707</v>
      </c>
    </row>
    <row r="1078" spans="1:13" ht="38.25" x14ac:dyDescent="0.25">
      <c r="A1078" s="30" t="s">
        <v>713</v>
      </c>
      <c r="B1078" s="102" t="s">
        <v>1238</v>
      </c>
      <c r="C1078" s="102" t="s">
        <v>46</v>
      </c>
      <c r="D1078" s="102" t="s">
        <v>1311</v>
      </c>
      <c r="E1078" s="125" t="s">
        <v>1312</v>
      </c>
      <c r="F1078" s="105"/>
      <c r="G1078" s="128" t="s">
        <v>1313</v>
      </c>
      <c r="H1078" s="105" t="s">
        <v>16</v>
      </c>
      <c r="I1078" s="106">
        <v>10</v>
      </c>
      <c r="J1078" s="107">
        <v>2500</v>
      </c>
      <c r="K1078" s="107">
        <v>25000</v>
      </c>
      <c r="L1078" s="38" t="s">
        <v>706</v>
      </c>
      <c r="M1078" s="38" t="s">
        <v>707</v>
      </c>
    </row>
    <row r="1079" spans="1:13" ht="38.25" x14ac:dyDescent="0.25">
      <c r="A1079" s="30" t="s">
        <v>713</v>
      </c>
      <c r="B1079" s="102" t="s">
        <v>1238</v>
      </c>
      <c r="C1079" s="102" t="s">
        <v>46</v>
      </c>
      <c r="D1079" s="102" t="s">
        <v>1125</v>
      </c>
      <c r="E1079" s="125" t="s">
        <v>1314</v>
      </c>
      <c r="F1079" s="105"/>
      <c r="G1079" s="128" t="s">
        <v>1315</v>
      </c>
      <c r="H1079" s="105" t="s">
        <v>16</v>
      </c>
      <c r="I1079" s="106">
        <v>1</v>
      </c>
      <c r="J1079" s="107">
        <v>50000</v>
      </c>
      <c r="K1079" s="107">
        <v>50000</v>
      </c>
      <c r="L1079" s="38" t="s">
        <v>706</v>
      </c>
      <c r="M1079" s="38" t="s">
        <v>707</v>
      </c>
    </row>
    <row r="1080" spans="1:13" ht="38.25" x14ac:dyDescent="0.25">
      <c r="A1080" s="30" t="s">
        <v>713</v>
      </c>
      <c r="B1080" s="102" t="s">
        <v>1238</v>
      </c>
      <c r="C1080" s="102" t="s">
        <v>46</v>
      </c>
      <c r="D1080" s="102" t="s">
        <v>97</v>
      </c>
      <c r="E1080" s="125" t="s">
        <v>1316</v>
      </c>
      <c r="F1080" s="105"/>
      <c r="G1080" s="128" t="s">
        <v>1317</v>
      </c>
      <c r="H1080" s="105" t="s">
        <v>16</v>
      </c>
      <c r="I1080" s="106">
        <v>1</v>
      </c>
      <c r="J1080" s="107">
        <v>5000</v>
      </c>
      <c r="K1080" s="107">
        <v>5000</v>
      </c>
      <c r="L1080" s="38" t="s">
        <v>706</v>
      </c>
      <c r="M1080" s="38" t="s">
        <v>707</v>
      </c>
    </row>
    <row r="1081" spans="1:13" ht="38.25" x14ac:dyDescent="0.25">
      <c r="A1081" s="30" t="s">
        <v>713</v>
      </c>
      <c r="B1081" s="102" t="s">
        <v>1238</v>
      </c>
      <c r="C1081" s="102" t="s">
        <v>46</v>
      </c>
      <c r="D1081" s="102" t="s">
        <v>556</v>
      </c>
      <c r="E1081" s="125" t="s">
        <v>1318</v>
      </c>
      <c r="F1081" s="132"/>
      <c r="G1081" s="128" t="s">
        <v>1319</v>
      </c>
      <c r="H1081" s="105" t="s">
        <v>16</v>
      </c>
      <c r="I1081" s="106">
        <v>1</v>
      </c>
      <c r="J1081" s="107">
        <v>10000</v>
      </c>
      <c r="K1081" s="107">
        <v>10000</v>
      </c>
      <c r="L1081" s="38" t="s">
        <v>706</v>
      </c>
      <c r="M1081" s="38" t="s">
        <v>707</v>
      </c>
    </row>
    <row r="1082" spans="1:13" ht="38.25" x14ac:dyDescent="0.25">
      <c r="A1082" s="30" t="s">
        <v>713</v>
      </c>
      <c r="B1082" s="102" t="s">
        <v>1238</v>
      </c>
      <c r="C1082" s="102" t="s">
        <v>46</v>
      </c>
      <c r="D1082" s="102" t="s">
        <v>1320</v>
      </c>
      <c r="E1082" s="125" t="s">
        <v>1298</v>
      </c>
      <c r="F1082" s="105"/>
      <c r="G1082" s="128" t="s">
        <v>1321</v>
      </c>
      <c r="H1082" s="105" t="s">
        <v>16</v>
      </c>
      <c r="I1082" s="106">
        <v>1</v>
      </c>
      <c r="J1082" s="107">
        <v>10000</v>
      </c>
      <c r="K1082" s="107">
        <v>10000</v>
      </c>
      <c r="L1082" s="38" t="s">
        <v>706</v>
      </c>
      <c r="M1082" s="38" t="s">
        <v>707</v>
      </c>
    </row>
    <row r="1083" spans="1:13" ht="38.25" x14ac:dyDescent="0.25">
      <c r="A1083" s="30" t="s">
        <v>713</v>
      </c>
      <c r="B1083" s="102" t="s">
        <v>1238</v>
      </c>
      <c r="C1083" s="102" t="s">
        <v>46</v>
      </c>
      <c r="D1083" s="102" t="s">
        <v>1322</v>
      </c>
      <c r="E1083" s="125" t="s">
        <v>1323</v>
      </c>
      <c r="F1083" s="105"/>
      <c r="G1083" s="128" t="s">
        <v>1324</v>
      </c>
      <c r="H1083" s="105" t="s">
        <v>16</v>
      </c>
      <c r="I1083" s="106">
        <v>1</v>
      </c>
      <c r="J1083" s="107">
        <v>10000</v>
      </c>
      <c r="K1083" s="107">
        <v>10000</v>
      </c>
      <c r="L1083" s="38" t="s">
        <v>706</v>
      </c>
      <c r="M1083" s="38" t="s">
        <v>707</v>
      </c>
    </row>
    <row r="1084" spans="1:13" ht="38.25" x14ac:dyDescent="0.25">
      <c r="A1084" s="30" t="s">
        <v>713</v>
      </c>
      <c r="B1084" s="102" t="s">
        <v>1238</v>
      </c>
      <c r="C1084" s="102" t="s">
        <v>46</v>
      </c>
      <c r="D1084" s="102" t="s">
        <v>1325</v>
      </c>
      <c r="E1084" s="125" t="s">
        <v>1298</v>
      </c>
      <c r="F1084" s="105"/>
      <c r="G1084" s="128" t="s">
        <v>1326</v>
      </c>
      <c r="H1084" s="105" t="s">
        <v>16</v>
      </c>
      <c r="I1084" s="106">
        <v>4</v>
      </c>
      <c r="J1084" s="107">
        <v>50000</v>
      </c>
      <c r="K1084" s="107">
        <v>200000</v>
      </c>
      <c r="L1084" s="38" t="s">
        <v>706</v>
      </c>
      <c r="M1084" s="38" t="s">
        <v>707</v>
      </c>
    </row>
    <row r="1085" spans="1:13" ht="38.25" x14ac:dyDescent="0.25">
      <c r="A1085" s="30" t="s">
        <v>713</v>
      </c>
      <c r="B1085" s="102" t="s">
        <v>1238</v>
      </c>
      <c r="C1085" s="102" t="s">
        <v>46</v>
      </c>
      <c r="D1085" s="102" t="s">
        <v>148</v>
      </c>
      <c r="E1085" s="125" t="s">
        <v>80</v>
      </c>
      <c r="F1085" s="105"/>
      <c r="G1085" s="128" t="s">
        <v>1327</v>
      </c>
      <c r="H1085" s="105" t="s">
        <v>16</v>
      </c>
      <c r="I1085" s="106">
        <v>110</v>
      </c>
      <c r="J1085" s="107">
        <v>10</v>
      </c>
      <c r="K1085" s="107">
        <v>1100</v>
      </c>
      <c r="L1085" s="38" t="s">
        <v>706</v>
      </c>
      <c r="M1085" s="38" t="s">
        <v>707</v>
      </c>
    </row>
    <row r="1086" spans="1:13" ht="38.25" x14ac:dyDescent="0.25">
      <c r="A1086" s="30" t="s">
        <v>713</v>
      </c>
      <c r="B1086" s="102" t="s">
        <v>1238</v>
      </c>
      <c r="C1086" s="102" t="s">
        <v>46</v>
      </c>
      <c r="D1086" s="102" t="s">
        <v>1328</v>
      </c>
      <c r="E1086" s="125">
        <v>27112814</v>
      </c>
      <c r="F1086" s="105">
        <v>92009622</v>
      </c>
      <c r="G1086" s="128" t="s">
        <v>1329</v>
      </c>
      <c r="H1086" s="105" t="s">
        <v>16</v>
      </c>
      <c r="I1086" s="106">
        <v>1850</v>
      </c>
      <c r="J1086" s="107">
        <v>245</v>
      </c>
      <c r="K1086" s="107">
        <v>453250</v>
      </c>
      <c r="L1086" s="38" t="s">
        <v>706</v>
      </c>
      <c r="M1086" s="38" t="s">
        <v>707</v>
      </c>
    </row>
    <row r="1087" spans="1:13" ht="38.25" x14ac:dyDescent="0.25">
      <c r="A1087" s="30" t="s">
        <v>713</v>
      </c>
      <c r="B1087" s="102" t="s">
        <v>1238</v>
      </c>
      <c r="C1087" s="102" t="s">
        <v>46</v>
      </c>
      <c r="D1087" s="102" t="s">
        <v>1330</v>
      </c>
      <c r="E1087" s="140" t="s">
        <v>1331</v>
      </c>
      <c r="F1087" s="105"/>
      <c r="G1087" s="128" t="s">
        <v>1332</v>
      </c>
      <c r="H1087" s="105" t="s">
        <v>16</v>
      </c>
      <c r="I1087" s="106">
        <v>2</v>
      </c>
      <c r="J1087" s="107">
        <v>10000</v>
      </c>
      <c r="K1087" s="107">
        <v>20000</v>
      </c>
      <c r="L1087" s="38" t="s">
        <v>706</v>
      </c>
      <c r="M1087" s="38" t="s">
        <v>707</v>
      </c>
    </row>
    <row r="1088" spans="1:13" ht="38.25" x14ac:dyDescent="0.25">
      <c r="A1088" s="30" t="s">
        <v>713</v>
      </c>
      <c r="B1088" s="102" t="s">
        <v>1238</v>
      </c>
      <c r="C1088" s="102" t="s">
        <v>46</v>
      </c>
      <c r="D1088" s="102" t="s">
        <v>1311</v>
      </c>
      <c r="E1088" s="125" t="s">
        <v>1252</v>
      </c>
      <c r="F1088" s="105"/>
      <c r="G1088" s="128" t="s">
        <v>1333</v>
      </c>
      <c r="H1088" s="105" t="s">
        <v>16</v>
      </c>
      <c r="I1088" s="106">
        <v>1</v>
      </c>
      <c r="J1088" s="107">
        <v>100000</v>
      </c>
      <c r="K1088" s="107">
        <v>100000</v>
      </c>
      <c r="L1088" s="38" t="s">
        <v>706</v>
      </c>
      <c r="M1088" s="38" t="s">
        <v>707</v>
      </c>
    </row>
    <row r="1089" spans="1:13" ht="38.25" x14ac:dyDescent="0.25">
      <c r="A1089" s="30" t="s">
        <v>713</v>
      </c>
      <c r="B1089" s="102" t="s">
        <v>1238</v>
      </c>
      <c r="C1089" s="102" t="s">
        <v>46</v>
      </c>
      <c r="D1089" s="102" t="s">
        <v>1302</v>
      </c>
      <c r="E1089" s="125" t="s">
        <v>1252</v>
      </c>
      <c r="F1089" s="105"/>
      <c r="G1089" s="128" t="s">
        <v>1334</v>
      </c>
      <c r="H1089" s="105" t="s">
        <v>16</v>
      </c>
      <c r="I1089" s="106">
        <v>1</v>
      </c>
      <c r="J1089" s="107">
        <v>100000</v>
      </c>
      <c r="K1089" s="107">
        <v>100000</v>
      </c>
      <c r="L1089" s="38" t="s">
        <v>706</v>
      </c>
      <c r="M1089" s="38" t="s">
        <v>707</v>
      </c>
    </row>
    <row r="1090" spans="1:13" ht="38.25" x14ac:dyDescent="0.25">
      <c r="A1090" s="30" t="s">
        <v>713</v>
      </c>
      <c r="B1090" s="102" t="s">
        <v>1238</v>
      </c>
      <c r="C1090" s="102" t="s">
        <v>46</v>
      </c>
      <c r="D1090" s="102" t="s">
        <v>1311</v>
      </c>
      <c r="E1090" s="125">
        <v>23271711</v>
      </c>
      <c r="F1090" s="105">
        <v>92096861</v>
      </c>
      <c r="G1090" s="128" t="s">
        <v>1335</v>
      </c>
      <c r="H1090" s="105" t="s">
        <v>16</v>
      </c>
      <c r="I1090" s="106">
        <v>210</v>
      </c>
      <c r="J1090" s="107">
        <v>1000</v>
      </c>
      <c r="K1090" s="107">
        <v>210000</v>
      </c>
      <c r="L1090" s="38" t="s">
        <v>706</v>
      </c>
      <c r="M1090" s="38" t="s">
        <v>707</v>
      </c>
    </row>
    <row r="1091" spans="1:13" ht="38.25" x14ac:dyDescent="0.25">
      <c r="A1091" s="30" t="s">
        <v>713</v>
      </c>
      <c r="B1091" s="102" t="s">
        <v>1238</v>
      </c>
      <c r="C1091" s="102" t="s">
        <v>46</v>
      </c>
      <c r="D1091" s="102" t="s">
        <v>1311</v>
      </c>
      <c r="E1091" s="125">
        <v>23271711</v>
      </c>
      <c r="F1091" s="105">
        <v>92096883</v>
      </c>
      <c r="G1091" s="128" t="s">
        <v>1336</v>
      </c>
      <c r="H1091" s="105" t="s">
        <v>16</v>
      </c>
      <c r="I1091" s="106">
        <v>110</v>
      </c>
      <c r="J1091" s="107">
        <v>3000</v>
      </c>
      <c r="K1091" s="107">
        <v>330000</v>
      </c>
      <c r="L1091" s="38" t="s">
        <v>706</v>
      </c>
      <c r="M1091" s="38" t="s">
        <v>707</v>
      </c>
    </row>
    <row r="1092" spans="1:13" ht="38.25" x14ac:dyDescent="0.25">
      <c r="A1092" s="30" t="s">
        <v>713</v>
      </c>
      <c r="B1092" s="102" t="s">
        <v>1238</v>
      </c>
      <c r="C1092" s="102" t="s">
        <v>46</v>
      </c>
      <c r="D1092" s="102" t="s">
        <v>1311</v>
      </c>
      <c r="E1092" s="125">
        <v>23271711</v>
      </c>
      <c r="F1092" s="105">
        <v>92096882</v>
      </c>
      <c r="G1092" s="128" t="s">
        <v>1337</v>
      </c>
      <c r="H1092" s="105" t="s">
        <v>16</v>
      </c>
      <c r="I1092" s="106">
        <v>20</v>
      </c>
      <c r="J1092" s="107">
        <v>3000</v>
      </c>
      <c r="K1092" s="107">
        <v>60000</v>
      </c>
      <c r="L1092" s="38" t="s">
        <v>706</v>
      </c>
      <c r="M1092" s="38" t="s">
        <v>707</v>
      </c>
    </row>
    <row r="1093" spans="1:13" ht="38.25" x14ac:dyDescent="0.25">
      <c r="A1093" s="30" t="s">
        <v>713</v>
      </c>
      <c r="B1093" s="102" t="s">
        <v>1238</v>
      </c>
      <c r="C1093" s="102" t="s">
        <v>46</v>
      </c>
      <c r="D1093" s="102" t="s">
        <v>1302</v>
      </c>
      <c r="E1093" s="140" t="s">
        <v>1252</v>
      </c>
      <c r="F1093" s="105"/>
      <c r="G1093" s="128" t="s">
        <v>1338</v>
      </c>
      <c r="H1093" s="105" t="s">
        <v>16</v>
      </c>
      <c r="I1093" s="106">
        <v>20</v>
      </c>
      <c r="J1093" s="107">
        <v>5000</v>
      </c>
      <c r="K1093" s="107">
        <v>100000</v>
      </c>
      <c r="L1093" s="38" t="s">
        <v>706</v>
      </c>
      <c r="M1093" s="38" t="s">
        <v>707</v>
      </c>
    </row>
    <row r="1094" spans="1:13" ht="38.25" x14ac:dyDescent="0.25">
      <c r="A1094" s="30" t="s">
        <v>713</v>
      </c>
      <c r="B1094" s="102" t="s">
        <v>1238</v>
      </c>
      <c r="C1094" s="102" t="s">
        <v>1286</v>
      </c>
      <c r="D1094" s="102" t="s">
        <v>18</v>
      </c>
      <c r="E1094" s="140" t="s">
        <v>1252</v>
      </c>
      <c r="F1094" s="105"/>
      <c r="G1094" s="128" t="s">
        <v>1339</v>
      </c>
      <c r="H1094" s="105" t="s">
        <v>16</v>
      </c>
      <c r="I1094" s="106">
        <v>20</v>
      </c>
      <c r="J1094" s="107">
        <v>5000</v>
      </c>
      <c r="K1094" s="107">
        <v>100000</v>
      </c>
      <c r="L1094" s="38" t="s">
        <v>706</v>
      </c>
      <c r="M1094" s="38" t="s">
        <v>707</v>
      </c>
    </row>
    <row r="1095" spans="1:13" ht="25.5" x14ac:dyDescent="0.25">
      <c r="A1095" s="30" t="s">
        <v>713</v>
      </c>
      <c r="B1095" s="105" t="s">
        <v>1238</v>
      </c>
      <c r="C1095" s="141" t="s">
        <v>46</v>
      </c>
      <c r="D1095" s="141" t="s">
        <v>1302</v>
      </c>
      <c r="E1095" s="125" t="s">
        <v>1252</v>
      </c>
      <c r="F1095" s="125"/>
      <c r="G1095" s="104" t="s">
        <v>1340</v>
      </c>
      <c r="H1095" s="105" t="s">
        <v>16</v>
      </c>
      <c r="I1095" s="106">
        <v>20</v>
      </c>
      <c r="J1095" s="107">
        <v>5000</v>
      </c>
      <c r="K1095" s="107">
        <v>100000</v>
      </c>
      <c r="L1095" s="105" t="s">
        <v>706</v>
      </c>
      <c r="M1095" s="104" t="s">
        <v>707</v>
      </c>
    </row>
    <row r="1096" spans="1:13" ht="25.5" x14ac:dyDescent="0.25">
      <c r="A1096" s="30" t="s">
        <v>713</v>
      </c>
      <c r="B1096" s="101" t="s">
        <v>1238</v>
      </c>
      <c r="C1096" s="102" t="s">
        <v>46</v>
      </c>
      <c r="D1096" s="102" t="s">
        <v>393</v>
      </c>
      <c r="E1096" s="125">
        <v>46182005</v>
      </c>
      <c r="F1096" s="105">
        <v>92002939</v>
      </c>
      <c r="G1096" s="128" t="s">
        <v>1341</v>
      </c>
      <c r="H1096" s="105" t="s">
        <v>16</v>
      </c>
      <c r="I1096" s="106">
        <v>50</v>
      </c>
      <c r="J1096" s="107">
        <v>6000</v>
      </c>
      <c r="K1096" s="107">
        <v>300000</v>
      </c>
      <c r="L1096" s="105" t="s">
        <v>706</v>
      </c>
      <c r="M1096" s="104" t="s">
        <v>707</v>
      </c>
    </row>
    <row r="1097" spans="1:13" ht="38.25" x14ac:dyDescent="0.25">
      <c r="A1097" s="30" t="s">
        <v>713</v>
      </c>
      <c r="B1097" s="101" t="s">
        <v>1238</v>
      </c>
      <c r="C1097" s="102" t="s">
        <v>46</v>
      </c>
      <c r="D1097" s="102" t="s">
        <v>393</v>
      </c>
      <c r="E1097" s="140">
        <v>46182005</v>
      </c>
      <c r="F1097" s="132">
        <v>92026976</v>
      </c>
      <c r="G1097" s="128" t="s">
        <v>1342</v>
      </c>
      <c r="H1097" s="105" t="s">
        <v>16</v>
      </c>
      <c r="I1097" s="106">
        <v>200</v>
      </c>
      <c r="J1097" s="107">
        <v>1000</v>
      </c>
      <c r="K1097" s="107">
        <v>200000</v>
      </c>
      <c r="L1097" s="38" t="s">
        <v>706</v>
      </c>
      <c r="M1097" s="38" t="s">
        <v>707</v>
      </c>
    </row>
    <row r="1098" spans="1:13" ht="25.5" x14ac:dyDescent="0.25">
      <c r="A1098" s="30" t="s">
        <v>713</v>
      </c>
      <c r="B1098" s="101" t="s">
        <v>1343</v>
      </c>
      <c r="C1098" s="102" t="s">
        <v>908</v>
      </c>
      <c r="D1098" s="102" t="s">
        <v>1108</v>
      </c>
      <c r="E1098" s="125"/>
      <c r="F1098" s="105"/>
      <c r="G1098" s="128" t="s">
        <v>1344</v>
      </c>
      <c r="H1098" s="105"/>
      <c r="I1098" s="106"/>
      <c r="J1098" s="107"/>
      <c r="K1098" s="107">
        <v>143510</v>
      </c>
      <c r="L1098" s="105"/>
      <c r="M1098" s="104"/>
    </row>
    <row r="1099" spans="1:13" ht="25.5" x14ac:dyDescent="0.25">
      <c r="A1099" s="30" t="s">
        <v>713</v>
      </c>
      <c r="B1099" s="101">
        <v>29901</v>
      </c>
      <c r="C1099" s="101" t="s">
        <v>86</v>
      </c>
      <c r="D1099" s="102" t="s">
        <v>909</v>
      </c>
      <c r="E1099" s="140"/>
      <c r="F1099" s="105"/>
      <c r="G1099" s="128" t="s">
        <v>1345</v>
      </c>
      <c r="H1099" s="105"/>
      <c r="I1099" s="106"/>
      <c r="J1099" s="107"/>
      <c r="K1099" s="107"/>
      <c r="L1099" s="38"/>
      <c r="M1099" s="38"/>
    </row>
    <row r="1100" spans="1:13" ht="25.5" x14ac:dyDescent="0.25">
      <c r="A1100" s="30" t="s">
        <v>713</v>
      </c>
      <c r="B1100" s="105">
        <v>29901</v>
      </c>
      <c r="C1100" s="141" t="s">
        <v>86</v>
      </c>
      <c r="D1100" s="141" t="s">
        <v>1040</v>
      </c>
      <c r="E1100" s="125">
        <v>44121705</v>
      </c>
      <c r="F1100" s="154"/>
      <c r="G1100" s="104" t="s">
        <v>1346</v>
      </c>
      <c r="H1100" s="105" t="s">
        <v>16</v>
      </c>
      <c r="I1100" s="106">
        <v>200</v>
      </c>
      <c r="J1100" s="107">
        <v>565</v>
      </c>
      <c r="K1100" s="107">
        <v>113000</v>
      </c>
      <c r="L1100" s="105" t="s">
        <v>706</v>
      </c>
      <c r="M1100" s="104" t="s">
        <v>707</v>
      </c>
    </row>
    <row r="1101" spans="1:13" ht="25.5" x14ac:dyDescent="0.25">
      <c r="A1101" s="30" t="s">
        <v>713</v>
      </c>
      <c r="B1101" s="101">
        <v>29901</v>
      </c>
      <c r="C1101" s="102">
        <v>420</v>
      </c>
      <c r="D1101" s="102" t="s">
        <v>909</v>
      </c>
      <c r="E1101" s="125"/>
      <c r="F1101" s="105"/>
      <c r="G1101" s="128" t="s">
        <v>1347</v>
      </c>
      <c r="H1101" s="105"/>
      <c r="I1101" s="106"/>
      <c r="J1101" s="107"/>
      <c r="K1101" s="107"/>
      <c r="L1101" s="105"/>
      <c r="M1101" s="104"/>
    </row>
    <row r="1102" spans="1:13" ht="38.25" x14ac:dyDescent="0.25">
      <c r="A1102" s="30" t="s">
        <v>713</v>
      </c>
      <c r="B1102" s="101">
        <v>29901</v>
      </c>
      <c r="C1102" s="102">
        <v>420</v>
      </c>
      <c r="D1102" s="102" t="s">
        <v>454</v>
      </c>
      <c r="E1102" s="142">
        <v>27112311</v>
      </c>
      <c r="F1102" s="105">
        <v>90015389</v>
      </c>
      <c r="G1102" s="104" t="s">
        <v>1348</v>
      </c>
      <c r="H1102" s="105" t="s">
        <v>16</v>
      </c>
      <c r="I1102" s="106">
        <v>60</v>
      </c>
      <c r="J1102" s="107">
        <v>508.49999999999994</v>
      </c>
      <c r="K1102" s="107">
        <v>30509.999999999996</v>
      </c>
      <c r="L1102" s="38" t="s">
        <v>706</v>
      </c>
      <c r="M1102" s="38" t="s">
        <v>707</v>
      </c>
    </row>
    <row r="1103" spans="1:13" ht="25.5" x14ac:dyDescent="0.25">
      <c r="A1103" s="30" t="s">
        <v>713</v>
      </c>
      <c r="B1103" s="101" t="s">
        <v>1349</v>
      </c>
      <c r="C1103" s="102" t="s">
        <v>908</v>
      </c>
      <c r="D1103" s="102" t="s">
        <v>1108</v>
      </c>
      <c r="E1103" s="125"/>
      <c r="F1103" s="105"/>
      <c r="G1103" s="104" t="s">
        <v>1350</v>
      </c>
      <c r="H1103" s="105"/>
      <c r="I1103" s="106"/>
      <c r="J1103" s="107"/>
      <c r="K1103" s="107">
        <v>142380</v>
      </c>
      <c r="L1103" s="38"/>
      <c r="M1103" s="38"/>
    </row>
    <row r="1104" spans="1:13" ht="25.5" x14ac:dyDescent="0.25">
      <c r="A1104" s="30" t="s">
        <v>713</v>
      </c>
      <c r="B1104" s="105">
        <v>29903</v>
      </c>
      <c r="C1104" s="141" t="s">
        <v>60</v>
      </c>
      <c r="D1104" s="141" t="s">
        <v>909</v>
      </c>
      <c r="E1104" s="125"/>
      <c r="F1104" s="154"/>
      <c r="G1104" s="104" t="s">
        <v>1351</v>
      </c>
      <c r="H1104" s="105"/>
      <c r="I1104" s="106"/>
      <c r="J1104" s="107"/>
      <c r="K1104" s="107"/>
      <c r="L1104" s="105"/>
      <c r="M1104" s="104"/>
    </row>
    <row r="1105" spans="1:13" ht="25.5" x14ac:dyDescent="0.25">
      <c r="A1105" s="30" t="s">
        <v>713</v>
      </c>
      <c r="B1105" s="101">
        <v>29903</v>
      </c>
      <c r="C1105" s="102" t="s">
        <v>60</v>
      </c>
      <c r="D1105" s="102" t="s">
        <v>18</v>
      </c>
      <c r="E1105" s="125">
        <v>14111822</v>
      </c>
      <c r="F1105" s="105"/>
      <c r="G1105" s="128" t="s">
        <v>1352</v>
      </c>
      <c r="H1105" s="105" t="s">
        <v>16</v>
      </c>
      <c r="I1105" s="106">
        <v>20</v>
      </c>
      <c r="J1105" s="107">
        <v>5084.9999999999991</v>
      </c>
      <c r="K1105" s="107">
        <v>101699.99999999999</v>
      </c>
      <c r="L1105" s="105" t="s">
        <v>706</v>
      </c>
      <c r="M1105" s="104" t="s">
        <v>707</v>
      </c>
    </row>
    <row r="1106" spans="1:13" ht="38.25" x14ac:dyDescent="0.25">
      <c r="A1106" s="30" t="s">
        <v>713</v>
      </c>
      <c r="B1106" s="143">
        <v>29903</v>
      </c>
      <c r="C1106" s="109" t="s">
        <v>60</v>
      </c>
      <c r="D1106" s="109" t="s">
        <v>18</v>
      </c>
      <c r="E1106" s="136">
        <v>14111811</v>
      </c>
      <c r="F1106" s="42"/>
      <c r="G1106" s="152" t="s">
        <v>1353</v>
      </c>
      <c r="H1106" s="42" t="s">
        <v>16</v>
      </c>
      <c r="I1106" s="110">
        <v>9</v>
      </c>
      <c r="J1106" s="111">
        <v>4520</v>
      </c>
      <c r="K1106" s="111">
        <v>40680</v>
      </c>
      <c r="L1106" s="38" t="s">
        <v>706</v>
      </c>
      <c r="M1106" s="38" t="s">
        <v>707</v>
      </c>
    </row>
    <row r="1107" spans="1:13" ht="25.5" x14ac:dyDescent="0.25">
      <c r="A1107" s="30" t="s">
        <v>713</v>
      </c>
      <c r="B1107" s="143" t="s">
        <v>1354</v>
      </c>
      <c r="C1107" s="109" t="s">
        <v>908</v>
      </c>
      <c r="D1107" s="109" t="s">
        <v>1108</v>
      </c>
      <c r="E1107" s="114"/>
      <c r="F1107" s="42"/>
      <c r="G1107" s="152" t="s">
        <v>1355</v>
      </c>
      <c r="H1107" s="42"/>
      <c r="I1107" s="110"/>
      <c r="J1107" s="111"/>
      <c r="K1107" s="111">
        <v>2259999.9999999995</v>
      </c>
      <c r="L1107" s="38"/>
      <c r="M1107" s="38"/>
    </row>
    <row r="1108" spans="1:13" ht="25.5" x14ac:dyDescent="0.25">
      <c r="A1108" s="30" t="s">
        <v>713</v>
      </c>
      <c r="B1108" s="143">
        <v>29904</v>
      </c>
      <c r="C1108" s="109" t="s">
        <v>585</v>
      </c>
      <c r="D1108" s="109" t="s">
        <v>909</v>
      </c>
      <c r="E1108" s="114"/>
      <c r="F1108" s="42"/>
      <c r="G1108" s="152" t="s">
        <v>1356</v>
      </c>
      <c r="H1108" s="42"/>
      <c r="I1108" s="110"/>
      <c r="J1108" s="111"/>
      <c r="K1108" s="111"/>
      <c r="L1108" s="38"/>
      <c r="M1108" s="38"/>
    </row>
    <row r="1109" spans="1:13" ht="38.25" x14ac:dyDescent="0.25">
      <c r="A1109" s="30" t="s">
        <v>713</v>
      </c>
      <c r="B1109" s="143">
        <v>29904</v>
      </c>
      <c r="C1109" s="109" t="s">
        <v>585</v>
      </c>
      <c r="D1109" s="109" t="s">
        <v>501</v>
      </c>
      <c r="E1109" s="155">
        <v>46181604</v>
      </c>
      <c r="F1109" s="121">
        <v>90017969</v>
      </c>
      <c r="G1109" s="152" t="s">
        <v>1357</v>
      </c>
      <c r="H1109" s="42" t="s">
        <v>1358</v>
      </c>
      <c r="I1109" s="110">
        <v>30</v>
      </c>
      <c r="J1109" s="111">
        <v>11299.999999999998</v>
      </c>
      <c r="K1109" s="111">
        <v>338999.99999999994</v>
      </c>
      <c r="L1109" s="38" t="s">
        <v>706</v>
      </c>
      <c r="M1109" s="38" t="s">
        <v>707</v>
      </c>
    </row>
    <row r="1110" spans="1:13" ht="25.5" x14ac:dyDescent="0.25">
      <c r="A1110" s="30" t="s">
        <v>713</v>
      </c>
      <c r="B1110" s="105">
        <v>29904</v>
      </c>
      <c r="C1110" s="141" t="s">
        <v>46</v>
      </c>
      <c r="D1110" s="141" t="s">
        <v>909</v>
      </c>
      <c r="E1110" s="125"/>
      <c r="F1110" s="125"/>
      <c r="G1110" s="104" t="s">
        <v>1359</v>
      </c>
      <c r="H1110" s="105"/>
      <c r="I1110" s="106"/>
      <c r="J1110" s="107"/>
      <c r="K1110" s="107"/>
      <c r="L1110" s="105"/>
      <c r="M1110" s="104"/>
    </row>
    <row r="1111" spans="1:13" ht="25.5" x14ac:dyDescent="0.25">
      <c r="A1111" s="30" t="s">
        <v>713</v>
      </c>
      <c r="B1111" s="101">
        <v>29904</v>
      </c>
      <c r="C1111" s="102" t="s">
        <v>46</v>
      </c>
      <c r="D1111" s="102" t="s">
        <v>848</v>
      </c>
      <c r="E1111" s="125">
        <v>46181501</v>
      </c>
      <c r="F1111" s="105">
        <v>92007915</v>
      </c>
      <c r="G1111" s="128" t="s">
        <v>1360</v>
      </c>
      <c r="H1111" s="105" t="s">
        <v>16</v>
      </c>
      <c r="I1111" s="106">
        <v>60</v>
      </c>
      <c r="J1111" s="107">
        <v>22599.999999999996</v>
      </c>
      <c r="K1111" s="107">
        <v>1355999.9999999998</v>
      </c>
      <c r="L1111" s="105" t="s">
        <v>706</v>
      </c>
      <c r="M1111" s="104" t="s">
        <v>707</v>
      </c>
    </row>
    <row r="1112" spans="1:13" ht="38.25" x14ac:dyDescent="0.25">
      <c r="A1112" s="30" t="s">
        <v>713</v>
      </c>
      <c r="B1112" s="143">
        <v>29904</v>
      </c>
      <c r="C1112" s="109" t="s">
        <v>46</v>
      </c>
      <c r="D1112" s="109" t="s">
        <v>1361</v>
      </c>
      <c r="E1112" s="136">
        <v>46181516</v>
      </c>
      <c r="F1112" s="42">
        <v>90017803</v>
      </c>
      <c r="G1112" s="152" t="s">
        <v>1362</v>
      </c>
      <c r="H1112" s="42" t="s">
        <v>16</v>
      </c>
      <c r="I1112" s="110">
        <v>50</v>
      </c>
      <c r="J1112" s="111">
        <v>11299.999999999998</v>
      </c>
      <c r="K1112" s="111">
        <v>564999.99999999988</v>
      </c>
      <c r="L1112" s="38" t="s">
        <v>706</v>
      </c>
      <c r="M1112" s="38" t="s">
        <v>707</v>
      </c>
    </row>
    <row r="1113" spans="1:13" ht="25.5" x14ac:dyDescent="0.25">
      <c r="A1113" s="30" t="s">
        <v>713</v>
      </c>
      <c r="B1113" s="143" t="s">
        <v>1363</v>
      </c>
      <c r="C1113" s="109" t="s">
        <v>908</v>
      </c>
      <c r="D1113" s="109" t="s">
        <v>909</v>
      </c>
      <c r="E1113" s="136"/>
      <c r="F1113" s="42"/>
      <c r="G1113" s="152" t="s">
        <v>1364</v>
      </c>
      <c r="H1113" s="42"/>
      <c r="I1113" s="110"/>
      <c r="J1113" s="111"/>
      <c r="K1113" s="111">
        <v>6382240</v>
      </c>
      <c r="L1113" s="38"/>
      <c r="M1113" s="38"/>
    </row>
    <row r="1114" spans="1:13" ht="25.5" x14ac:dyDescent="0.25">
      <c r="A1114" s="30" t="s">
        <v>713</v>
      </c>
      <c r="B1114" s="143">
        <v>29906</v>
      </c>
      <c r="C1114" s="109" t="s">
        <v>639</v>
      </c>
      <c r="D1114" s="109" t="s">
        <v>909</v>
      </c>
      <c r="E1114" s="136"/>
      <c r="F1114" s="42"/>
      <c r="G1114" s="152" t="s">
        <v>1365</v>
      </c>
      <c r="H1114" s="42"/>
      <c r="I1114" s="110"/>
      <c r="J1114" s="111"/>
      <c r="K1114" s="111"/>
      <c r="L1114" s="38"/>
      <c r="M1114" s="38"/>
    </row>
    <row r="1115" spans="1:13" ht="38.25" x14ac:dyDescent="0.25">
      <c r="A1115" s="30" t="s">
        <v>713</v>
      </c>
      <c r="B1115" s="143">
        <v>29906</v>
      </c>
      <c r="C1115" s="109" t="s">
        <v>639</v>
      </c>
      <c r="D1115" s="109" t="s">
        <v>1366</v>
      </c>
      <c r="E1115" s="136">
        <v>46181804</v>
      </c>
      <c r="F1115" s="42">
        <v>92086375</v>
      </c>
      <c r="G1115" s="152" t="s">
        <v>1367</v>
      </c>
      <c r="H1115" s="42" t="s">
        <v>16</v>
      </c>
      <c r="I1115" s="110">
        <v>30</v>
      </c>
      <c r="J1115" s="111">
        <v>2260</v>
      </c>
      <c r="K1115" s="111">
        <v>67800</v>
      </c>
      <c r="L1115" s="38" t="s">
        <v>706</v>
      </c>
      <c r="M1115" s="38" t="s">
        <v>707</v>
      </c>
    </row>
    <row r="1116" spans="1:13" ht="38.25" x14ac:dyDescent="0.25">
      <c r="A1116" s="30" t="s">
        <v>713</v>
      </c>
      <c r="B1116" s="143">
        <v>29906</v>
      </c>
      <c r="C1116" s="109" t="s">
        <v>46</v>
      </c>
      <c r="D1116" s="109" t="s">
        <v>1368</v>
      </c>
      <c r="E1116" s="114">
        <v>46181804</v>
      </c>
      <c r="F1116" s="42">
        <v>92052072</v>
      </c>
      <c r="G1116" s="152" t="s">
        <v>1369</v>
      </c>
      <c r="H1116" s="42" t="s">
        <v>16</v>
      </c>
      <c r="I1116" s="110">
        <v>20</v>
      </c>
      <c r="J1116" s="111">
        <v>1130</v>
      </c>
      <c r="K1116" s="111">
        <v>22600</v>
      </c>
      <c r="L1116" s="38" t="s">
        <v>706</v>
      </c>
      <c r="M1116" s="38" t="s">
        <v>707</v>
      </c>
    </row>
    <row r="1117" spans="1:13" ht="38.25" x14ac:dyDescent="0.25">
      <c r="A1117" s="30" t="s">
        <v>713</v>
      </c>
      <c r="B1117" s="143">
        <v>29906</v>
      </c>
      <c r="C1117" s="109" t="s">
        <v>639</v>
      </c>
      <c r="D1117" s="109" t="s">
        <v>1189</v>
      </c>
      <c r="E1117" s="136">
        <v>46181540</v>
      </c>
      <c r="F1117" s="121">
        <v>90015448</v>
      </c>
      <c r="G1117" s="152" t="s">
        <v>1370</v>
      </c>
      <c r="H1117" s="42" t="s">
        <v>1358</v>
      </c>
      <c r="I1117" s="110">
        <v>90</v>
      </c>
      <c r="J1117" s="111">
        <v>5649.9999999999991</v>
      </c>
      <c r="K1117" s="111">
        <v>508499.99999999994</v>
      </c>
      <c r="L1117" s="38" t="s">
        <v>706</v>
      </c>
      <c r="M1117" s="38" t="s">
        <v>707</v>
      </c>
    </row>
    <row r="1118" spans="1:13" ht="38.25" x14ac:dyDescent="0.25">
      <c r="A1118" s="30" t="s">
        <v>713</v>
      </c>
      <c r="B1118" s="143">
        <v>29906</v>
      </c>
      <c r="C1118" s="109" t="s">
        <v>639</v>
      </c>
      <c r="D1118" s="109" t="s">
        <v>1219</v>
      </c>
      <c r="E1118" s="114">
        <v>46181520</v>
      </c>
      <c r="F1118" s="42">
        <v>90002832</v>
      </c>
      <c r="G1118" s="152" t="s">
        <v>1371</v>
      </c>
      <c r="H1118" s="42" t="s">
        <v>16</v>
      </c>
      <c r="I1118" s="110">
        <v>90</v>
      </c>
      <c r="J1118" s="111">
        <v>8475</v>
      </c>
      <c r="K1118" s="111">
        <v>762750</v>
      </c>
      <c r="L1118" s="38" t="s">
        <v>706</v>
      </c>
      <c r="M1118" s="38" t="s">
        <v>707</v>
      </c>
    </row>
    <row r="1119" spans="1:13" ht="25.5" x14ac:dyDescent="0.25">
      <c r="A1119" s="30" t="s">
        <v>713</v>
      </c>
      <c r="B1119" s="143">
        <v>29906</v>
      </c>
      <c r="C1119" s="109" t="s">
        <v>46</v>
      </c>
      <c r="D1119" s="109" t="s">
        <v>909</v>
      </c>
      <c r="E1119" s="114"/>
      <c r="F1119" s="42"/>
      <c r="G1119" s="152" t="s">
        <v>1372</v>
      </c>
      <c r="H1119" s="42"/>
      <c r="I1119" s="110"/>
      <c r="J1119" s="111"/>
      <c r="K1119" s="111"/>
      <c r="L1119" s="38"/>
      <c r="M1119" s="38"/>
    </row>
    <row r="1120" spans="1:13" ht="38.25" x14ac:dyDescent="0.25">
      <c r="A1120" s="30" t="s">
        <v>713</v>
      </c>
      <c r="B1120" s="42">
        <v>29906</v>
      </c>
      <c r="C1120" s="144" t="s">
        <v>46</v>
      </c>
      <c r="D1120" s="144" t="s">
        <v>985</v>
      </c>
      <c r="E1120" s="114">
        <v>46181516</v>
      </c>
      <c r="F1120" s="42">
        <v>90017803</v>
      </c>
      <c r="G1120" s="156" t="s">
        <v>1373</v>
      </c>
      <c r="H1120" s="42" t="s">
        <v>1358</v>
      </c>
      <c r="I1120" s="110">
        <v>90</v>
      </c>
      <c r="J1120" s="111">
        <v>6779.9999999999991</v>
      </c>
      <c r="K1120" s="111">
        <v>610199.99999999988</v>
      </c>
      <c r="L1120" s="38" t="s">
        <v>706</v>
      </c>
      <c r="M1120" s="38" t="s">
        <v>707</v>
      </c>
    </row>
    <row r="1121" spans="1:13" ht="25.5" x14ac:dyDescent="0.25">
      <c r="A1121" s="30" t="s">
        <v>713</v>
      </c>
      <c r="B1121" s="42">
        <v>29906</v>
      </c>
      <c r="C1121" s="144" t="s">
        <v>105</v>
      </c>
      <c r="D1121" s="144" t="s">
        <v>909</v>
      </c>
      <c r="E1121" s="114"/>
      <c r="F1121" s="42"/>
      <c r="G1121" s="156" t="s">
        <v>1374</v>
      </c>
      <c r="H1121" s="42"/>
      <c r="I1121" s="110"/>
      <c r="J1121" s="111"/>
      <c r="K1121" s="111"/>
      <c r="L1121" s="38"/>
      <c r="M1121" s="38"/>
    </row>
    <row r="1122" spans="1:13" ht="38.25" x14ac:dyDescent="0.25">
      <c r="A1122" s="30" t="s">
        <v>713</v>
      </c>
      <c r="B1122" s="42">
        <v>29906</v>
      </c>
      <c r="C1122" s="144" t="s">
        <v>105</v>
      </c>
      <c r="D1122" s="144" t="s">
        <v>393</v>
      </c>
      <c r="E1122" s="114">
        <v>46181504</v>
      </c>
      <c r="F1122" s="42">
        <v>90002945</v>
      </c>
      <c r="G1122" s="156" t="s">
        <v>1375</v>
      </c>
      <c r="H1122" s="42" t="s">
        <v>1358</v>
      </c>
      <c r="I1122" s="110">
        <v>1250</v>
      </c>
      <c r="J1122" s="111">
        <v>2260</v>
      </c>
      <c r="K1122" s="111">
        <v>2825000</v>
      </c>
      <c r="L1122" s="38" t="s">
        <v>706</v>
      </c>
      <c r="M1122" s="38" t="s">
        <v>707</v>
      </c>
    </row>
    <row r="1123" spans="1:13" ht="25.5" x14ac:dyDescent="0.25">
      <c r="A1123" s="30" t="s">
        <v>713</v>
      </c>
      <c r="B1123" s="42">
        <v>29906</v>
      </c>
      <c r="C1123" s="144" t="s">
        <v>639</v>
      </c>
      <c r="D1123" s="144" t="s">
        <v>909</v>
      </c>
      <c r="E1123" s="114"/>
      <c r="F1123" s="42"/>
      <c r="G1123" s="156" t="s">
        <v>1376</v>
      </c>
      <c r="H1123" s="42"/>
      <c r="I1123" s="110"/>
      <c r="J1123" s="111"/>
      <c r="K1123" s="111"/>
      <c r="L1123" s="38"/>
      <c r="M1123" s="38"/>
    </row>
    <row r="1124" spans="1:13" ht="38.25" x14ac:dyDescent="0.25">
      <c r="A1124" s="30" t="s">
        <v>713</v>
      </c>
      <c r="B1124" s="42">
        <v>29906</v>
      </c>
      <c r="C1124" s="144" t="s">
        <v>639</v>
      </c>
      <c r="D1124" s="144" t="s">
        <v>1377</v>
      </c>
      <c r="E1124" s="137">
        <v>46182211</v>
      </c>
      <c r="F1124" s="121">
        <v>92039776</v>
      </c>
      <c r="G1124" s="156" t="s">
        <v>1378</v>
      </c>
      <c r="H1124" s="42" t="s">
        <v>16</v>
      </c>
      <c r="I1124" s="110">
        <v>110</v>
      </c>
      <c r="J1124" s="111">
        <v>5084.9999999999991</v>
      </c>
      <c r="K1124" s="111">
        <v>559349.99999999988</v>
      </c>
      <c r="L1124" s="38" t="s">
        <v>706</v>
      </c>
      <c r="M1124" s="38" t="s">
        <v>707</v>
      </c>
    </row>
    <row r="1125" spans="1:13" ht="25.5" x14ac:dyDescent="0.25">
      <c r="A1125" s="30" t="s">
        <v>713</v>
      </c>
      <c r="B1125" s="42">
        <v>29906</v>
      </c>
      <c r="C1125" s="144" t="s">
        <v>639</v>
      </c>
      <c r="D1125" s="144" t="s">
        <v>909</v>
      </c>
      <c r="E1125" s="114"/>
      <c r="F1125" s="42"/>
      <c r="G1125" s="156" t="s">
        <v>1379</v>
      </c>
      <c r="H1125" s="42"/>
      <c r="I1125" s="110"/>
      <c r="J1125" s="111"/>
      <c r="K1125" s="111"/>
      <c r="L1125" s="38"/>
      <c r="M1125" s="38"/>
    </row>
    <row r="1126" spans="1:13" ht="38.25" x14ac:dyDescent="0.25">
      <c r="A1126" s="30" t="s">
        <v>713</v>
      </c>
      <c r="B1126" s="42">
        <v>29906</v>
      </c>
      <c r="C1126" s="144" t="s">
        <v>639</v>
      </c>
      <c r="D1126" s="144" t="s">
        <v>454</v>
      </c>
      <c r="E1126" s="114">
        <v>46182001</v>
      </c>
      <c r="F1126" s="42">
        <v>92008099</v>
      </c>
      <c r="G1126" s="156" t="s">
        <v>1380</v>
      </c>
      <c r="H1126" s="42" t="s">
        <v>16</v>
      </c>
      <c r="I1126" s="110">
        <v>26</v>
      </c>
      <c r="J1126" s="111">
        <v>11299.999999999998</v>
      </c>
      <c r="K1126" s="111">
        <v>293799.99999999994</v>
      </c>
      <c r="L1126" s="38" t="s">
        <v>706</v>
      </c>
      <c r="M1126" s="38" t="s">
        <v>707</v>
      </c>
    </row>
    <row r="1127" spans="1:13" ht="38.25" x14ac:dyDescent="0.25">
      <c r="A1127" s="30" t="s">
        <v>713</v>
      </c>
      <c r="B1127" s="42">
        <v>29906</v>
      </c>
      <c r="C1127" s="144" t="s">
        <v>639</v>
      </c>
      <c r="D1127" s="144" t="s">
        <v>429</v>
      </c>
      <c r="E1127" s="136">
        <v>46182001</v>
      </c>
      <c r="F1127" s="42">
        <v>90030807</v>
      </c>
      <c r="G1127" s="156" t="s">
        <v>1381</v>
      </c>
      <c r="H1127" s="42" t="s">
        <v>16</v>
      </c>
      <c r="I1127" s="110">
        <v>8200</v>
      </c>
      <c r="J1127" s="111">
        <v>56.499999999999993</v>
      </c>
      <c r="K1127" s="111">
        <v>463299.99999999994</v>
      </c>
      <c r="L1127" s="38" t="s">
        <v>706</v>
      </c>
      <c r="M1127" s="38" t="s">
        <v>707</v>
      </c>
    </row>
    <row r="1128" spans="1:13" ht="25.5" x14ac:dyDescent="0.25">
      <c r="A1128" s="30" t="s">
        <v>713</v>
      </c>
      <c r="B1128" s="42">
        <v>29906</v>
      </c>
      <c r="C1128" s="144" t="s">
        <v>432</v>
      </c>
      <c r="D1128" s="144" t="s">
        <v>909</v>
      </c>
      <c r="E1128" s="136"/>
      <c r="F1128" s="42"/>
      <c r="G1128" s="156" t="s">
        <v>1382</v>
      </c>
      <c r="H1128" s="42"/>
      <c r="I1128" s="110"/>
      <c r="J1128" s="111"/>
      <c r="K1128" s="111"/>
      <c r="L1128" s="38"/>
      <c r="M1128" s="38"/>
    </row>
    <row r="1129" spans="1:13" ht="38.25" x14ac:dyDescent="0.25">
      <c r="A1129" s="30" t="s">
        <v>713</v>
      </c>
      <c r="B1129" s="143">
        <v>29906</v>
      </c>
      <c r="C1129" s="109" t="s">
        <v>432</v>
      </c>
      <c r="D1129" s="109" t="s">
        <v>159</v>
      </c>
      <c r="E1129" s="114">
        <v>46181703</v>
      </c>
      <c r="F1129" s="42">
        <v>92007527</v>
      </c>
      <c r="G1129" s="152" t="s">
        <v>1383</v>
      </c>
      <c r="H1129" s="42" t="s">
        <v>16</v>
      </c>
      <c r="I1129" s="110">
        <v>50</v>
      </c>
      <c r="J1129" s="111">
        <v>1130</v>
      </c>
      <c r="K1129" s="111">
        <v>56500</v>
      </c>
      <c r="L1129" s="38" t="s">
        <v>706</v>
      </c>
      <c r="M1129" s="38" t="s">
        <v>707</v>
      </c>
    </row>
    <row r="1130" spans="1:13" ht="38.25" x14ac:dyDescent="0.25">
      <c r="A1130" s="30" t="s">
        <v>713</v>
      </c>
      <c r="B1130" s="143">
        <v>29906</v>
      </c>
      <c r="C1130" s="109" t="s">
        <v>432</v>
      </c>
      <c r="D1130" s="109" t="s">
        <v>436</v>
      </c>
      <c r="E1130" s="137">
        <v>46181802</v>
      </c>
      <c r="F1130" s="42">
        <v>92007594</v>
      </c>
      <c r="G1130" s="152" t="s">
        <v>1384</v>
      </c>
      <c r="H1130" s="42" t="s">
        <v>16</v>
      </c>
      <c r="I1130" s="110">
        <v>30</v>
      </c>
      <c r="J1130" s="111">
        <v>1130</v>
      </c>
      <c r="K1130" s="111">
        <v>33900</v>
      </c>
      <c r="L1130" s="38" t="s">
        <v>706</v>
      </c>
      <c r="M1130" s="38" t="s">
        <v>707</v>
      </c>
    </row>
    <row r="1131" spans="1:13" ht="102.75" x14ac:dyDescent="0.25">
      <c r="A1131" s="30" t="s">
        <v>713</v>
      </c>
      <c r="B1131" s="102">
        <v>29906</v>
      </c>
      <c r="C1131" s="102" t="s">
        <v>432</v>
      </c>
      <c r="D1131" s="102" t="s">
        <v>144</v>
      </c>
      <c r="E1131" s="125">
        <v>46181804</v>
      </c>
      <c r="F1131" s="105">
        <v>92141502</v>
      </c>
      <c r="G1131" s="131" t="s">
        <v>1385</v>
      </c>
      <c r="H1131" s="102" t="s">
        <v>16</v>
      </c>
      <c r="I1131" s="106">
        <v>4</v>
      </c>
      <c r="J1131" s="107">
        <v>2260</v>
      </c>
      <c r="K1131" s="107">
        <v>9040</v>
      </c>
      <c r="L1131" s="105" t="s">
        <v>706</v>
      </c>
      <c r="M1131" s="104" t="s">
        <v>707</v>
      </c>
    </row>
    <row r="1132" spans="1:13" ht="25.5" x14ac:dyDescent="0.25">
      <c r="A1132" s="30" t="s">
        <v>713</v>
      </c>
      <c r="B1132" s="101">
        <v>29906</v>
      </c>
      <c r="C1132" s="102" t="s">
        <v>1079</v>
      </c>
      <c r="D1132" s="102" t="s">
        <v>909</v>
      </c>
      <c r="E1132" s="125"/>
      <c r="F1132" s="105"/>
      <c r="G1132" s="128" t="s">
        <v>1386</v>
      </c>
      <c r="H1132" s="102"/>
      <c r="I1132" s="106"/>
      <c r="J1132" s="107"/>
      <c r="K1132" s="107"/>
      <c r="L1132" s="105"/>
      <c r="M1132" s="104"/>
    </row>
    <row r="1133" spans="1:13" ht="38.25" x14ac:dyDescent="0.25">
      <c r="A1133" s="30" t="s">
        <v>713</v>
      </c>
      <c r="B1133" s="101">
        <v>29906</v>
      </c>
      <c r="C1133" s="102" t="s">
        <v>1079</v>
      </c>
      <c r="D1133" s="102" t="s">
        <v>1387</v>
      </c>
      <c r="E1133" s="140">
        <v>46181503</v>
      </c>
      <c r="F1133" s="105">
        <v>92004874</v>
      </c>
      <c r="G1133" s="128" t="s">
        <v>1388</v>
      </c>
      <c r="H1133" s="102" t="s">
        <v>16</v>
      </c>
      <c r="I1133" s="106">
        <v>50</v>
      </c>
      <c r="J1133" s="107">
        <v>3389.9999999999995</v>
      </c>
      <c r="K1133" s="107">
        <v>169499.99999999997</v>
      </c>
      <c r="L1133" s="38" t="s">
        <v>706</v>
      </c>
      <c r="M1133" s="38" t="s">
        <v>707</v>
      </c>
    </row>
    <row r="1134" spans="1:13" ht="25.5" x14ac:dyDescent="0.25">
      <c r="A1134" s="30" t="s">
        <v>713</v>
      </c>
      <c r="B1134" s="101">
        <v>29999</v>
      </c>
      <c r="C1134" s="102" t="s">
        <v>908</v>
      </c>
      <c r="D1134" s="102" t="s">
        <v>909</v>
      </c>
      <c r="E1134" s="125"/>
      <c r="F1134" s="105"/>
      <c r="G1134" s="128" t="s">
        <v>1389</v>
      </c>
      <c r="H1134" s="102"/>
      <c r="I1134" s="106"/>
      <c r="J1134" s="107"/>
      <c r="K1134" s="107">
        <v>396666919.15999997</v>
      </c>
      <c r="L1134" s="105"/>
      <c r="M1134" s="104"/>
    </row>
    <row r="1135" spans="1:13" ht="25.5" x14ac:dyDescent="0.25">
      <c r="A1135" s="30" t="s">
        <v>713</v>
      </c>
      <c r="B1135" s="101">
        <v>29999</v>
      </c>
      <c r="C1135" s="102" t="s">
        <v>105</v>
      </c>
      <c r="D1135" s="102" t="s">
        <v>909</v>
      </c>
      <c r="E1135" s="125"/>
      <c r="F1135" s="105"/>
      <c r="G1135" s="128" t="s">
        <v>1390</v>
      </c>
      <c r="H1135" s="102"/>
      <c r="I1135" s="106"/>
      <c r="J1135" s="107"/>
      <c r="K1135" s="107"/>
      <c r="L1135" s="38"/>
      <c r="M1135" s="38"/>
    </row>
    <row r="1136" spans="1:13" ht="38.25" x14ac:dyDescent="0.25">
      <c r="A1136" s="30" t="s">
        <v>713</v>
      </c>
      <c r="B1136" s="101">
        <v>29999</v>
      </c>
      <c r="C1136" s="102" t="s">
        <v>105</v>
      </c>
      <c r="D1136" s="102" t="s">
        <v>556</v>
      </c>
      <c r="E1136" s="125">
        <v>46181541</v>
      </c>
      <c r="F1136" s="105">
        <v>92055037</v>
      </c>
      <c r="G1136" s="128" t="s">
        <v>1391</v>
      </c>
      <c r="H1136" s="102" t="s">
        <v>1358</v>
      </c>
      <c r="I1136" s="106">
        <v>250</v>
      </c>
      <c r="J1136" s="107">
        <v>1000</v>
      </c>
      <c r="K1136" s="107">
        <v>250000</v>
      </c>
      <c r="L1136" s="38" t="s">
        <v>706</v>
      </c>
      <c r="M1136" s="38" t="s">
        <v>707</v>
      </c>
    </row>
    <row r="1137" spans="1:13" ht="25.5" x14ac:dyDescent="0.25">
      <c r="A1137" s="30" t="s">
        <v>713</v>
      </c>
      <c r="B1137" s="141">
        <v>29999</v>
      </c>
      <c r="C1137" s="141" t="s">
        <v>295</v>
      </c>
      <c r="D1137" s="141" t="s">
        <v>909</v>
      </c>
      <c r="E1137" s="125"/>
      <c r="F1137" s="105"/>
      <c r="G1137" s="157" t="s">
        <v>1392</v>
      </c>
      <c r="H1137" s="141"/>
      <c r="I1137" s="106"/>
      <c r="J1137" s="107"/>
      <c r="K1137" s="107"/>
      <c r="L1137" s="105"/>
      <c r="M1137" s="104"/>
    </row>
    <row r="1138" spans="1:13" ht="38.25" x14ac:dyDescent="0.25">
      <c r="A1138" s="30" t="s">
        <v>713</v>
      </c>
      <c r="B1138" s="105">
        <v>29999</v>
      </c>
      <c r="C1138" s="141" t="s">
        <v>295</v>
      </c>
      <c r="D1138" s="141" t="s">
        <v>1393</v>
      </c>
      <c r="E1138" s="125">
        <v>31201623</v>
      </c>
      <c r="F1138" s="105">
        <v>90030220</v>
      </c>
      <c r="G1138" s="157" t="s">
        <v>1394</v>
      </c>
      <c r="H1138" s="141" t="s">
        <v>961</v>
      </c>
      <c r="I1138" s="106">
        <v>681.30000000000007</v>
      </c>
      <c r="J1138" s="107">
        <v>2500</v>
      </c>
      <c r="K1138" s="107">
        <v>1703250.0000000002</v>
      </c>
      <c r="L1138" s="38" t="s">
        <v>706</v>
      </c>
      <c r="M1138" s="38" t="s">
        <v>707</v>
      </c>
    </row>
    <row r="1139" spans="1:13" ht="38.25" x14ac:dyDescent="0.25">
      <c r="A1139" s="30" t="s">
        <v>713</v>
      </c>
      <c r="B1139" s="105">
        <v>29999</v>
      </c>
      <c r="C1139" s="141" t="s">
        <v>295</v>
      </c>
      <c r="D1139" s="141" t="s">
        <v>415</v>
      </c>
      <c r="E1139" s="125">
        <v>31201610</v>
      </c>
      <c r="F1139" s="105">
        <v>92145974</v>
      </c>
      <c r="G1139" s="157" t="s">
        <v>1395</v>
      </c>
      <c r="H1139" s="141" t="s">
        <v>961</v>
      </c>
      <c r="I1139" s="106">
        <v>2271</v>
      </c>
      <c r="J1139" s="107">
        <v>2712</v>
      </c>
      <c r="K1139" s="107">
        <v>6158952</v>
      </c>
      <c r="L1139" s="38" t="s">
        <v>706</v>
      </c>
      <c r="M1139" s="38" t="s">
        <v>707</v>
      </c>
    </row>
    <row r="1140" spans="1:13" ht="25.5" x14ac:dyDescent="0.25">
      <c r="A1140" s="30" t="s">
        <v>713</v>
      </c>
      <c r="B1140" s="105" t="s">
        <v>1234</v>
      </c>
      <c r="C1140" s="141" t="s">
        <v>46</v>
      </c>
      <c r="D1140" s="141" t="s">
        <v>909</v>
      </c>
      <c r="E1140" s="125"/>
      <c r="F1140" s="105"/>
      <c r="G1140" s="157" t="s">
        <v>1396</v>
      </c>
      <c r="H1140" s="141"/>
      <c r="I1140" s="106"/>
      <c r="J1140" s="107"/>
      <c r="K1140" s="107"/>
      <c r="L1140" s="38"/>
      <c r="M1140" s="38"/>
    </row>
    <row r="1141" spans="1:13" ht="38.25" x14ac:dyDescent="0.25">
      <c r="A1141" s="30" t="s">
        <v>713</v>
      </c>
      <c r="B1141" s="105">
        <v>29999</v>
      </c>
      <c r="C1141" s="141" t="s">
        <v>46</v>
      </c>
      <c r="D1141" s="141" t="s">
        <v>1397</v>
      </c>
      <c r="E1141" s="125">
        <v>56112304</v>
      </c>
      <c r="F1141" s="105">
        <v>92078663</v>
      </c>
      <c r="G1141" s="157" t="s">
        <v>1398</v>
      </c>
      <c r="H1141" s="141" t="s">
        <v>16</v>
      </c>
      <c r="I1141" s="106">
        <v>0</v>
      </c>
      <c r="J1141" s="107">
        <v>9490</v>
      </c>
      <c r="K1141" s="107">
        <v>0</v>
      </c>
      <c r="L1141" s="38" t="s">
        <v>706</v>
      </c>
      <c r="M1141" s="38" t="s">
        <v>707</v>
      </c>
    </row>
    <row r="1142" spans="1:13" ht="38.25" x14ac:dyDescent="0.25">
      <c r="A1142" s="30" t="s">
        <v>713</v>
      </c>
      <c r="B1142" s="105">
        <v>29999</v>
      </c>
      <c r="C1142" s="141" t="s">
        <v>46</v>
      </c>
      <c r="D1142" s="141" t="s">
        <v>1399</v>
      </c>
      <c r="E1142" s="125">
        <v>56112301</v>
      </c>
      <c r="F1142" s="105">
        <v>92078661</v>
      </c>
      <c r="G1142" s="157" t="s">
        <v>1400</v>
      </c>
      <c r="H1142" s="141" t="s">
        <v>16</v>
      </c>
      <c r="I1142" s="106">
        <v>0</v>
      </c>
      <c r="J1142" s="107">
        <v>3990</v>
      </c>
      <c r="K1142" s="107">
        <v>0</v>
      </c>
      <c r="L1142" s="38" t="s">
        <v>706</v>
      </c>
      <c r="M1142" s="38" t="s">
        <v>707</v>
      </c>
    </row>
    <row r="1143" spans="1:13" ht="38.25" x14ac:dyDescent="0.25">
      <c r="A1143" s="30" t="s">
        <v>713</v>
      </c>
      <c r="B1143" s="105">
        <v>29999</v>
      </c>
      <c r="C1143" s="141" t="s">
        <v>46</v>
      </c>
      <c r="D1143" s="141" t="s">
        <v>1397</v>
      </c>
      <c r="E1143" s="132">
        <v>56112304</v>
      </c>
      <c r="F1143" s="132">
        <v>92078662</v>
      </c>
      <c r="G1143" s="157" t="s">
        <v>1401</v>
      </c>
      <c r="H1143" s="141" t="s">
        <v>16</v>
      </c>
      <c r="I1143" s="106">
        <v>0</v>
      </c>
      <c r="J1143" s="107">
        <v>3990</v>
      </c>
      <c r="K1143" s="107">
        <v>0</v>
      </c>
      <c r="L1143" s="38" t="s">
        <v>706</v>
      </c>
      <c r="M1143" s="38" t="s">
        <v>707</v>
      </c>
    </row>
    <row r="1144" spans="1:13" ht="25.5" x14ac:dyDescent="0.25">
      <c r="A1144" s="30" t="s">
        <v>713</v>
      </c>
      <c r="B1144" s="141">
        <v>29999</v>
      </c>
      <c r="C1144" s="141" t="s">
        <v>46</v>
      </c>
      <c r="D1144" s="141" t="s">
        <v>1399</v>
      </c>
      <c r="E1144" s="125">
        <v>56112301</v>
      </c>
      <c r="F1144" s="105">
        <v>92081867</v>
      </c>
      <c r="G1144" s="128" t="s">
        <v>1402</v>
      </c>
      <c r="H1144" s="102" t="s">
        <v>16</v>
      </c>
      <c r="I1144" s="106">
        <v>41184</v>
      </c>
      <c r="J1144" s="107">
        <v>4124.5</v>
      </c>
      <c r="K1144" s="107">
        <v>169863408</v>
      </c>
      <c r="L1144" s="105" t="s">
        <v>706</v>
      </c>
      <c r="M1144" s="104" t="s">
        <v>707</v>
      </c>
    </row>
    <row r="1145" spans="1:13" ht="38.25" x14ac:dyDescent="0.25">
      <c r="A1145" s="30" t="s">
        <v>713</v>
      </c>
      <c r="B1145" s="141">
        <v>29999</v>
      </c>
      <c r="C1145" s="141" t="s">
        <v>46</v>
      </c>
      <c r="D1145" s="141" t="s">
        <v>1399</v>
      </c>
      <c r="E1145" s="125">
        <v>56112304</v>
      </c>
      <c r="F1145" s="132">
        <v>92081858</v>
      </c>
      <c r="G1145" s="139" t="s">
        <v>1403</v>
      </c>
      <c r="H1145" s="102" t="s">
        <v>16</v>
      </c>
      <c r="I1145" s="106">
        <v>41184</v>
      </c>
      <c r="J1145" s="107">
        <v>4124.5</v>
      </c>
      <c r="K1145" s="107">
        <v>169863408</v>
      </c>
      <c r="L1145" s="38" t="s">
        <v>706</v>
      </c>
      <c r="M1145" s="38" t="s">
        <v>707</v>
      </c>
    </row>
    <row r="1146" spans="1:13" ht="38.25" x14ac:dyDescent="0.25">
      <c r="A1146" s="30" t="s">
        <v>713</v>
      </c>
      <c r="B1146" s="105">
        <v>29999</v>
      </c>
      <c r="C1146" s="141" t="s">
        <v>46</v>
      </c>
      <c r="D1146" s="141" t="s">
        <v>1397</v>
      </c>
      <c r="E1146" s="140">
        <v>56112304</v>
      </c>
      <c r="F1146" s="105">
        <v>92119708</v>
      </c>
      <c r="G1146" s="157" t="s">
        <v>1404</v>
      </c>
      <c r="H1146" s="141" t="s">
        <v>16</v>
      </c>
      <c r="I1146" s="106">
        <v>4019.9999999999995</v>
      </c>
      <c r="J1146" s="107">
        <v>6780</v>
      </c>
      <c r="K1146" s="107">
        <v>27255599.999999996</v>
      </c>
      <c r="L1146" s="38" t="s">
        <v>706</v>
      </c>
      <c r="M1146" s="38" t="s">
        <v>707</v>
      </c>
    </row>
    <row r="1147" spans="1:13" ht="25.5" x14ac:dyDescent="0.25">
      <c r="A1147" s="30" t="s">
        <v>713</v>
      </c>
      <c r="B1147" s="105" t="s">
        <v>1234</v>
      </c>
      <c r="C1147" s="141" t="s">
        <v>46</v>
      </c>
      <c r="D1147" s="141" t="s">
        <v>909</v>
      </c>
      <c r="E1147" s="140"/>
      <c r="F1147" s="105"/>
      <c r="G1147" s="157" t="s">
        <v>1405</v>
      </c>
      <c r="H1147" s="141"/>
      <c r="I1147" s="106"/>
      <c r="J1147" s="107"/>
      <c r="K1147" s="107"/>
      <c r="L1147" s="38"/>
      <c r="M1147" s="38"/>
    </row>
    <row r="1148" spans="1:13" ht="38.25" x14ac:dyDescent="0.25">
      <c r="A1148" s="30" t="s">
        <v>713</v>
      </c>
      <c r="B1148" s="105" t="s">
        <v>1234</v>
      </c>
      <c r="C1148" s="141" t="s">
        <v>302</v>
      </c>
      <c r="D1148" s="141" t="s">
        <v>1406</v>
      </c>
      <c r="E1148" s="125">
        <v>56101903</v>
      </c>
      <c r="F1148" s="105">
        <v>92154298</v>
      </c>
      <c r="G1148" s="157" t="s">
        <v>1407</v>
      </c>
      <c r="H1148" s="141" t="s">
        <v>16</v>
      </c>
      <c r="I1148" s="106">
        <v>8100</v>
      </c>
      <c r="J1148" s="107">
        <v>49.720000000000006</v>
      </c>
      <c r="K1148" s="107">
        <v>402732.00000000006</v>
      </c>
      <c r="L1148" s="38" t="s">
        <v>706</v>
      </c>
      <c r="M1148" s="38" t="s">
        <v>707</v>
      </c>
    </row>
    <row r="1149" spans="1:13" ht="38.25" x14ac:dyDescent="0.25">
      <c r="A1149" s="30" t="s">
        <v>713</v>
      </c>
      <c r="B1149" s="105">
        <v>29999</v>
      </c>
      <c r="C1149" s="141" t="s">
        <v>46</v>
      </c>
      <c r="D1149" s="141" t="s">
        <v>1135</v>
      </c>
      <c r="E1149" s="125">
        <v>56101903</v>
      </c>
      <c r="F1149" s="105">
        <v>92148804</v>
      </c>
      <c r="G1149" s="157" t="s">
        <v>1408</v>
      </c>
      <c r="H1149" s="141" t="s">
        <v>16</v>
      </c>
      <c r="I1149" s="106">
        <v>147600</v>
      </c>
      <c r="J1149" s="107">
        <v>25.752699999999997</v>
      </c>
      <c r="K1149" s="107">
        <v>3801098.5199999996</v>
      </c>
      <c r="L1149" s="38" t="s">
        <v>706</v>
      </c>
      <c r="M1149" s="38" t="s">
        <v>707</v>
      </c>
    </row>
    <row r="1150" spans="1:13" ht="38.25" x14ac:dyDescent="0.25">
      <c r="A1150" s="30" t="s">
        <v>713</v>
      </c>
      <c r="B1150" s="105">
        <v>29999</v>
      </c>
      <c r="C1150" s="141" t="s">
        <v>302</v>
      </c>
      <c r="D1150" s="141" t="s">
        <v>1409</v>
      </c>
      <c r="E1150" s="125">
        <v>56101903</v>
      </c>
      <c r="F1150" s="105">
        <v>92148802</v>
      </c>
      <c r="G1150" s="157" t="s">
        <v>1410</v>
      </c>
      <c r="H1150" s="141" t="s">
        <v>16</v>
      </c>
      <c r="I1150" s="106">
        <v>16400</v>
      </c>
      <c r="J1150" s="107">
        <v>31.075000000000003</v>
      </c>
      <c r="K1150" s="107">
        <v>509630.00000000006</v>
      </c>
      <c r="L1150" s="38" t="s">
        <v>706</v>
      </c>
      <c r="M1150" s="38" t="s">
        <v>707</v>
      </c>
    </row>
    <row r="1151" spans="1:13" ht="25.5" x14ac:dyDescent="0.25">
      <c r="A1151" s="30" t="s">
        <v>713</v>
      </c>
      <c r="B1151" s="105">
        <v>29999</v>
      </c>
      <c r="C1151" s="141" t="s">
        <v>302</v>
      </c>
      <c r="D1151" s="141" t="s">
        <v>1409</v>
      </c>
      <c r="E1151" s="125">
        <v>56101903</v>
      </c>
      <c r="F1151" s="154">
        <v>92079299</v>
      </c>
      <c r="G1151" s="157" t="s">
        <v>1411</v>
      </c>
      <c r="H1151" s="141" t="s">
        <v>16</v>
      </c>
      <c r="I1151" s="106">
        <v>147600</v>
      </c>
      <c r="J1151" s="107">
        <v>24.611400000000003</v>
      </c>
      <c r="K1151" s="107">
        <v>3632642.6400000006</v>
      </c>
      <c r="L1151" s="105" t="s">
        <v>706</v>
      </c>
      <c r="M1151" s="104" t="s">
        <v>707</v>
      </c>
    </row>
    <row r="1152" spans="1:13" ht="64.5" x14ac:dyDescent="0.25">
      <c r="A1152" s="30" t="s">
        <v>713</v>
      </c>
      <c r="B1152" s="141">
        <v>29999</v>
      </c>
      <c r="C1152" s="141" t="s">
        <v>302</v>
      </c>
      <c r="D1152" s="141" t="s">
        <v>199</v>
      </c>
      <c r="E1152" s="158">
        <v>56101903</v>
      </c>
      <c r="F1152" s="159">
        <v>92079300</v>
      </c>
      <c r="G1152" s="160" t="s">
        <v>1412</v>
      </c>
      <c r="H1152" s="105" t="s">
        <v>16</v>
      </c>
      <c r="I1152" s="106">
        <v>4823.9999999999991</v>
      </c>
      <c r="J1152" s="107">
        <v>452</v>
      </c>
      <c r="K1152" s="107">
        <v>2180447.9999999995</v>
      </c>
      <c r="L1152" s="105" t="s">
        <v>706</v>
      </c>
      <c r="M1152" s="104" t="s">
        <v>707</v>
      </c>
    </row>
    <row r="1153" spans="1:13" ht="38.25" x14ac:dyDescent="0.25">
      <c r="A1153" s="30" t="s">
        <v>713</v>
      </c>
      <c r="B1153" s="105">
        <v>29999</v>
      </c>
      <c r="C1153" s="141" t="s">
        <v>46</v>
      </c>
      <c r="D1153" s="141" t="s">
        <v>1413</v>
      </c>
      <c r="E1153" s="125">
        <v>55121701</v>
      </c>
      <c r="F1153" s="105">
        <v>92148757</v>
      </c>
      <c r="G1153" s="157" t="s">
        <v>1414</v>
      </c>
      <c r="H1153" s="105" t="s">
        <v>16</v>
      </c>
      <c r="I1153" s="106">
        <v>78200</v>
      </c>
      <c r="J1153" s="107">
        <v>141.25</v>
      </c>
      <c r="K1153" s="107">
        <v>11045750</v>
      </c>
      <c r="L1153" s="38" t="s">
        <v>706</v>
      </c>
      <c r="M1153" s="38" t="s">
        <v>707</v>
      </c>
    </row>
    <row r="1154" spans="1:13" ht="25.5" x14ac:dyDescent="0.25">
      <c r="A1154" s="30" t="s">
        <v>713</v>
      </c>
      <c r="B1154" s="105">
        <v>5</v>
      </c>
      <c r="C1154" s="141" t="s">
        <v>908</v>
      </c>
      <c r="D1154" s="141" t="s">
        <v>909</v>
      </c>
      <c r="E1154" s="125"/>
      <c r="F1154" s="105"/>
      <c r="G1154" s="157" t="s">
        <v>1415</v>
      </c>
      <c r="H1154" s="105"/>
      <c r="I1154" s="161"/>
      <c r="J1154" s="162"/>
      <c r="K1154" s="107">
        <v>65088000</v>
      </c>
      <c r="L1154" s="38"/>
      <c r="M1154" s="38"/>
    </row>
    <row r="1155" spans="1:13" ht="25.5" x14ac:dyDescent="0.25">
      <c r="A1155" s="30" t="s">
        <v>713</v>
      </c>
      <c r="B1155" s="105" t="s">
        <v>1416</v>
      </c>
      <c r="C1155" s="141" t="s">
        <v>908</v>
      </c>
      <c r="D1155" s="141" t="s">
        <v>909</v>
      </c>
      <c r="E1155" s="125"/>
      <c r="F1155" s="105"/>
      <c r="G1155" s="157" t="s">
        <v>1417</v>
      </c>
      <c r="H1155" s="105"/>
      <c r="I1155" s="161"/>
      <c r="J1155" s="162"/>
      <c r="K1155" s="107">
        <v>64918500</v>
      </c>
      <c r="L1155" s="38"/>
      <c r="M1155" s="38"/>
    </row>
    <row r="1156" spans="1:13" ht="25.5" x14ac:dyDescent="0.25">
      <c r="A1156" s="30" t="s">
        <v>713</v>
      </c>
      <c r="B1156" s="105">
        <v>50101</v>
      </c>
      <c r="C1156" s="141">
        <v>115</v>
      </c>
      <c r="D1156" s="141" t="s">
        <v>909</v>
      </c>
      <c r="E1156" s="125"/>
      <c r="F1156" s="105"/>
      <c r="G1156" s="157" t="s">
        <v>1418</v>
      </c>
      <c r="H1156" s="105"/>
      <c r="I1156" s="161"/>
      <c r="J1156" s="162"/>
      <c r="K1156" s="107"/>
      <c r="L1156" s="38"/>
      <c r="M1156" s="38"/>
    </row>
    <row r="1157" spans="1:13" ht="38.25" x14ac:dyDescent="0.25">
      <c r="A1157" s="30" t="s">
        <v>713</v>
      </c>
      <c r="B1157" s="105">
        <v>50101</v>
      </c>
      <c r="C1157" s="141" t="s">
        <v>249</v>
      </c>
      <c r="D1157" s="141" t="s">
        <v>1419</v>
      </c>
      <c r="E1157" s="142">
        <v>27112708</v>
      </c>
      <c r="F1157" s="105">
        <v>90029836</v>
      </c>
      <c r="G1157" s="157" t="s">
        <v>1420</v>
      </c>
      <c r="H1157" s="105" t="s">
        <v>16</v>
      </c>
      <c r="I1157" s="161">
        <v>6</v>
      </c>
      <c r="J1157" s="162">
        <v>141250</v>
      </c>
      <c r="K1157" s="107">
        <v>847500</v>
      </c>
      <c r="L1157" s="38" t="s">
        <v>706</v>
      </c>
      <c r="M1157" s="38" t="s">
        <v>707</v>
      </c>
    </row>
    <row r="1158" spans="1:13" ht="38.25" x14ac:dyDescent="0.25">
      <c r="A1158" s="30" t="s">
        <v>713</v>
      </c>
      <c r="B1158" s="105">
        <v>50101</v>
      </c>
      <c r="C1158" s="141" t="s">
        <v>432</v>
      </c>
      <c r="D1158" s="141" t="s">
        <v>454</v>
      </c>
      <c r="E1158" s="125">
        <v>40151601</v>
      </c>
      <c r="F1158" s="105">
        <v>92136094</v>
      </c>
      <c r="G1158" s="157" t="s">
        <v>1421</v>
      </c>
      <c r="H1158" s="105" t="s">
        <v>16</v>
      </c>
      <c r="I1158" s="161">
        <v>1</v>
      </c>
      <c r="J1158" s="162">
        <v>1130000</v>
      </c>
      <c r="K1158" s="107">
        <v>1130000</v>
      </c>
      <c r="L1158" s="38" t="s">
        <v>706</v>
      </c>
      <c r="M1158" s="38" t="s">
        <v>707</v>
      </c>
    </row>
    <row r="1159" spans="1:13" ht="38.25" x14ac:dyDescent="0.25">
      <c r="A1159" s="30" t="s">
        <v>713</v>
      </c>
      <c r="B1159" s="105">
        <v>50101</v>
      </c>
      <c r="C1159" s="141" t="s">
        <v>249</v>
      </c>
      <c r="D1159" s="141" t="s">
        <v>97</v>
      </c>
      <c r="E1159" s="125">
        <v>27111905</v>
      </c>
      <c r="F1159" s="105">
        <v>90012421</v>
      </c>
      <c r="G1159" s="157" t="s">
        <v>1422</v>
      </c>
      <c r="H1159" s="105" t="s">
        <v>16</v>
      </c>
      <c r="I1159" s="91">
        <v>16</v>
      </c>
      <c r="J1159" s="107">
        <v>112999.99999999999</v>
      </c>
      <c r="K1159" s="107">
        <v>1807999.9999999998</v>
      </c>
      <c r="L1159" s="38" t="s">
        <v>706</v>
      </c>
      <c r="M1159" s="38" t="s">
        <v>707</v>
      </c>
    </row>
    <row r="1160" spans="1:13" ht="38.25" x14ac:dyDescent="0.25">
      <c r="A1160" s="30" t="s">
        <v>713</v>
      </c>
      <c r="B1160" s="105">
        <v>50101</v>
      </c>
      <c r="C1160" s="141" t="s">
        <v>432</v>
      </c>
      <c r="D1160" s="141" t="s">
        <v>1423</v>
      </c>
      <c r="E1160" s="163">
        <v>27111515</v>
      </c>
      <c r="F1160" s="132">
        <v>90007621</v>
      </c>
      <c r="G1160" s="157" t="s">
        <v>1424</v>
      </c>
      <c r="H1160" s="105" t="s">
        <v>16</v>
      </c>
      <c r="I1160" s="164">
        <v>13</v>
      </c>
      <c r="J1160" s="165">
        <v>112999.99999999999</v>
      </c>
      <c r="K1160" s="107">
        <v>1468999.9999999998</v>
      </c>
      <c r="L1160" s="38" t="s">
        <v>706</v>
      </c>
      <c r="M1160" s="38" t="s">
        <v>707</v>
      </c>
    </row>
    <row r="1161" spans="1:13" ht="38.25" x14ac:dyDescent="0.25">
      <c r="A1161" s="30" t="s">
        <v>713</v>
      </c>
      <c r="B1161" s="105">
        <v>50101</v>
      </c>
      <c r="C1161" s="141" t="s">
        <v>46</v>
      </c>
      <c r="D1161" s="141" t="s">
        <v>1425</v>
      </c>
      <c r="E1161" s="125">
        <v>26101116</v>
      </c>
      <c r="F1161" s="105"/>
      <c r="G1161" s="157" t="s">
        <v>1426</v>
      </c>
      <c r="H1161" s="105" t="s">
        <v>16</v>
      </c>
      <c r="I1161" s="91">
        <v>4</v>
      </c>
      <c r="J1161" s="107">
        <v>169499.99999999997</v>
      </c>
      <c r="K1161" s="107">
        <v>677999.99999999988</v>
      </c>
      <c r="L1161" s="38" t="s">
        <v>706</v>
      </c>
      <c r="M1161" s="38" t="s">
        <v>707</v>
      </c>
    </row>
    <row r="1162" spans="1:13" ht="25.5" x14ac:dyDescent="0.25">
      <c r="A1162" s="30" t="s">
        <v>713</v>
      </c>
      <c r="B1162" s="105">
        <v>50101</v>
      </c>
      <c r="C1162" s="141" t="s">
        <v>402</v>
      </c>
      <c r="D1162" s="141" t="s">
        <v>909</v>
      </c>
      <c r="E1162" s="125"/>
      <c r="F1162" s="105"/>
      <c r="G1162" s="157" t="s">
        <v>1427</v>
      </c>
      <c r="H1162" s="105"/>
      <c r="I1162" s="164"/>
      <c r="J1162" s="165"/>
      <c r="K1162" s="107"/>
      <c r="L1162" s="38"/>
      <c r="M1162" s="38"/>
    </row>
    <row r="1163" spans="1:13" ht="38.25" x14ac:dyDescent="0.25">
      <c r="A1163" s="30" t="s">
        <v>713</v>
      </c>
      <c r="B1163" s="105">
        <v>50101</v>
      </c>
      <c r="C1163" s="141" t="s">
        <v>402</v>
      </c>
      <c r="D1163" s="141" t="s">
        <v>454</v>
      </c>
      <c r="E1163" s="125">
        <v>23271408</v>
      </c>
      <c r="F1163" s="105">
        <v>92010500</v>
      </c>
      <c r="G1163" s="157" t="s">
        <v>1428</v>
      </c>
      <c r="H1163" s="105" t="s">
        <v>16</v>
      </c>
      <c r="I1163" s="91">
        <v>8</v>
      </c>
      <c r="J1163" s="107">
        <v>3954999.9999999995</v>
      </c>
      <c r="K1163" s="107">
        <v>31639999.999999996</v>
      </c>
      <c r="L1163" s="38" t="s">
        <v>706</v>
      </c>
      <c r="M1163" s="38" t="s">
        <v>707</v>
      </c>
    </row>
    <row r="1164" spans="1:13" ht="25.5" x14ac:dyDescent="0.25">
      <c r="A1164" s="30" t="s">
        <v>713</v>
      </c>
      <c r="B1164" s="105">
        <v>50101</v>
      </c>
      <c r="C1164" s="141" t="s">
        <v>60</v>
      </c>
      <c r="D1164" s="141" t="s">
        <v>909</v>
      </c>
      <c r="E1164" s="142"/>
      <c r="F1164" s="105"/>
      <c r="G1164" s="157" t="s">
        <v>1429</v>
      </c>
      <c r="H1164" s="105"/>
      <c r="I1164" s="164"/>
      <c r="J1164" s="165"/>
      <c r="K1164" s="107"/>
      <c r="L1164" s="38"/>
      <c r="M1164" s="38"/>
    </row>
    <row r="1165" spans="1:13" ht="38.25" x14ac:dyDescent="0.25">
      <c r="A1165" s="30" t="s">
        <v>713</v>
      </c>
      <c r="B1165" s="105">
        <v>50101</v>
      </c>
      <c r="C1165" s="141" t="s">
        <v>60</v>
      </c>
      <c r="D1165" s="141" t="s">
        <v>199</v>
      </c>
      <c r="E1165" s="125">
        <v>31211908</v>
      </c>
      <c r="F1165" s="105">
        <v>2032009</v>
      </c>
      <c r="G1165" s="157" t="s">
        <v>1430</v>
      </c>
      <c r="H1165" s="105" t="s">
        <v>16</v>
      </c>
      <c r="I1165" s="106">
        <v>6</v>
      </c>
      <c r="J1165" s="107">
        <v>225999.99999999997</v>
      </c>
      <c r="K1165" s="107">
        <v>1355999.9999999998</v>
      </c>
      <c r="L1165" s="38" t="s">
        <v>706</v>
      </c>
      <c r="M1165" s="38" t="s">
        <v>707</v>
      </c>
    </row>
    <row r="1166" spans="1:13" ht="25.5" x14ac:dyDescent="0.25">
      <c r="A1166" s="30" t="s">
        <v>713</v>
      </c>
      <c r="B1166" s="105">
        <v>50101</v>
      </c>
      <c r="C1166" s="141" t="s">
        <v>31</v>
      </c>
      <c r="D1166" s="141" t="s">
        <v>909</v>
      </c>
      <c r="E1166" s="142"/>
      <c r="F1166" s="105"/>
      <c r="G1166" s="157" t="s">
        <v>1431</v>
      </c>
      <c r="H1166" s="105"/>
      <c r="I1166" s="106"/>
      <c r="J1166" s="165"/>
      <c r="K1166" s="107"/>
      <c r="L1166" s="38"/>
      <c r="M1166" s="38"/>
    </row>
    <row r="1167" spans="1:13" ht="38.25" x14ac:dyDescent="0.25">
      <c r="A1167" s="30" t="s">
        <v>713</v>
      </c>
      <c r="B1167" s="101">
        <v>50101</v>
      </c>
      <c r="C1167" s="102" t="s">
        <v>31</v>
      </c>
      <c r="D1167" s="102" t="s">
        <v>1406</v>
      </c>
      <c r="E1167" s="125">
        <v>24101505</v>
      </c>
      <c r="F1167" s="105">
        <v>92007728</v>
      </c>
      <c r="G1167" s="128" t="s">
        <v>1432</v>
      </c>
      <c r="H1167" s="105" t="s">
        <v>16</v>
      </c>
      <c r="I1167" s="106">
        <v>4</v>
      </c>
      <c r="J1167" s="107">
        <v>338999.99999999994</v>
      </c>
      <c r="K1167" s="107">
        <v>1355999.9999999998</v>
      </c>
      <c r="L1167" s="38" t="s">
        <v>706</v>
      </c>
      <c r="M1167" s="38" t="s">
        <v>707</v>
      </c>
    </row>
    <row r="1168" spans="1:13" ht="25.5" x14ac:dyDescent="0.25">
      <c r="A1168" s="30" t="s">
        <v>713</v>
      </c>
      <c r="B1168" s="101">
        <v>50101</v>
      </c>
      <c r="C1168" s="102" t="s">
        <v>46</v>
      </c>
      <c r="D1168" s="102" t="s">
        <v>909</v>
      </c>
      <c r="E1168" s="125"/>
      <c r="F1168" s="105"/>
      <c r="G1168" s="128" t="s">
        <v>1433</v>
      </c>
      <c r="H1168" s="105"/>
      <c r="I1168" s="106"/>
      <c r="J1168" s="165"/>
      <c r="K1168" s="107"/>
      <c r="L1168" s="38"/>
      <c r="M1168" s="38"/>
    </row>
    <row r="1169" spans="1:13" ht="38.25" x14ac:dyDescent="0.25">
      <c r="A1169" s="30" t="s">
        <v>713</v>
      </c>
      <c r="B1169" s="101">
        <v>50101</v>
      </c>
      <c r="C1169" s="102" t="s">
        <v>46</v>
      </c>
      <c r="D1169" s="102" t="s">
        <v>463</v>
      </c>
      <c r="E1169" s="140">
        <v>27111559</v>
      </c>
      <c r="F1169" s="132">
        <v>92036969</v>
      </c>
      <c r="G1169" s="128" t="s">
        <v>1434</v>
      </c>
      <c r="H1169" s="105" t="s">
        <v>16</v>
      </c>
      <c r="I1169" s="106">
        <v>20</v>
      </c>
      <c r="J1169" s="165">
        <v>169499.99999999997</v>
      </c>
      <c r="K1169" s="107">
        <v>3389999.9999999995</v>
      </c>
      <c r="L1169" s="38" t="s">
        <v>706</v>
      </c>
      <c r="M1169" s="38" t="s">
        <v>707</v>
      </c>
    </row>
    <row r="1170" spans="1:13" ht="25.5" x14ac:dyDescent="0.25">
      <c r="A1170" s="30" t="s">
        <v>713</v>
      </c>
      <c r="B1170" s="105">
        <v>50101</v>
      </c>
      <c r="C1170" s="141" t="s">
        <v>46</v>
      </c>
      <c r="D1170" s="141" t="s">
        <v>909</v>
      </c>
      <c r="E1170" s="125"/>
      <c r="F1170" s="125"/>
      <c r="G1170" s="157" t="s">
        <v>1433</v>
      </c>
      <c r="H1170" s="105"/>
      <c r="I1170" s="106"/>
      <c r="J1170" s="107"/>
      <c r="K1170" s="107"/>
      <c r="L1170" s="105"/>
      <c r="M1170" s="104"/>
    </row>
    <row r="1171" spans="1:13" ht="25.5" x14ac:dyDescent="0.25">
      <c r="A1171" s="30" t="s">
        <v>713</v>
      </c>
      <c r="B1171" s="105">
        <v>50101</v>
      </c>
      <c r="C1171" s="141" t="s">
        <v>46</v>
      </c>
      <c r="D1171" s="141" t="s">
        <v>1435</v>
      </c>
      <c r="E1171" s="125">
        <v>23251502</v>
      </c>
      <c r="F1171" s="105">
        <v>92099367</v>
      </c>
      <c r="G1171" s="157" t="s">
        <v>1436</v>
      </c>
      <c r="H1171" s="105" t="s">
        <v>16</v>
      </c>
      <c r="I1171" s="106">
        <v>4</v>
      </c>
      <c r="J1171" s="107">
        <v>5084999.9999999991</v>
      </c>
      <c r="K1171" s="107">
        <v>20339999.999999996</v>
      </c>
      <c r="L1171" s="105" t="s">
        <v>706</v>
      </c>
      <c r="M1171" s="104" t="s">
        <v>707</v>
      </c>
    </row>
    <row r="1172" spans="1:13" ht="38.25" x14ac:dyDescent="0.25">
      <c r="A1172" s="30" t="s">
        <v>713</v>
      </c>
      <c r="B1172" s="105">
        <v>50101</v>
      </c>
      <c r="C1172" s="141" t="s">
        <v>46</v>
      </c>
      <c r="D1172" s="141" t="s">
        <v>1437</v>
      </c>
      <c r="E1172" s="136">
        <v>40142201</v>
      </c>
      <c r="F1172" s="105">
        <v>92149855</v>
      </c>
      <c r="G1172" s="157" t="s">
        <v>1438</v>
      </c>
      <c r="H1172" s="105" t="s">
        <v>16</v>
      </c>
      <c r="I1172" s="106">
        <v>8</v>
      </c>
      <c r="J1172" s="107">
        <v>112999.99999999999</v>
      </c>
      <c r="K1172" s="107">
        <v>903999.99999999988</v>
      </c>
      <c r="L1172" s="38" t="s">
        <v>706</v>
      </c>
      <c r="M1172" s="38" t="s">
        <v>707</v>
      </c>
    </row>
    <row r="1173" spans="1:13" ht="25.5" x14ac:dyDescent="0.25">
      <c r="A1173" s="30" t="s">
        <v>713</v>
      </c>
      <c r="B1173" s="105">
        <v>50199</v>
      </c>
      <c r="C1173" s="141" t="s">
        <v>908</v>
      </c>
      <c r="D1173" s="141" t="s">
        <v>909</v>
      </c>
      <c r="E1173" s="136"/>
      <c r="F1173" s="105"/>
      <c r="G1173" s="157" t="s">
        <v>1439</v>
      </c>
      <c r="H1173" s="105"/>
      <c r="I1173" s="106"/>
      <c r="J1173" s="107"/>
      <c r="K1173" s="107">
        <v>169499.99999999997</v>
      </c>
      <c r="L1173" s="38"/>
      <c r="M1173" s="38"/>
    </row>
    <row r="1174" spans="1:13" ht="25.5" x14ac:dyDescent="0.25">
      <c r="A1174" s="30" t="s">
        <v>713</v>
      </c>
      <c r="B1174" s="105">
        <v>50199</v>
      </c>
      <c r="C1174" s="141" t="s">
        <v>249</v>
      </c>
      <c r="D1174" s="141" t="s">
        <v>909</v>
      </c>
      <c r="E1174" s="136"/>
      <c r="F1174" s="105"/>
      <c r="G1174" s="157" t="s">
        <v>1440</v>
      </c>
      <c r="H1174" s="105"/>
      <c r="I1174" s="106"/>
      <c r="J1174" s="107"/>
      <c r="K1174" s="107"/>
      <c r="L1174" s="38"/>
      <c r="M1174" s="38"/>
    </row>
    <row r="1175" spans="1:13" ht="38.25" x14ac:dyDescent="0.25">
      <c r="A1175" s="30" t="s">
        <v>713</v>
      </c>
      <c r="B1175" s="105">
        <v>50199</v>
      </c>
      <c r="C1175" s="141" t="s">
        <v>249</v>
      </c>
      <c r="D1175" s="141" t="s">
        <v>328</v>
      </c>
      <c r="E1175" s="136">
        <v>46191601</v>
      </c>
      <c r="F1175" s="105">
        <v>90004184</v>
      </c>
      <c r="G1175" s="157" t="s">
        <v>1441</v>
      </c>
      <c r="H1175" s="105" t="s">
        <v>16</v>
      </c>
      <c r="I1175" s="106">
        <v>2</v>
      </c>
      <c r="J1175" s="107">
        <v>56499.999999999993</v>
      </c>
      <c r="K1175" s="107">
        <v>112999.99999999999</v>
      </c>
      <c r="L1175" s="38" t="s">
        <v>706</v>
      </c>
      <c r="M1175" s="38" t="s">
        <v>707</v>
      </c>
    </row>
    <row r="1176" spans="1:13" ht="38.25" x14ac:dyDescent="0.25">
      <c r="A1176" s="30" t="s">
        <v>713</v>
      </c>
      <c r="B1176" s="105">
        <v>50199</v>
      </c>
      <c r="C1176" s="141" t="s">
        <v>249</v>
      </c>
      <c r="D1176" s="141" t="s">
        <v>648</v>
      </c>
      <c r="E1176" s="136">
        <v>46191601</v>
      </c>
      <c r="F1176" s="105">
        <v>90012663</v>
      </c>
      <c r="G1176" s="157" t="s">
        <v>1442</v>
      </c>
      <c r="H1176" s="105" t="s">
        <v>16</v>
      </c>
      <c r="I1176" s="106">
        <v>1</v>
      </c>
      <c r="J1176" s="107">
        <v>56499.999999999993</v>
      </c>
      <c r="K1176" s="107">
        <v>56499.999999999993</v>
      </c>
      <c r="L1176" s="38" t="s">
        <v>706</v>
      </c>
      <c r="M1176" s="38" t="s">
        <v>707</v>
      </c>
    </row>
    <row r="1177" spans="1:13" ht="51" x14ac:dyDescent="0.25">
      <c r="A1177" s="223" t="s">
        <v>1525</v>
      </c>
      <c r="B1177" s="224">
        <v>20102</v>
      </c>
      <c r="C1177" s="224" t="s">
        <v>971</v>
      </c>
      <c r="D1177" s="224" t="s">
        <v>556</v>
      </c>
      <c r="E1177" s="224">
        <v>51241208</v>
      </c>
      <c r="F1177" s="224">
        <v>92045026</v>
      </c>
      <c r="G1177" s="225" t="s">
        <v>1526</v>
      </c>
      <c r="H1177" s="105" t="s">
        <v>16</v>
      </c>
      <c r="I1177" s="226">
        <v>1000</v>
      </c>
      <c r="J1177" s="227">
        <v>2950</v>
      </c>
      <c r="K1177" s="228">
        <f t="shared" ref="K1177:K1240" si="18">J1177*I1177</f>
        <v>2950000</v>
      </c>
      <c r="L1177" s="240" t="s">
        <v>1903</v>
      </c>
      <c r="M1177" s="240" t="s">
        <v>707</v>
      </c>
    </row>
    <row r="1178" spans="1:13" x14ac:dyDescent="0.25">
      <c r="A1178" s="223" t="s">
        <v>1525</v>
      </c>
      <c r="B1178" s="224">
        <v>29905</v>
      </c>
      <c r="C1178" s="224" t="s">
        <v>46</v>
      </c>
      <c r="D1178" s="224" t="s">
        <v>1527</v>
      </c>
      <c r="E1178" s="224">
        <v>53131624</v>
      </c>
      <c r="F1178" s="224">
        <v>92073681</v>
      </c>
      <c r="G1178" s="229" t="s">
        <v>1528</v>
      </c>
      <c r="H1178" s="105" t="s">
        <v>16</v>
      </c>
      <c r="I1178" s="226">
        <v>1000</v>
      </c>
      <c r="J1178" s="228">
        <v>1750</v>
      </c>
      <c r="K1178" s="228">
        <f t="shared" si="18"/>
        <v>1750000</v>
      </c>
      <c r="L1178" s="240" t="s">
        <v>1904</v>
      </c>
      <c r="M1178" s="240" t="s">
        <v>707</v>
      </c>
    </row>
    <row r="1179" spans="1:13" x14ac:dyDescent="0.25">
      <c r="A1179" s="223" t="s">
        <v>1525</v>
      </c>
      <c r="B1179" s="224">
        <v>29999</v>
      </c>
      <c r="C1179" s="224" t="s">
        <v>46</v>
      </c>
      <c r="D1179" s="224" t="s">
        <v>1529</v>
      </c>
      <c r="E1179" s="224">
        <v>53131613</v>
      </c>
      <c r="F1179" s="224">
        <v>92027416</v>
      </c>
      <c r="G1179" s="229" t="s">
        <v>1530</v>
      </c>
      <c r="H1179" s="105" t="s">
        <v>16</v>
      </c>
      <c r="I1179" s="226">
        <v>1000</v>
      </c>
      <c r="J1179" s="228">
        <v>1500</v>
      </c>
      <c r="K1179" s="228">
        <f t="shared" si="18"/>
        <v>1500000</v>
      </c>
      <c r="L1179" s="240" t="s">
        <v>1905</v>
      </c>
      <c r="M1179" s="240" t="s">
        <v>707</v>
      </c>
    </row>
    <row r="1180" spans="1:13" x14ac:dyDescent="0.25">
      <c r="A1180" s="223" t="s">
        <v>1525</v>
      </c>
      <c r="B1180" s="224">
        <v>29905</v>
      </c>
      <c r="C1180" s="224" t="s">
        <v>254</v>
      </c>
      <c r="D1180" s="224" t="s">
        <v>1531</v>
      </c>
      <c r="E1180" s="224">
        <v>53131608</v>
      </c>
      <c r="F1180" s="224">
        <v>92027379</v>
      </c>
      <c r="G1180" s="229" t="s">
        <v>1532</v>
      </c>
      <c r="H1180" s="105" t="s">
        <v>16</v>
      </c>
      <c r="I1180" s="226">
        <v>1000</v>
      </c>
      <c r="J1180" s="228">
        <v>1700</v>
      </c>
      <c r="K1180" s="228">
        <f t="shared" si="18"/>
        <v>1700000</v>
      </c>
      <c r="L1180" s="240" t="s">
        <v>1906</v>
      </c>
      <c r="M1180" s="240" t="s">
        <v>707</v>
      </c>
    </row>
    <row r="1181" spans="1:13" ht="51" x14ac:dyDescent="0.25">
      <c r="A1181" s="223" t="s">
        <v>1525</v>
      </c>
      <c r="B1181" s="224">
        <v>29999</v>
      </c>
      <c r="C1181" s="224" t="s">
        <v>46</v>
      </c>
      <c r="D1181" s="224" t="s">
        <v>338</v>
      </c>
      <c r="E1181" s="224">
        <v>53131620</v>
      </c>
      <c r="F1181" s="224">
        <v>92027459</v>
      </c>
      <c r="G1181" s="225" t="s">
        <v>1533</v>
      </c>
      <c r="H1181" s="105" t="s">
        <v>16</v>
      </c>
      <c r="I1181" s="226">
        <v>1000</v>
      </c>
      <c r="J1181" s="228">
        <v>1200</v>
      </c>
      <c r="K1181" s="228">
        <f t="shared" si="18"/>
        <v>1200000</v>
      </c>
      <c r="L1181" s="240" t="s">
        <v>1907</v>
      </c>
      <c r="M1181" s="240" t="s">
        <v>707</v>
      </c>
    </row>
    <row r="1182" spans="1:13" x14ac:dyDescent="0.25">
      <c r="A1182" s="223" t="s">
        <v>1525</v>
      </c>
      <c r="B1182" s="224">
        <v>29904</v>
      </c>
      <c r="C1182" s="224" t="s">
        <v>295</v>
      </c>
      <c r="D1182" s="224" t="s">
        <v>676</v>
      </c>
      <c r="E1182" s="224">
        <v>52131501</v>
      </c>
      <c r="F1182" s="224">
        <v>92023659</v>
      </c>
      <c r="G1182" s="229" t="s">
        <v>1534</v>
      </c>
      <c r="H1182" s="105" t="s">
        <v>16</v>
      </c>
      <c r="I1182" s="226">
        <v>300</v>
      </c>
      <c r="J1182" s="228">
        <v>6000</v>
      </c>
      <c r="K1182" s="228">
        <f t="shared" si="18"/>
        <v>1800000</v>
      </c>
      <c r="L1182" s="240" t="s">
        <v>1908</v>
      </c>
      <c r="M1182" s="240" t="s">
        <v>707</v>
      </c>
    </row>
    <row r="1183" spans="1:13" ht="76.5" x14ac:dyDescent="0.25">
      <c r="A1183" s="223" t="s">
        <v>1525</v>
      </c>
      <c r="B1183" s="224">
        <v>29905</v>
      </c>
      <c r="C1183" s="224" t="s">
        <v>792</v>
      </c>
      <c r="D1183" s="224" t="s">
        <v>199</v>
      </c>
      <c r="E1183" s="224">
        <v>51473016</v>
      </c>
      <c r="F1183" s="224">
        <v>92143141</v>
      </c>
      <c r="G1183" s="225" t="s">
        <v>1535</v>
      </c>
      <c r="H1183" s="105" t="s">
        <v>16</v>
      </c>
      <c r="I1183" s="230">
        <v>3000</v>
      </c>
      <c r="J1183" s="228">
        <v>1000</v>
      </c>
      <c r="K1183" s="228">
        <f t="shared" si="18"/>
        <v>3000000</v>
      </c>
      <c r="L1183" s="240" t="s">
        <v>1909</v>
      </c>
      <c r="M1183" s="240" t="s">
        <v>707</v>
      </c>
    </row>
    <row r="1184" spans="1:13" ht="38.25" x14ac:dyDescent="0.25">
      <c r="A1184" s="223" t="s">
        <v>1525</v>
      </c>
      <c r="B1184" s="224">
        <v>29905</v>
      </c>
      <c r="C1184" s="224" t="s">
        <v>254</v>
      </c>
      <c r="D1184" s="224" t="s">
        <v>858</v>
      </c>
      <c r="E1184" s="224">
        <v>47131810</v>
      </c>
      <c r="F1184" s="224">
        <v>90041897</v>
      </c>
      <c r="G1184" s="225" t="s">
        <v>1536</v>
      </c>
      <c r="H1184" s="105" t="s">
        <v>16</v>
      </c>
      <c r="I1184" s="226">
        <v>1000</v>
      </c>
      <c r="J1184" s="228">
        <v>640</v>
      </c>
      <c r="K1184" s="228">
        <f t="shared" si="18"/>
        <v>640000</v>
      </c>
      <c r="L1184" s="240" t="s">
        <v>1910</v>
      </c>
      <c r="M1184" s="240" t="s">
        <v>707</v>
      </c>
    </row>
    <row r="1185" spans="1:13" x14ac:dyDescent="0.25">
      <c r="A1185" s="223" t="s">
        <v>1525</v>
      </c>
      <c r="B1185" s="224">
        <v>29905</v>
      </c>
      <c r="C1185" s="224" t="s">
        <v>96</v>
      </c>
      <c r="D1185" s="224" t="s">
        <v>18</v>
      </c>
      <c r="E1185" s="224">
        <v>52121601</v>
      </c>
      <c r="F1185" s="224">
        <v>90034240</v>
      </c>
      <c r="G1185" s="229" t="s">
        <v>1537</v>
      </c>
      <c r="H1185" s="105" t="s">
        <v>16</v>
      </c>
      <c r="I1185" s="226">
        <v>500</v>
      </c>
      <c r="J1185" s="228">
        <v>400</v>
      </c>
      <c r="K1185" s="228">
        <f t="shared" si="18"/>
        <v>200000</v>
      </c>
      <c r="L1185" s="240" t="s">
        <v>1911</v>
      </c>
      <c r="M1185" s="240" t="s">
        <v>707</v>
      </c>
    </row>
    <row r="1186" spans="1:13" x14ac:dyDescent="0.25">
      <c r="A1186" s="223" t="s">
        <v>1525</v>
      </c>
      <c r="B1186" s="224">
        <v>29905</v>
      </c>
      <c r="C1186" s="224" t="s">
        <v>805</v>
      </c>
      <c r="D1186" s="224" t="s">
        <v>346</v>
      </c>
      <c r="E1186" s="224">
        <v>47131816</v>
      </c>
      <c r="F1186" s="224">
        <v>90030177</v>
      </c>
      <c r="G1186" s="231" t="s">
        <v>1538</v>
      </c>
      <c r="H1186" s="105" t="s">
        <v>16</v>
      </c>
      <c r="I1186" s="226">
        <v>2000</v>
      </c>
      <c r="J1186" s="228">
        <v>200</v>
      </c>
      <c r="K1186" s="228">
        <f t="shared" si="18"/>
        <v>400000</v>
      </c>
      <c r="L1186" s="240" t="s">
        <v>1912</v>
      </c>
      <c r="M1186" s="240" t="s">
        <v>707</v>
      </c>
    </row>
    <row r="1187" spans="1:13" x14ac:dyDescent="0.25">
      <c r="A1187" s="223" t="s">
        <v>1525</v>
      </c>
      <c r="B1187" s="224">
        <v>29905</v>
      </c>
      <c r="C1187" s="224" t="s">
        <v>805</v>
      </c>
      <c r="D1187" s="224" t="s">
        <v>1539</v>
      </c>
      <c r="E1187" s="224">
        <v>47131812</v>
      </c>
      <c r="F1187" s="224">
        <v>92004563</v>
      </c>
      <c r="G1187" s="231" t="s">
        <v>1540</v>
      </c>
      <c r="H1187" s="105" t="s">
        <v>16</v>
      </c>
      <c r="I1187" s="226">
        <v>1000</v>
      </c>
      <c r="J1187" s="228">
        <v>2800</v>
      </c>
      <c r="K1187" s="228">
        <f t="shared" si="18"/>
        <v>2800000</v>
      </c>
      <c r="L1187" s="240" t="s">
        <v>1913</v>
      </c>
      <c r="M1187" s="240" t="s">
        <v>707</v>
      </c>
    </row>
    <row r="1188" spans="1:13" ht="38.25" x14ac:dyDescent="0.25">
      <c r="A1188" s="223" t="s">
        <v>1525</v>
      </c>
      <c r="B1188" s="224">
        <v>29905</v>
      </c>
      <c r="C1188" s="224" t="s">
        <v>254</v>
      </c>
      <c r="D1188" s="224" t="s">
        <v>1541</v>
      </c>
      <c r="E1188" s="224">
        <v>47131811</v>
      </c>
      <c r="F1188" s="224">
        <v>92035864</v>
      </c>
      <c r="G1188" s="232" t="s">
        <v>1542</v>
      </c>
      <c r="H1188" s="105" t="s">
        <v>16</v>
      </c>
      <c r="I1188" s="226">
        <v>1000</v>
      </c>
      <c r="J1188" s="228">
        <v>2400</v>
      </c>
      <c r="K1188" s="228">
        <f t="shared" si="18"/>
        <v>2400000</v>
      </c>
      <c r="L1188" s="240" t="s">
        <v>1914</v>
      </c>
      <c r="M1188" s="240" t="s">
        <v>707</v>
      </c>
    </row>
    <row r="1189" spans="1:13" ht="51" x14ac:dyDescent="0.25">
      <c r="A1189" s="223" t="s">
        <v>1525</v>
      </c>
      <c r="B1189" s="224">
        <v>29905</v>
      </c>
      <c r="C1189" s="224" t="s">
        <v>792</v>
      </c>
      <c r="D1189" s="224" t="s">
        <v>199</v>
      </c>
      <c r="E1189" s="224">
        <v>47131821</v>
      </c>
      <c r="F1189" s="224">
        <v>90037336</v>
      </c>
      <c r="G1189" s="225" t="s">
        <v>1543</v>
      </c>
      <c r="H1189" s="105" t="s">
        <v>16</v>
      </c>
      <c r="I1189" s="230">
        <v>500</v>
      </c>
      <c r="J1189" s="228">
        <v>1300</v>
      </c>
      <c r="K1189" s="228">
        <f t="shared" si="18"/>
        <v>650000</v>
      </c>
      <c r="L1189" s="240" t="s">
        <v>1915</v>
      </c>
      <c r="M1189" s="240" t="s">
        <v>707</v>
      </c>
    </row>
    <row r="1190" spans="1:13" ht="38.25" x14ac:dyDescent="0.25">
      <c r="A1190" s="223" t="s">
        <v>1525</v>
      </c>
      <c r="B1190" s="224">
        <v>29905</v>
      </c>
      <c r="C1190" s="224" t="s">
        <v>254</v>
      </c>
      <c r="D1190" s="224" t="s">
        <v>609</v>
      </c>
      <c r="E1190" s="224">
        <v>47131811</v>
      </c>
      <c r="F1190" s="224">
        <v>92027717</v>
      </c>
      <c r="G1190" s="232" t="s">
        <v>1542</v>
      </c>
      <c r="H1190" s="105" t="s">
        <v>16</v>
      </c>
      <c r="I1190" s="230">
        <v>1050</v>
      </c>
      <c r="J1190" s="228">
        <v>500</v>
      </c>
      <c r="K1190" s="228">
        <f t="shared" si="18"/>
        <v>525000</v>
      </c>
      <c r="L1190" s="240" t="s">
        <v>1916</v>
      </c>
      <c r="M1190" s="240" t="s">
        <v>707</v>
      </c>
    </row>
    <row r="1191" spans="1:13" x14ac:dyDescent="0.25">
      <c r="A1191" s="223" t="s">
        <v>1525</v>
      </c>
      <c r="B1191" s="224">
        <v>50199</v>
      </c>
      <c r="C1191" s="224" t="s">
        <v>908</v>
      </c>
      <c r="D1191" s="224" t="s">
        <v>1179</v>
      </c>
      <c r="E1191" s="224">
        <v>52141501</v>
      </c>
      <c r="F1191" s="224">
        <v>92092206</v>
      </c>
      <c r="G1191" s="231" t="s">
        <v>1544</v>
      </c>
      <c r="H1191" s="105" t="s">
        <v>16</v>
      </c>
      <c r="I1191" s="226">
        <v>1</v>
      </c>
      <c r="J1191" s="228">
        <v>350000</v>
      </c>
      <c r="K1191" s="228">
        <f t="shared" si="18"/>
        <v>350000</v>
      </c>
      <c r="L1191" s="240" t="s">
        <v>1917</v>
      </c>
      <c r="M1191" s="240" t="s">
        <v>707</v>
      </c>
    </row>
    <row r="1192" spans="1:13" ht="51" x14ac:dyDescent="0.25">
      <c r="A1192" s="223" t="s">
        <v>1525</v>
      </c>
      <c r="B1192" s="224">
        <v>50199</v>
      </c>
      <c r="C1192" s="224" t="s">
        <v>46</v>
      </c>
      <c r="D1192" s="224" t="s">
        <v>1545</v>
      </c>
      <c r="E1192" s="224">
        <v>52141601</v>
      </c>
      <c r="F1192" s="224">
        <v>92058102</v>
      </c>
      <c r="G1192" s="233" t="s">
        <v>1546</v>
      </c>
      <c r="H1192" s="105" t="s">
        <v>16</v>
      </c>
      <c r="I1192" s="226">
        <v>2</v>
      </c>
      <c r="J1192" s="228">
        <v>200000</v>
      </c>
      <c r="K1192" s="228">
        <f t="shared" si="18"/>
        <v>400000</v>
      </c>
      <c r="L1192" s="240" t="s">
        <v>1918</v>
      </c>
      <c r="M1192" s="240" t="s">
        <v>707</v>
      </c>
    </row>
    <row r="1193" spans="1:13" ht="51" x14ac:dyDescent="0.25">
      <c r="A1193" s="223" t="s">
        <v>1525</v>
      </c>
      <c r="B1193" s="224">
        <v>50199</v>
      </c>
      <c r="C1193" s="224" t="s">
        <v>31</v>
      </c>
      <c r="D1193" s="224" t="s">
        <v>72</v>
      </c>
      <c r="E1193" s="224" t="s">
        <v>1547</v>
      </c>
      <c r="F1193" s="224" t="s">
        <v>1548</v>
      </c>
      <c r="G1193" s="233" t="s">
        <v>1549</v>
      </c>
      <c r="H1193" s="105" t="s">
        <v>16</v>
      </c>
      <c r="I1193" s="226">
        <v>1</v>
      </c>
      <c r="J1193" s="228">
        <v>375000</v>
      </c>
      <c r="K1193" s="228">
        <f t="shared" si="18"/>
        <v>375000</v>
      </c>
      <c r="L1193" s="240" t="s">
        <v>1919</v>
      </c>
      <c r="M1193" s="240" t="s">
        <v>707</v>
      </c>
    </row>
    <row r="1194" spans="1:13" ht="102" x14ac:dyDescent="0.25">
      <c r="A1194" s="223" t="s">
        <v>1525</v>
      </c>
      <c r="B1194" s="224">
        <v>50103</v>
      </c>
      <c r="C1194" s="224" t="s">
        <v>46</v>
      </c>
      <c r="D1194" s="224" t="s">
        <v>338</v>
      </c>
      <c r="E1194" s="224">
        <v>43211902</v>
      </c>
      <c r="F1194" s="224" t="s">
        <v>1550</v>
      </c>
      <c r="G1194" s="233" t="s">
        <v>1551</v>
      </c>
      <c r="H1194" s="105" t="s">
        <v>16</v>
      </c>
      <c r="I1194" s="226">
        <v>2</v>
      </c>
      <c r="J1194" s="228">
        <v>470000</v>
      </c>
      <c r="K1194" s="228">
        <f t="shared" si="18"/>
        <v>940000</v>
      </c>
      <c r="L1194" s="240" t="s">
        <v>1920</v>
      </c>
      <c r="M1194" s="240" t="s">
        <v>707</v>
      </c>
    </row>
    <row r="1195" spans="1:13" ht="25.5" x14ac:dyDescent="0.25">
      <c r="A1195" s="223" t="s">
        <v>1525</v>
      </c>
      <c r="B1195" s="224">
        <v>50104</v>
      </c>
      <c r="C1195" s="224" t="s">
        <v>60</v>
      </c>
      <c r="D1195" s="224" t="s">
        <v>415</v>
      </c>
      <c r="E1195" s="224">
        <v>40101604</v>
      </c>
      <c r="F1195" s="224">
        <v>90033289</v>
      </c>
      <c r="G1195" s="233" t="s">
        <v>1552</v>
      </c>
      <c r="H1195" s="105" t="s">
        <v>16</v>
      </c>
      <c r="I1195" s="226">
        <v>50</v>
      </c>
      <c r="J1195" s="228">
        <v>13500</v>
      </c>
      <c r="K1195" s="228">
        <f t="shared" si="18"/>
        <v>675000</v>
      </c>
      <c r="L1195" s="240" t="s">
        <v>1921</v>
      </c>
      <c r="M1195" s="240" t="s">
        <v>707</v>
      </c>
    </row>
    <row r="1196" spans="1:13" ht="38.25" x14ac:dyDescent="0.25">
      <c r="A1196" s="223" t="s">
        <v>1525</v>
      </c>
      <c r="B1196" s="224">
        <v>29903</v>
      </c>
      <c r="C1196" s="224" t="s">
        <v>402</v>
      </c>
      <c r="D1196" s="224" t="s">
        <v>18</v>
      </c>
      <c r="E1196" s="224" t="s">
        <v>1553</v>
      </c>
      <c r="F1196" s="224" t="s">
        <v>1554</v>
      </c>
      <c r="G1196" s="233" t="s">
        <v>1555</v>
      </c>
      <c r="H1196" s="105" t="s">
        <v>16</v>
      </c>
      <c r="I1196" s="198" t="s">
        <v>1556</v>
      </c>
      <c r="J1196" s="228">
        <v>10000</v>
      </c>
      <c r="K1196" s="228">
        <f t="shared" si="18"/>
        <v>400000</v>
      </c>
      <c r="L1196" s="240" t="s">
        <v>1922</v>
      </c>
      <c r="M1196" s="240" t="s">
        <v>707</v>
      </c>
    </row>
    <row r="1197" spans="1:13" ht="25.5" x14ac:dyDescent="0.25">
      <c r="A1197" s="223" t="s">
        <v>1525</v>
      </c>
      <c r="B1197" s="224">
        <v>29999</v>
      </c>
      <c r="C1197" s="224" t="s">
        <v>269</v>
      </c>
      <c r="D1197" s="224" t="s">
        <v>1425</v>
      </c>
      <c r="E1197" s="224" t="s">
        <v>1557</v>
      </c>
      <c r="F1197" s="224" t="s">
        <v>1558</v>
      </c>
      <c r="G1197" s="233" t="s">
        <v>1559</v>
      </c>
      <c r="H1197" s="105" t="s">
        <v>16</v>
      </c>
      <c r="I1197" s="198">
        <v>8</v>
      </c>
      <c r="J1197" s="228">
        <v>11000</v>
      </c>
      <c r="K1197" s="228">
        <f t="shared" si="18"/>
        <v>88000</v>
      </c>
      <c r="L1197" s="240" t="s">
        <v>1923</v>
      </c>
      <c r="M1197" s="240" t="s">
        <v>707</v>
      </c>
    </row>
    <row r="1198" spans="1:13" ht="25.5" x14ac:dyDescent="0.25">
      <c r="A1198" s="223" t="s">
        <v>1525</v>
      </c>
      <c r="B1198" s="224">
        <v>29999</v>
      </c>
      <c r="C1198" s="224" t="s">
        <v>269</v>
      </c>
      <c r="D1198" s="224" t="s">
        <v>72</v>
      </c>
      <c r="E1198" s="224" t="s">
        <v>1560</v>
      </c>
      <c r="F1198" s="224" t="s">
        <v>1561</v>
      </c>
      <c r="G1198" s="233" t="s">
        <v>1562</v>
      </c>
      <c r="H1198" s="105" t="s">
        <v>16</v>
      </c>
      <c r="I1198" s="198">
        <v>13</v>
      </c>
      <c r="J1198" s="228">
        <v>5000</v>
      </c>
      <c r="K1198" s="228">
        <f t="shared" si="18"/>
        <v>65000</v>
      </c>
      <c r="L1198" s="240" t="s">
        <v>1924</v>
      </c>
      <c r="M1198" s="240" t="s">
        <v>707</v>
      </c>
    </row>
    <row r="1199" spans="1:13" ht="38.25" x14ac:dyDescent="0.25">
      <c r="A1199" s="223" t="s">
        <v>1525</v>
      </c>
      <c r="B1199" s="224">
        <v>20104</v>
      </c>
      <c r="C1199" s="224" t="s">
        <v>1563</v>
      </c>
      <c r="D1199" s="224" t="s">
        <v>18</v>
      </c>
      <c r="E1199" s="224" t="s">
        <v>1564</v>
      </c>
      <c r="F1199" s="224" t="s">
        <v>1565</v>
      </c>
      <c r="G1199" s="233" t="s">
        <v>1566</v>
      </c>
      <c r="H1199" s="105" t="s">
        <v>16</v>
      </c>
      <c r="I1199" s="198" t="s">
        <v>1567</v>
      </c>
      <c r="J1199" s="228">
        <v>2700</v>
      </c>
      <c r="K1199" s="228">
        <f t="shared" si="18"/>
        <v>64800</v>
      </c>
      <c r="L1199" s="240" t="s">
        <v>1925</v>
      </c>
      <c r="M1199" s="240" t="s">
        <v>707</v>
      </c>
    </row>
    <row r="1200" spans="1:13" ht="25.5" x14ac:dyDescent="0.25">
      <c r="A1200" s="223" t="s">
        <v>1525</v>
      </c>
      <c r="B1200" s="224">
        <v>29901</v>
      </c>
      <c r="C1200" s="224" t="s">
        <v>46</v>
      </c>
      <c r="D1200" s="224" t="s">
        <v>1568</v>
      </c>
      <c r="E1200" s="224" t="s">
        <v>1569</v>
      </c>
      <c r="F1200" s="224" t="s">
        <v>1570</v>
      </c>
      <c r="G1200" s="233" t="s">
        <v>1571</v>
      </c>
      <c r="H1200" s="105" t="s">
        <v>16</v>
      </c>
      <c r="I1200" s="198">
        <v>46</v>
      </c>
      <c r="J1200" s="228">
        <v>2700</v>
      </c>
      <c r="K1200" s="228">
        <f t="shared" si="18"/>
        <v>124200</v>
      </c>
      <c r="L1200" s="240" t="s">
        <v>1926</v>
      </c>
      <c r="M1200" s="240" t="s">
        <v>707</v>
      </c>
    </row>
    <row r="1201" spans="1:13" ht="38.25" x14ac:dyDescent="0.25">
      <c r="A1201" s="223" t="s">
        <v>1525</v>
      </c>
      <c r="B1201" s="224">
        <v>29903</v>
      </c>
      <c r="C1201" s="224" t="s">
        <v>474</v>
      </c>
      <c r="D1201" s="224" t="s">
        <v>210</v>
      </c>
      <c r="E1201" s="224" t="s">
        <v>1572</v>
      </c>
      <c r="F1201" s="224" t="s">
        <v>1573</v>
      </c>
      <c r="G1201" s="233" t="s">
        <v>1574</v>
      </c>
      <c r="H1201" s="105" t="s">
        <v>16</v>
      </c>
      <c r="I1201" s="198" t="s">
        <v>1556</v>
      </c>
      <c r="J1201" s="228">
        <v>6000</v>
      </c>
      <c r="K1201" s="228">
        <f t="shared" si="18"/>
        <v>240000</v>
      </c>
      <c r="L1201" s="240" t="s">
        <v>1927</v>
      </c>
      <c r="M1201" s="240" t="s">
        <v>707</v>
      </c>
    </row>
    <row r="1202" spans="1:13" ht="51" x14ac:dyDescent="0.25">
      <c r="A1202" s="223" t="s">
        <v>1525</v>
      </c>
      <c r="B1202" s="224">
        <v>29903</v>
      </c>
      <c r="C1202" s="224" t="s">
        <v>474</v>
      </c>
      <c r="D1202" s="224" t="s">
        <v>210</v>
      </c>
      <c r="E1202" s="224" t="s">
        <v>1575</v>
      </c>
      <c r="F1202" s="224" t="s">
        <v>1576</v>
      </c>
      <c r="G1202" s="233" t="s">
        <v>1577</v>
      </c>
      <c r="H1202" s="105" t="s">
        <v>16</v>
      </c>
      <c r="I1202" s="198" t="s">
        <v>1556</v>
      </c>
      <c r="J1202" s="234">
        <v>5000</v>
      </c>
      <c r="K1202" s="228">
        <f t="shared" si="18"/>
        <v>200000</v>
      </c>
      <c r="L1202" s="240" t="s">
        <v>1928</v>
      </c>
      <c r="M1202" s="240" t="s">
        <v>707</v>
      </c>
    </row>
    <row r="1203" spans="1:13" ht="51" x14ac:dyDescent="0.25">
      <c r="A1203" s="223" t="s">
        <v>1525</v>
      </c>
      <c r="B1203" s="224">
        <v>29901</v>
      </c>
      <c r="C1203" s="224" t="s">
        <v>86</v>
      </c>
      <c r="D1203" s="224" t="s">
        <v>1578</v>
      </c>
      <c r="E1203" s="224" t="s">
        <v>1579</v>
      </c>
      <c r="F1203" s="224" t="s">
        <v>1580</v>
      </c>
      <c r="G1203" s="233" t="s">
        <v>1581</v>
      </c>
      <c r="H1203" s="105" t="s">
        <v>16</v>
      </c>
      <c r="I1203" s="198">
        <v>35</v>
      </c>
      <c r="J1203" s="235">
        <v>4000</v>
      </c>
      <c r="K1203" s="228">
        <f t="shared" si="18"/>
        <v>140000</v>
      </c>
      <c r="L1203" s="240" t="s">
        <v>1929</v>
      </c>
      <c r="M1203" s="240" t="s">
        <v>707</v>
      </c>
    </row>
    <row r="1204" spans="1:13" x14ac:dyDescent="0.25">
      <c r="A1204" s="223" t="s">
        <v>1525</v>
      </c>
      <c r="B1204" s="224">
        <v>29901</v>
      </c>
      <c r="C1204" s="224" t="s">
        <v>1582</v>
      </c>
      <c r="D1204" s="224" t="s">
        <v>808</v>
      </c>
      <c r="E1204" s="224" t="s">
        <v>1583</v>
      </c>
      <c r="F1204" s="224" t="s">
        <v>1584</v>
      </c>
      <c r="G1204" s="233" t="s">
        <v>1585</v>
      </c>
      <c r="H1204" s="105" t="s">
        <v>16</v>
      </c>
      <c r="I1204" s="198">
        <v>4</v>
      </c>
      <c r="J1204" s="235">
        <v>10000</v>
      </c>
      <c r="K1204" s="228">
        <f t="shared" si="18"/>
        <v>40000</v>
      </c>
      <c r="L1204" s="240" t="s">
        <v>1930</v>
      </c>
      <c r="M1204" s="240" t="s">
        <v>707</v>
      </c>
    </row>
    <row r="1205" spans="1:13" x14ac:dyDescent="0.25">
      <c r="A1205" s="223" t="s">
        <v>1525</v>
      </c>
      <c r="B1205" s="224">
        <v>29901</v>
      </c>
      <c r="C1205" s="224" t="s">
        <v>1582</v>
      </c>
      <c r="D1205" s="224" t="s">
        <v>808</v>
      </c>
      <c r="E1205" s="224" t="s">
        <v>1583</v>
      </c>
      <c r="F1205" s="224" t="s">
        <v>1586</v>
      </c>
      <c r="G1205" s="233" t="s">
        <v>1585</v>
      </c>
      <c r="H1205" s="105" t="s">
        <v>16</v>
      </c>
      <c r="I1205" s="198">
        <v>1</v>
      </c>
      <c r="J1205" s="235">
        <v>10000</v>
      </c>
      <c r="K1205" s="228">
        <f t="shared" si="18"/>
        <v>10000</v>
      </c>
      <c r="L1205" s="240" t="s">
        <v>1931</v>
      </c>
      <c r="M1205" s="240" t="s">
        <v>707</v>
      </c>
    </row>
    <row r="1206" spans="1:13" x14ac:dyDescent="0.25">
      <c r="A1206" s="223" t="s">
        <v>1525</v>
      </c>
      <c r="B1206" s="224">
        <v>29901</v>
      </c>
      <c r="C1206" s="224" t="s">
        <v>1582</v>
      </c>
      <c r="D1206" s="224" t="s">
        <v>808</v>
      </c>
      <c r="E1206" s="224" t="s">
        <v>1583</v>
      </c>
      <c r="F1206" s="224" t="s">
        <v>1587</v>
      </c>
      <c r="G1206" s="233" t="s">
        <v>1585</v>
      </c>
      <c r="H1206" s="105" t="s">
        <v>16</v>
      </c>
      <c r="I1206" s="198">
        <v>1</v>
      </c>
      <c r="J1206" s="235">
        <v>10000</v>
      </c>
      <c r="K1206" s="228">
        <f t="shared" si="18"/>
        <v>10000</v>
      </c>
      <c r="L1206" s="240" t="s">
        <v>1932</v>
      </c>
      <c r="M1206" s="240" t="s">
        <v>707</v>
      </c>
    </row>
    <row r="1207" spans="1:13" x14ac:dyDescent="0.25">
      <c r="A1207" s="223" t="s">
        <v>1525</v>
      </c>
      <c r="B1207" s="224">
        <v>29901</v>
      </c>
      <c r="C1207" s="224" t="s">
        <v>1582</v>
      </c>
      <c r="D1207" s="224" t="s">
        <v>808</v>
      </c>
      <c r="E1207" s="224" t="s">
        <v>1583</v>
      </c>
      <c r="F1207" s="224" t="s">
        <v>1588</v>
      </c>
      <c r="G1207" s="233" t="s">
        <v>1585</v>
      </c>
      <c r="H1207" s="105" t="s">
        <v>16</v>
      </c>
      <c r="I1207" s="198">
        <v>1</v>
      </c>
      <c r="J1207" s="228">
        <v>10000</v>
      </c>
      <c r="K1207" s="228">
        <f t="shared" si="18"/>
        <v>10000</v>
      </c>
      <c r="L1207" s="240" t="s">
        <v>1933</v>
      </c>
      <c r="M1207" s="240" t="s">
        <v>707</v>
      </c>
    </row>
    <row r="1208" spans="1:13" x14ac:dyDescent="0.25">
      <c r="A1208" s="223" t="s">
        <v>1525</v>
      </c>
      <c r="B1208" s="224">
        <v>29901</v>
      </c>
      <c r="C1208" s="224" t="s">
        <v>1582</v>
      </c>
      <c r="D1208" s="224" t="s">
        <v>808</v>
      </c>
      <c r="E1208" s="224" t="s">
        <v>1583</v>
      </c>
      <c r="F1208" s="224" t="s">
        <v>1589</v>
      </c>
      <c r="G1208" s="233" t="s">
        <v>1585</v>
      </c>
      <c r="H1208" s="105" t="s">
        <v>16</v>
      </c>
      <c r="I1208" s="198">
        <v>1</v>
      </c>
      <c r="J1208" s="234">
        <v>10000</v>
      </c>
      <c r="K1208" s="228">
        <f t="shared" si="18"/>
        <v>10000</v>
      </c>
      <c r="L1208" s="240" t="s">
        <v>1934</v>
      </c>
      <c r="M1208" s="240" t="s">
        <v>707</v>
      </c>
    </row>
    <row r="1209" spans="1:13" x14ac:dyDescent="0.25">
      <c r="A1209" s="223" t="s">
        <v>1525</v>
      </c>
      <c r="B1209" s="224">
        <v>29901</v>
      </c>
      <c r="C1209" s="224" t="s">
        <v>1582</v>
      </c>
      <c r="D1209" s="224" t="s">
        <v>808</v>
      </c>
      <c r="E1209" s="224" t="s">
        <v>1583</v>
      </c>
      <c r="F1209" s="224" t="s">
        <v>1590</v>
      </c>
      <c r="G1209" s="233" t="s">
        <v>1585</v>
      </c>
      <c r="H1209" s="105" t="s">
        <v>16</v>
      </c>
      <c r="I1209" s="198">
        <v>1</v>
      </c>
      <c r="J1209" s="228">
        <v>10000</v>
      </c>
      <c r="K1209" s="228">
        <f t="shared" si="18"/>
        <v>10000</v>
      </c>
      <c r="L1209" s="240" t="s">
        <v>1935</v>
      </c>
      <c r="M1209" s="240" t="s">
        <v>707</v>
      </c>
    </row>
    <row r="1210" spans="1:13" x14ac:dyDescent="0.25">
      <c r="A1210" s="223" t="s">
        <v>1525</v>
      </c>
      <c r="B1210" s="224">
        <v>29901</v>
      </c>
      <c r="C1210" s="224" t="s">
        <v>1582</v>
      </c>
      <c r="D1210" s="224" t="s">
        <v>808</v>
      </c>
      <c r="E1210" s="224" t="s">
        <v>1583</v>
      </c>
      <c r="F1210" s="224" t="s">
        <v>1591</v>
      </c>
      <c r="G1210" s="233" t="s">
        <v>1585</v>
      </c>
      <c r="H1210" s="105" t="s">
        <v>16</v>
      </c>
      <c r="I1210" s="198">
        <v>1</v>
      </c>
      <c r="J1210" s="228">
        <v>8500</v>
      </c>
      <c r="K1210" s="228">
        <f t="shared" si="18"/>
        <v>8500</v>
      </c>
      <c r="L1210" s="240" t="s">
        <v>1936</v>
      </c>
      <c r="M1210" s="240" t="s">
        <v>707</v>
      </c>
    </row>
    <row r="1211" spans="1:13" x14ac:dyDescent="0.25">
      <c r="A1211" s="223" t="s">
        <v>1525</v>
      </c>
      <c r="B1211" s="224">
        <v>10702</v>
      </c>
      <c r="C1211" s="224" t="s">
        <v>249</v>
      </c>
      <c r="D1211" s="224" t="s">
        <v>114</v>
      </c>
      <c r="E1211" s="224" t="s">
        <v>1592</v>
      </c>
      <c r="F1211" s="224" t="s">
        <v>1593</v>
      </c>
      <c r="G1211" s="229" t="s">
        <v>1594</v>
      </c>
      <c r="H1211" s="105" t="s">
        <v>16</v>
      </c>
      <c r="I1211" s="199">
        <v>3</v>
      </c>
      <c r="J1211" s="228">
        <v>450000</v>
      </c>
      <c r="K1211" s="228">
        <f t="shared" si="18"/>
        <v>1350000</v>
      </c>
      <c r="L1211" s="240" t="s">
        <v>1937</v>
      </c>
      <c r="M1211" s="240" t="s">
        <v>707</v>
      </c>
    </row>
    <row r="1212" spans="1:13" ht="89.25" x14ac:dyDescent="0.25">
      <c r="A1212" s="223" t="s">
        <v>1525</v>
      </c>
      <c r="B1212" s="224">
        <v>10702</v>
      </c>
      <c r="C1212" s="224" t="s">
        <v>46</v>
      </c>
      <c r="D1212" s="224" t="s">
        <v>1595</v>
      </c>
      <c r="E1212" s="224" t="s">
        <v>1596</v>
      </c>
      <c r="F1212" s="224" t="s">
        <v>1597</v>
      </c>
      <c r="G1212" s="225" t="s">
        <v>1598</v>
      </c>
      <c r="H1212" s="105" t="s">
        <v>16</v>
      </c>
      <c r="I1212" s="199">
        <v>2</v>
      </c>
      <c r="J1212" s="228">
        <v>200000</v>
      </c>
      <c r="K1212" s="228">
        <f t="shared" si="18"/>
        <v>400000</v>
      </c>
      <c r="L1212" s="240" t="s">
        <v>1938</v>
      </c>
      <c r="M1212" s="240" t="s">
        <v>707</v>
      </c>
    </row>
    <row r="1213" spans="1:13" ht="89.25" x14ac:dyDescent="0.25">
      <c r="A1213" s="223" t="s">
        <v>1525</v>
      </c>
      <c r="B1213" s="224">
        <v>10702</v>
      </c>
      <c r="C1213" s="224" t="s">
        <v>92</v>
      </c>
      <c r="D1213" s="224" t="s">
        <v>1595</v>
      </c>
      <c r="E1213" s="224" t="s">
        <v>1599</v>
      </c>
      <c r="F1213" s="224" t="s">
        <v>1600</v>
      </c>
      <c r="G1213" s="225" t="s">
        <v>1601</v>
      </c>
      <c r="H1213" s="105" t="s">
        <v>16</v>
      </c>
      <c r="I1213" s="199">
        <v>3</v>
      </c>
      <c r="J1213" s="228">
        <v>32000</v>
      </c>
      <c r="K1213" s="228">
        <f t="shared" si="18"/>
        <v>96000</v>
      </c>
      <c r="L1213" s="240" t="s">
        <v>1939</v>
      </c>
      <c r="M1213" s="240" t="s">
        <v>707</v>
      </c>
    </row>
    <row r="1214" spans="1:13" x14ac:dyDescent="0.25">
      <c r="A1214" s="223" t="s">
        <v>1525</v>
      </c>
      <c r="B1214" s="224">
        <v>10702</v>
      </c>
      <c r="C1214" s="224" t="s">
        <v>92</v>
      </c>
      <c r="D1214" s="224" t="s">
        <v>1595</v>
      </c>
      <c r="E1214" s="224" t="s">
        <v>1602</v>
      </c>
      <c r="F1214" s="224" t="s">
        <v>1603</v>
      </c>
      <c r="G1214" s="229" t="s">
        <v>1604</v>
      </c>
      <c r="H1214" s="105" t="s">
        <v>16</v>
      </c>
      <c r="I1214" s="199">
        <v>60</v>
      </c>
      <c r="J1214" s="228">
        <v>6500</v>
      </c>
      <c r="K1214" s="228">
        <f t="shared" si="18"/>
        <v>390000</v>
      </c>
      <c r="L1214" s="240" t="s">
        <v>1940</v>
      </c>
      <c r="M1214" s="240" t="s">
        <v>707</v>
      </c>
    </row>
    <row r="1215" spans="1:13" x14ac:dyDescent="0.25">
      <c r="A1215" s="223" t="s">
        <v>1525</v>
      </c>
      <c r="B1215" s="224">
        <v>20301</v>
      </c>
      <c r="C1215" s="224" t="s">
        <v>792</v>
      </c>
      <c r="D1215" s="224" t="s">
        <v>808</v>
      </c>
      <c r="E1215" s="224">
        <v>27111723</v>
      </c>
      <c r="F1215" s="224">
        <v>92005764</v>
      </c>
      <c r="G1215" s="229" t="s">
        <v>1605</v>
      </c>
      <c r="H1215" s="105" t="s">
        <v>16</v>
      </c>
      <c r="I1215" s="226">
        <v>50</v>
      </c>
      <c r="J1215" s="228">
        <v>1200</v>
      </c>
      <c r="K1215" s="228">
        <f t="shared" si="18"/>
        <v>60000</v>
      </c>
      <c r="L1215" s="240" t="s">
        <v>1941</v>
      </c>
      <c r="M1215" s="240" t="s">
        <v>707</v>
      </c>
    </row>
    <row r="1216" spans="1:13" x14ac:dyDescent="0.25">
      <c r="A1216" s="223" t="s">
        <v>1525</v>
      </c>
      <c r="B1216" s="224">
        <v>20399</v>
      </c>
      <c r="C1216" s="224" t="s">
        <v>549</v>
      </c>
      <c r="D1216" s="224" t="s">
        <v>1606</v>
      </c>
      <c r="E1216" s="224">
        <v>27111723</v>
      </c>
      <c r="F1216" s="224">
        <v>92056320</v>
      </c>
      <c r="G1216" s="229" t="s">
        <v>1605</v>
      </c>
      <c r="H1216" s="105" t="s">
        <v>16</v>
      </c>
      <c r="I1216" s="226">
        <v>25</v>
      </c>
      <c r="J1216" s="228">
        <v>1500</v>
      </c>
      <c r="K1216" s="228">
        <f t="shared" si="18"/>
        <v>37500</v>
      </c>
      <c r="L1216" s="240" t="s">
        <v>1942</v>
      </c>
      <c r="M1216" s="240" t="s">
        <v>707</v>
      </c>
    </row>
    <row r="1217" spans="1:13" x14ac:dyDescent="0.25">
      <c r="A1217" s="223" t="s">
        <v>1525</v>
      </c>
      <c r="B1217" s="224">
        <v>29906</v>
      </c>
      <c r="C1217" s="224" t="s">
        <v>105</v>
      </c>
      <c r="D1217" s="224" t="s">
        <v>393</v>
      </c>
      <c r="E1217" s="224">
        <v>40171518</v>
      </c>
      <c r="F1217" s="224">
        <v>92075055</v>
      </c>
      <c r="G1217" s="229" t="s">
        <v>1607</v>
      </c>
      <c r="H1217" s="105" t="s">
        <v>16</v>
      </c>
      <c r="I1217" s="226">
        <v>20</v>
      </c>
      <c r="J1217" s="228">
        <v>3500</v>
      </c>
      <c r="K1217" s="228">
        <f t="shared" si="18"/>
        <v>70000</v>
      </c>
      <c r="L1217" s="240" t="s">
        <v>1943</v>
      </c>
      <c r="M1217" s="240" t="s">
        <v>707</v>
      </c>
    </row>
    <row r="1218" spans="1:13" x14ac:dyDescent="0.25">
      <c r="A1218" s="223" t="s">
        <v>1525</v>
      </c>
      <c r="B1218" s="224">
        <v>20304</v>
      </c>
      <c r="C1218" s="224" t="s">
        <v>971</v>
      </c>
      <c r="D1218" s="224" t="s">
        <v>18</v>
      </c>
      <c r="E1218" s="224">
        <v>39101601</v>
      </c>
      <c r="F1218" s="224">
        <v>92141397</v>
      </c>
      <c r="G1218" s="229" t="s">
        <v>1608</v>
      </c>
      <c r="H1218" s="105" t="s">
        <v>16</v>
      </c>
      <c r="I1218" s="226">
        <v>20</v>
      </c>
      <c r="J1218" s="228">
        <v>850</v>
      </c>
      <c r="K1218" s="228">
        <f t="shared" si="18"/>
        <v>17000</v>
      </c>
      <c r="L1218" s="240" t="s">
        <v>1944</v>
      </c>
      <c r="M1218" s="240" t="s">
        <v>707</v>
      </c>
    </row>
    <row r="1219" spans="1:13" ht="51" x14ac:dyDescent="0.25">
      <c r="A1219" s="223" t="s">
        <v>1525</v>
      </c>
      <c r="B1219" s="224">
        <v>20304</v>
      </c>
      <c r="C1219" s="224" t="s">
        <v>443</v>
      </c>
      <c r="D1219" s="224" t="s">
        <v>447</v>
      </c>
      <c r="E1219" s="224">
        <v>39101699</v>
      </c>
      <c r="F1219" s="224">
        <v>92103984</v>
      </c>
      <c r="G1219" s="225" t="s">
        <v>1609</v>
      </c>
      <c r="H1219" s="105" t="s">
        <v>16</v>
      </c>
      <c r="I1219" s="226">
        <v>100</v>
      </c>
      <c r="J1219" s="228">
        <v>400</v>
      </c>
      <c r="K1219" s="228">
        <f t="shared" si="18"/>
        <v>40000</v>
      </c>
      <c r="L1219" s="240" t="s">
        <v>1945</v>
      </c>
      <c r="M1219" s="240" t="s">
        <v>707</v>
      </c>
    </row>
    <row r="1220" spans="1:13" x14ac:dyDescent="0.25">
      <c r="A1220" s="223" t="s">
        <v>1525</v>
      </c>
      <c r="B1220" s="224">
        <v>29906</v>
      </c>
      <c r="C1220" s="224" t="s">
        <v>105</v>
      </c>
      <c r="D1220" s="224" t="s">
        <v>97</v>
      </c>
      <c r="E1220" s="224">
        <v>46181504</v>
      </c>
      <c r="F1220" s="224">
        <v>90015465</v>
      </c>
      <c r="G1220" s="229" t="s">
        <v>1610</v>
      </c>
      <c r="H1220" s="105" t="s">
        <v>16</v>
      </c>
      <c r="I1220" s="226">
        <v>50</v>
      </c>
      <c r="J1220" s="228">
        <v>3500</v>
      </c>
      <c r="K1220" s="228">
        <f t="shared" si="18"/>
        <v>175000</v>
      </c>
      <c r="L1220" s="240" t="s">
        <v>1946</v>
      </c>
      <c r="M1220" s="240" t="s">
        <v>707</v>
      </c>
    </row>
    <row r="1221" spans="1:13" x14ac:dyDescent="0.25">
      <c r="A1221" s="223" t="s">
        <v>1525</v>
      </c>
      <c r="B1221" s="224">
        <v>20306</v>
      </c>
      <c r="C1221" s="224" t="s">
        <v>173</v>
      </c>
      <c r="D1221" s="224" t="s">
        <v>1393</v>
      </c>
      <c r="E1221" s="224">
        <v>40142008</v>
      </c>
      <c r="F1221" s="224">
        <v>90016572</v>
      </c>
      <c r="G1221" s="229" t="s">
        <v>1611</v>
      </c>
      <c r="H1221" s="105" t="s">
        <v>16</v>
      </c>
      <c r="I1221" s="226">
        <v>10</v>
      </c>
      <c r="J1221" s="228">
        <v>15000</v>
      </c>
      <c r="K1221" s="228">
        <f t="shared" si="18"/>
        <v>150000</v>
      </c>
      <c r="L1221" s="240" t="s">
        <v>1947</v>
      </c>
      <c r="M1221" s="240" t="s">
        <v>707</v>
      </c>
    </row>
    <row r="1222" spans="1:13" x14ac:dyDescent="0.25">
      <c r="A1222" s="223" t="s">
        <v>1525</v>
      </c>
      <c r="B1222" s="224">
        <v>20401</v>
      </c>
      <c r="C1222" s="224" t="s">
        <v>792</v>
      </c>
      <c r="D1222" s="224" t="s">
        <v>568</v>
      </c>
      <c r="E1222" s="224">
        <v>27112004</v>
      </c>
      <c r="F1222" s="224">
        <v>92012386</v>
      </c>
      <c r="G1222" s="229" t="s">
        <v>1612</v>
      </c>
      <c r="H1222" s="105" t="s">
        <v>16</v>
      </c>
      <c r="I1222" s="226">
        <v>5</v>
      </c>
      <c r="J1222" s="228">
        <v>3200</v>
      </c>
      <c r="K1222" s="228">
        <f t="shared" si="18"/>
        <v>16000</v>
      </c>
      <c r="L1222" s="240" t="s">
        <v>1948</v>
      </c>
      <c r="M1222" s="240" t="s">
        <v>707</v>
      </c>
    </row>
    <row r="1223" spans="1:13" x14ac:dyDescent="0.25">
      <c r="A1223" s="223" t="s">
        <v>1525</v>
      </c>
      <c r="B1223" s="224">
        <v>20401</v>
      </c>
      <c r="C1223" s="224" t="s">
        <v>792</v>
      </c>
      <c r="D1223" s="224" t="s">
        <v>396</v>
      </c>
      <c r="E1223" s="224">
        <v>27112004</v>
      </c>
      <c r="F1223" s="224">
        <v>92007093</v>
      </c>
      <c r="G1223" s="229" t="s">
        <v>1613</v>
      </c>
      <c r="H1223" s="105" t="s">
        <v>16</v>
      </c>
      <c r="I1223" s="226">
        <v>5</v>
      </c>
      <c r="J1223" s="228">
        <v>3500</v>
      </c>
      <c r="K1223" s="228">
        <f t="shared" si="18"/>
        <v>17500</v>
      </c>
      <c r="L1223" s="240" t="s">
        <v>1949</v>
      </c>
      <c r="M1223" s="240" t="s">
        <v>707</v>
      </c>
    </row>
    <row r="1224" spans="1:13" x14ac:dyDescent="0.25">
      <c r="A1224" s="223" t="s">
        <v>1525</v>
      </c>
      <c r="B1224" s="224">
        <v>20401</v>
      </c>
      <c r="C1224" s="224" t="s">
        <v>46</v>
      </c>
      <c r="D1224" s="224" t="s">
        <v>1614</v>
      </c>
      <c r="E1224" s="224">
        <v>27112003</v>
      </c>
      <c r="F1224" s="224">
        <v>92001944</v>
      </c>
      <c r="G1224" s="229" t="s">
        <v>1615</v>
      </c>
      <c r="H1224" s="105" t="s">
        <v>16</v>
      </c>
      <c r="I1224" s="226">
        <v>10</v>
      </c>
      <c r="J1224" s="228">
        <v>1500</v>
      </c>
      <c r="K1224" s="228">
        <f t="shared" si="18"/>
        <v>15000</v>
      </c>
      <c r="L1224" s="240" t="s">
        <v>1950</v>
      </c>
      <c r="M1224" s="240" t="s">
        <v>707</v>
      </c>
    </row>
    <row r="1225" spans="1:13" x14ac:dyDescent="0.25">
      <c r="A1225" s="223" t="s">
        <v>1525</v>
      </c>
      <c r="B1225" s="224">
        <v>29905</v>
      </c>
      <c r="C1225" s="224" t="s">
        <v>402</v>
      </c>
      <c r="D1225" s="224" t="s">
        <v>436</v>
      </c>
      <c r="E1225" s="224">
        <v>27112027</v>
      </c>
      <c r="F1225" s="224">
        <v>90029706</v>
      </c>
      <c r="G1225" s="229" t="s">
        <v>1616</v>
      </c>
      <c r="H1225" s="105" t="s">
        <v>16</v>
      </c>
      <c r="I1225" s="226">
        <v>5</v>
      </c>
      <c r="J1225" s="228">
        <v>1800</v>
      </c>
      <c r="K1225" s="228">
        <f t="shared" si="18"/>
        <v>9000</v>
      </c>
      <c r="L1225" s="240" t="s">
        <v>1951</v>
      </c>
      <c r="M1225" s="240" t="s">
        <v>707</v>
      </c>
    </row>
    <row r="1226" spans="1:13" x14ac:dyDescent="0.25">
      <c r="A1226" s="223" t="s">
        <v>1525</v>
      </c>
      <c r="B1226" s="224">
        <v>20401</v>
      </c>
      <c r="C1226" s="224" t="s">
        <v>113</v>
      </c>
      <c r="D1226" s="224" t="s">
        <v>454</v>
      </c>
      <c r="E1226" s="224">
        <v>27112039</v>
      </c>
      <c r="F1226" s="224">
        <v>92055162</v>
      </c>
      <c r="G1226" s="229" t="s">
        <v>1617</v>
      </c>
      <c r="H1226" s="105" t="s">
        <v>16</v>
      </c>
      <c r="I1226" s="226">
        <v>5</v>
      </c>
      <c r="J1226" s="228">
        <v>4200</v>
      </c>
      <c r="K1226" s="228">
        <f t="shared" si="18"/>
        <v>21000</v>
      </c>
      <c r="L1226" s="240" t="s">
        <v>1952</v>
      </c>
      <c r="M1226" s="240" t="s">
        <v>707</v>
      </c>
    </row>
    <row r="1227" spans="1:13" x14ac:dyDescent="0.25">
      <c r="A1227" s="223" t="s">
        <v>1525</v>
      </c>
      <c r="B1227" s="224">
        <v>29904</v>
      </c>
      <c r="C1227" s="224" t="s">
        <v>585</v>
      </c>
      <c r="D1227" s="224" t="s">
        <v>501</v>
      </c>
      <c r="E1227" s="224">
        <v>46181604</v>
      </c>
      <c r="F1227" s="224">
        <v>92009769</v>
      </c>
      <c r="G1227" s="229" t="s">
        <v>1618</v>
      </c>
      <c r="H1227" s="105" t="s">
        <v>16</v>
      </c>
      <c r="I1227" s="236">
        <v>20</v>
      </c>
      <c r="J1227" s="228">
        <v>5000</v>
      </c>
      <c r="K1227" s="228">
        <f t="shared" si="18"/>
        <v>100000</v>
      </c>
      <c r="L1227" s="240" t="s">
        <v>1953</v>
      </c>
      <c r="M1227" s="240" t="s">
        <v>707</v>
      </c>
    </row>
    <row r="1228" spans="1:13" x14ac:dyDescent="0.25">
      <c r="A1228" s="223" t="s">
        <v>1525</v>
      </c>
      <c r="B1228" s="224">
        <v>20401</v>
      </c>
      <c r="C1228" s="224" t="s">
        <v>46</v>
      </c>
      <c r="D1228" s="224" t="s">
        <v>1619</v>
      </c>
      <c r="E1228" s="224">
        <v>24101506</v>
      </c>
      <c r="F1228" s="224">
        <v>90033540</v>
      </c>
      <c r="G1228" s="229" t="s">
        <v>1620</v>
      </c>
      <c r="H1228" s="105" t="s">
        <v>16</v>
      </c>
      <c r="I1228" s="226">
        <v>5</v>
      </c>
      <c r="J1228" s="228">
        <v>40000</v>
      </c>
      <c r="K1228" s="228">
        <f t="shared" si="18"/>
        <v>200000</v>
      </c>
      <c r="L1228" s="240" t="s">
        <v>1954</v>
      </c>
      <c r="M1228" s="240" t="s">
        <v>707</v>
      </c>
    </row>
    <row r="1229" spans="1:13" x14ac:dyDescent="0.25">
      <c r="A1229" s="223" t="s">
        <v>1525</v>
      </c>
      <c r="B1229" s="224">
        <v>20401</v>
      </c>
      <c r="C1229" s="224" t="s">
        <v>805</v>
      </c>
      <c r="D1229" s="224" t="s">
        <v>1137</v>
      </c>
      <c r="E1229" s="224">
        <v>27111516</v>
      </c>
      <c r="F1229" s="224">
        <v>90008515</v>
      </c>
      <c r="G1229" s="229" t="s">
        <v>1621</v>
      </c>
      <c r="H1229" s="105" t="s">
        <v>16</v>
      </c>
      <c r="I1229" s="226">
        <v>5</v>
      </c>
      <c r="J1229" s="228">
        <v>4500</v>
      </c>
      <c r="K1229" s="228">
        <f t="shared" si="18"/>
        <v>22500</v>
      </c>
      <c r="L1229" s="240" t="s">
        <v>1955</v>
      </c>
      <c r="M1229" s="240" t="s">
        <v>707</v>
      </c>
    </row>
    <row r="1230" spans="1:13" x14ac:dyDescent="0.25">
      <c r="A1230" s="223" t="s">
        <v>1525</v>
      </c>
      <c r="B1230" s="224">
        <v>20401</v>
      </c>
      <c r="C1230" s="224" t="s">
        <v>805</v>
      </c>
      <c r="D1230" s="224" t="s">
        <v>210</v>
      </c>
      <c r="E1230" s="224">
        <v>27111525</v>
      </c>
      <c r="F1230" s="224">
        <v>90011336</v>
      </c>
      <c r="G1230" s="229" t="s">
        <v>1622</v>
      </c>
      <c r="H1230" s="105" t="s">
        <v>16</v>
      </c>
      <c r="I1230" s="226">
        <v>5</v>
      </c>
      <c r="J1230" s="228">
        <v>4500</v>
      </c>
      <c r="K1230" s="228">
        <f t="shared" si="18"/>
        <v>22500</v>
      </c>
      <c r="L1230" s="240" t="s">
        <v>1956</v>
      </c>
      <c r="M1230" s="240" t="s">
        <v>707</v>
      </c>
    </row>
    <row r="1231" spans="1:13" ht="76.5" x14ac:dyDescent="0.25">
      <c r="A1231" s="223" t="s">
        <v>1525</v>
      </c>
      <c r="B1231" s="224">
        <v>50106</v>
      </c>
      <c r="C1231" s="224" t="s">
        <v>249</v>
      </c>
      <c r="D1231" s="224" t="s">
        <v>676</v>
      </c>
      <c r="E1231" s="224">
        <v>42182901</v>
      </c>
      <c r="F1231" s="224">
        <v>92083094</v>
      </c>
      <c r="G1231" s="225" t="s">
        <v>1623</v>
      </c>
      <c r="H1231" s="105" t="s">
        <v>16</v>
      </c>
      <c r="I1231" s="226">
        <v>1</v>
      </c>
      <c r="J1231" s="228">
        <v>4000000</v>
      </c>
      <c r="K1231" s="228">
        <f t="shared" si="18"/>
        <v>4000000</v>
      </c>
      <c r="L1231" s="240" t="s">
        <v>1957</v>
      </c>
      <c r="M1231" s="240" t="s">
        <v>707</v>
      </c>
    </row>
    <row r="1232" spans="1:13" ht="89.25" x14ac:dyDescent="0.25">
      <c r="A1232" s="223" t="s">
        <v>1525</v>
      </c>
      <c r="B1232" s="224">
        <v>50106</v>
      </c>
      <c r="C1232" s="224" t="s">
        <v>249</v>
      </c>
      <c r="D1232" s="224" t="s">
        <v>97</v>
      </c>
      <c r="E1232" s="224">
        <v>42201709</v>
      </c>
      <c r="F1232" s="224" t="s">
        <v>1624</v>
      </c>
      <c r="G1232" s="225" t="s">
        <v>1625</v>
      </c>
      <c r="H1232" s="105" t="s">
        <v>16</v>
      </c>
      <c r="I1232" s="226">
        <v>2</v>
      </c>
      <c r="J1232" s="228">
        <v>700000</v>
      </c>
      <c r="K1232" s="228">
        <f t="shared" si="18"/>
        <v>1400000</v>
      </c>
      <c r="L1232" s="240" t="s">
        <v>1958</v>
      </c>
      <c r="M1232" s="240" t="s">
        <v>707</v>
      </c>
    </row>
    <row r="1233" spans="1:13" x14ac:dyDescent="0.25">
      <c r="A1233" s="223" t="s">
        <v>1525</v>
      </c>
      <c r="B1233" s="224">
        <v>50106</v>
      </c>
      <c r="C1233" s="224" t="s">
        <v>46</v>
      </c>
      <c r="D1233" s="224" t="s">
        <v>97</v>
      </c>
      <c r="E1233" s="224">
        <v>42192210</v>
      </c>
      <c r="F1233" s="224" t="s">
        <v>1626</v>
      </c>
      <c r="G1233" s="237" t="s">
        <v>1627</v>
      </c>
      <c r="H1233" s="105" t="s">
        <v>16</v>
      </c>
      <c r="I1233" s="226">
        <v>3</v>
      </c>
      <c r="J1233" s="228">
        <v>250000</v>
      </c>
      <c r="K1233" s="228">
        <f t="shared" si="18"/>
        <v>750000</v>
      </c>
      <c r="L1233" s="240" t="s">
        <v>1959</v>
      </c>
      <c r="M1233" s="240" t="s">
        <v>707</v>
      </c>
    </row>
    <row r="1234" spans="1:13" ht="102" x14ac:dyDescent="0.25">
      <c r="A1234" s="223" t="s">
        <v>1525</v>
      </c>
      <c r="B1234" s="224">
        <v>20401</v>
      </c>
      <c r="C1234" s="224" t="s">
        <v>1628</v>
      </c>
      <c r="D1234" s="224" t="s">
        <v>399</v>
      </c>
      <c r="E1234" s="224">
        <v>42182201</v>
      </c>
      <c r="F1234" s="224">
        <v>90015329</v>
      </c>
      <c r="G1234" s="225" t="s">
        <v>1629</v>
      </c>
      <c r="H1234" s="105" t="s">
        <v>16</v>
      </c>
      <c r="I1234" s="226">
        <v>30</v>
      </c>
      <c r="J1234" s="228">
        <v>18000</v>
      </c>
      <c r="K1234" s="228">
        <f t="shared" si="18"/>
        <v>540000</v>
      </c>
      <c r="L1234" s="240" t="s">
        <v>1960</v>
      </c>
      <c r="M1234" s="240" t="s">
        <v>707</v>
      </c>
    </row>
    <row r="1235" spans="1:13" ht="63.75" x14ac:dyDescent="0.25">
      <c r="A1235" s="223" t="s">
        <v>1525</v>
      </c>
      <c r="B1235" s="224">
        <v>50101</v>
      </c>
      <c r="C1235" s="224" t="s">
        <v>585</v>
      </c>
      <c r="D1235" s="224" t="s">
        <v>174</v>
      </c>
      <c r="E1235" s="224">
        <v>41111501</v>
      </c>
      <c r="F1235" s="224">
        <v>92096348</v>
      </c>
      <c r="G1235" s="225" t="s">
        <v>1630</v>
      </c>
      <c r="H1235" s="105" t="s">
        <v>16</v>
      </c>
      <c r="I1235" s="226">
        <v>20</v>
      </c>
      <c r="J1235" s="228">
        <v>40000</v>
      </c>
      <c r="K1235" s="228">
        <f t="shared" si="18"/>
        <v>800000</v>
      </c>
      <c r="L1235" s="240" t="s">
        <v>1961</v>
      </c>
      <c r="M1235" s="240" t="s">
        <v>707</v>
      </c>
    </row>
    <row r="1236" spans="1:13" ht="51" x14ac:dyDescent="0.25">
      <c r="A1236" s="223" t="s">
        <v>1525</v>
      </c>
      <c r="B1236" s="224">
        <v>50101</v>
      </c>
      <c r="C1236" s="224" t="s">
        <v>585</v>
      </c>
      <c r="D1236" s="224" t="s">
        <v>199</v>
      </c>
      <c r="E1236" s="224">
        <v>41111501</v>
      </c>
      <c r="F1236" s="224" t="s">
        <v>1631</v>
      </c>
      <c r="G1236" s="225" t="s">
        <v>1632</v>
      </c>
      <c r="H1236" s="105" t="s">
        <v>16</v>
      </c>
      <c r="I1236" s="226">
        <v>4</v>
      </c>
      <c r="J1236" s="228">
        <v>140000</v>
      </c>
      <c r="K1236" s="228">
        <f t="shared" si="18"/>
        <v>560000</v>
      </c>
      <c r="L1236" s="240" t="s">
        <v>1962</v>
      </c>
      <c r="M1236" s="240" t="s">
        <v>707</v>
      </c>
    </row>
    <row r="1237" spans="1:13" x14ac:dyDescent="0.25">
      <c r="A1237" s="223" t="s">
        <v>1525</v>
      </c>
      <c r="B1237" s="224">
        <v>29999</v>
      </c>
      <c r="C1237" s="224" t="s">
        <v>269</v>
      </c>
      <c r="D1237" s="224" t="s">
        <v>72</v>
      </c>
      <c r="E1237" s="224">
        <v>30241704</v>
      </c>
      <c r="F1237" s="224">
        <v>92161778</v>
      </c>
      <c r="G1237" s="225" t="s">
        <v>1633</v>
      </c>
      <c r="H1237" s="105" t="s">
        <v>16</v>
      </c>
      <c r="I1237" s="226">
        <v>3</v>
      </c>
      <c r="J1237" s="228">
        <v>325000</v>
      </c>
      <c r="K1237" s="228">
        <f t="shared" si="18"/>
        <v>975000</v>
      </c>
      <c r="L1237" s="240" t="s">
        <v>1963</v>
      </c>
      <c r="M1237" s="240" t="s">
        <v>707</v>
      </c>
    </row>
    <row r="1238" spans="1:13" x14ac:dyDescent="0.25">
      <c r="A1238" s="223" t="s">
        <v>1525</v>
      </c>
      <c r="B1238" s="224">
        <v>29904</v>
      </c>
      <c r="C1238" s="224" t="s">
        <v>1074</v>
      </c>
      <c r="D1238" s="224" t="s">
        <v>909</v>
      </c>
      <c r="E1238" s="224">
        <v>53102505</v>
      </c>
      <c r="F1238" s="224">
        <v>92031582</v>
      </c>
      <c r="G1238" s="225" t="s">
        <v>1634</v>
      </c>
      <c r="H1238" s="105" t="s">
        <v>16</v>
      </c>
      <c r="I1238" s="226">
        <v>65</v>
      </c>
      <c r="J1238" s="228">
        <v>5000</v>
      </c>
      <c r="K1238" s="228">
        <f t="shared" si="18"/>
        <v>325000</v>
      </c>
      <c r="L1238" s="240" t="s">
        <v>1964</v>
      </c>
      <c r="M1238" s="240" t="s">
        <v>707</v>
      </c>
    </row>
    <row r="1239" spans="1:13" x14ac:dyDescent="0.25">
      <c r="A1239" s="223" t="s">
        <v>1525</v>
      </c>
      <c r="B1239" s="224">
        <v>29999</v>
      </c>
      <c r="C1239" s="224" t="s">
        <v>269</v>
      </c>
      <c r="D1239" s="224" t="s">
        <v>1635</v>
      </c>
      <c r="E1239" s="224">
        <v>49121505</v>
      </c>
      <c r="F1239" s="224">
        <v>92177947</v>
      </c>
      <c r="G1239" s="238" t="s">
        <v>1636</v>
      </c>
      <c r="H1239" s="105" t="s">
        <v>16</v>
      </c>
      <c r="I1239" s="226">
        <v>5</v>
      </c>
      <c r="J1239" s="228">
        <v>50000</v>
      </c>
      <c r="K1239" s="228">
        <f t="shared" si="18"/>
        <v>250000</v>
      </c>
      <c r="L1239" s="240" t="s">
        <v>1965</v>
      </c>
      <c r="M1239" s="240" t="s">
        <v>707</v>
      </c>
    </row>
    <row r="1240" spans="1:13" x14ac:dyDescent="0.25">
      <c r="A1240" s="223" t="s">
        <v>1525</v>
      </c>
      <c r="B1240" s="224">
        <v>29999</v>
      </c>
      <c r="C1240" s="224" t="s">
        <v>269</v>
      </c>
      <c r="D1240" s="224" t="s">
        <v>72</v>
      </c>
      <c r="E1240" s="224">
        <v>49121505</v>
      </c>
      <c r="F1240" s="224">
        <v>92131485</v>
      </c>
      <c r="G1240" s="238" t="s">
        <v>1636</v>
      </c>
      <c r="H1240" s="105" t="s">
        <v>16</v>
      </c>
      <c r="I1240" s="226">
        <v>5</v>
      </c>
      <c r="J1240" s="228">
        <v>35000</v>
      </c>
      <c r="K1240" s="228">
        <f t="shared" si="18"/>
        <v>175000</v>
      </c>
      <c r="L1240" s="240" t="s">
        <v>1966</v>
      </c>
      <c r="M1240" s="240" t="s">
        <v>707</v>
      </c>
    </row>
    <row r="1241" spans="1:13" x14ac:dyDescent="0.25">
      <c r="A1241" s="223" t="s">
        <v>1525</v>
      </c>
      <c r="B1241" s="224">
        <v>29999</v>
      </c>
      <c r="C1241" s="224" t="s">
        <v>585</v>
      </c>
      <c r="D1241" s="224" t="s">
        <v>174</v>
      </c>
      <c r="E1241" s="224">
        <v>49121505</v>
      </c>
      <c r="F1241" s="224">
        <v>92126283</v>
      </c>
      <c r="G1241" s="238" t="s">
        <v>1636</v>
      </c>
      <c r="H1241" s="105" t="s">
        <v>16</v>
      </c>
      <c r="I1241" s="226">
        <v>5</v>
      </c>
      <c r="J1241" s="228">
        <v>25000</v>
      </c>
      <c r="K1241" s="228">
        <f t="shared" ref="K1241:K1246" si="19">J1241*I1241</f>
        <v>125000</v>
      </c>
      <c r="L1241" s="240" t="s">
        <v>1967</v>
      </c>
      <c r="M1241" s="240" t="s">
        <v>707</v>
      </c>
    </row>
    <row r="1242" spans="1:13" x14ac:dyDescent="0.25">
      <c r="A1242" s="223" t="s">
        <v>1525</v>
      </c>
      <c r="B1242" s="224">
        <v>50104</v>
      </c>
      <c r="C1242" s="224" t="s">
        <v>1637</v>
      </c>
      <c r="D1242" s="224" t="s">
        <v>159</v>
      </c>
      <c r="E1242" s="224">
        <v>54111601</v>
      </c>
      <c r="F1242" s="224">
        <v>92137374</v>
      </c>
      <c r="G1242" s="225" t="s">
        <v>1638</v>
      </c>
      <c r="H1242" s="105" t="s">
        <v>16</v>
      </c>
      <c r="I1242" s="226">
        <v>14</v>
      </c>
      <c r="J1242" s="228">
        <v>10000</v>
      </c>
      <c r="K1242" s="228">
        <f t="shared" si="19"/>
        <v>140000</v>
      </c>
      <c r="L1242" s="240" t="s">
        <v>1968</v>
      </c>
      <c r="M1242" s="240" t="s">
        <v>707</v>
      </c>
    </row>
    <row r="1243" spans="1:13" x14ac:dyDescent="0.25">
      <c r="A1243" s="223" t="s">
        <v>1525</v>
      </c>
      <c r="B1243" s="224">
        <v>50199</v>
      </c>
      <c r="C1243" s="224" t="s">
        <v>46</v>
      </c>
      <c r="D1243" s="224" t="s">
        <v>1639</v>
      </c>
      <c r="E1243" s="224">
        <v>48102098</v>
      </c>
      <c r="F1243" s="224">
        <v>92108712</v>
      </c>
      <c r="G1243" s="238" t="s">
        <v>1640</v>
      </c>
      <c r="H1243" s="105" t="s">
        <v>16</v>
      </c>
      <c r="I1243" s="226">
        <v>3</v>
      </c>
      <c r="J1243" s="228">
        <v>140000</v>
      </c>
      <c r="K1243" s="228">
        <f t="shared" si="19"/>
        <v>420000</v>
      </c>
      <c r="L1243" s="240" t="s">
        <v>1969</v>
      </c>
      <c r="M1243" s="240" t="s">
        <v>707</v>
      </c>
    </row>
    <row r="1244" spans="1:13" x14ac:dyDescent="0.25">
      <c r="A1244" s="223" t="s">
        <v>1525</v>
      </c>
      <c r="B1244" s="224">
        <v>29904</v>
      </c>
      <c r="C1244" s="224" t="s">
        <v>46</v>
      </c>
      <c r="D1244" s="224" t="s">
        <v>1044</v>
      </c>
      <c r="E1244" s="224">
        <v>56112111</v>
      </c>
      <c r="F1244" s="224">
        <v>92000784</v>
      </c>
      <c r="G1244" s="238" t="s">
        <v>1641</v>
      </c>
      <c r="H1244" s="105" t="s">
        <v>16</v>
      </c>
      <c r="I1244" s="226">
        <v>8</v>
      </c>
      <c r="J1244" s="228">
        <v>25000</v>
      </c>
      <c r="K1244" s="228">
        <f t="shared" si="19"/>
        <v>200000</v>
      </c>
      <c r="L1244" s="240" t="s">
        <v>1970</v>
      </c>
      <c r="M1244" s="240" t="s">
        <v>707</v>
      </c>
    </row>
    <row r="1245" spans="1:13" ht="60.75" x14ac:dyDescent="0.25">
      <c r="A1245" s="223" t="s">
        <v>1525</v>
      </c>
      <c r="B1245" s="224">
        <v>50199</v>
      </c>
      <c r="C1245" s="224" t="s">
        <v>46</v>
      </c>
      <c r="D1245" s="224" t="s">
        <v>1545</v>
      </c>
      <c r="E1245" s="224">
        <v>56101803</v>
      </c>
      <c r="F1245" s="224">
        <v>92040487</v>
      </c>
      <c r="G1245" s="239" t="s">
        <v>1642</v>
      </c>
      <c r="H1245" s="105" t="s">
        <v>16</v>
      </c>
      <c r="I1245" s="226">
        <v>10</v>
      </c>
      <c r="J1245" s="228">
        <v>85000</v>
      </c>
      <c r="K1245" s="228">
        <f t="shared" si="19"/>
        <v>850000</v>
      </c>
      <c r="L1245" s="240" t="s">
        <v>1971</v>
      </c>
      <c r="M1245" s="240" t="s">
        <v>707</v>
      </c>
    </row>
    <row r="1246" spans="1:13" ht="24.75" x14ac:dyDescent="0.25">
      <c r="A1246" s="223" t="s">
        <v>1525</v>
      </c>
      <c r="B1246" s="224">
        <v>29907</v>
      </c>
      <c r="C1246" s="224" t="s">
        <v>1166</v>
      </c>
      <c r="D1246" s="224" t="s">
        <v>909</v>
      </c>
      <c r="E1246" s="224">
        <v>52152001</v>
      </c>
      <c r="F1246" s="224">
        <v>90042433</v>
      </c>
      <c r="G1246" s="239" t="s">
        <v>1643</v>
      </c>
      <c r="H1246" s="105" t="s">
        <v>16</v>
      </c>
      <c r="I1246" s="226">
        <v>5</v>
      </c>
      <c r="J1246" s="228">
        <v>13000</v>
      </c>
      <c r="K1246" s="228">
        <f t="shared" si="19"/>
        <v>65000</v>
      </c>
      <c r="L1246" s="240" t="s">
        <v>1482</v>
      </c>
      <c r="M1246" s="240" t="s">
        <v>707</v>
      </c>
    </row>
    <row r="1247" spans="1:13" ht="38.25" x14ac:dyDescent="0.25">
      <c r="A1247" s="240" t="s">
        <v>1525</v>
      </c>
      <c r="B1247" s="241" t="s">
        <v>1902</v>
      </c>
      <c r="C1247" s="275">
        <v>60</v>
      </c>
      <c r="D1247" s="275">
        <v>501</v>
      </c>
      <c r="E1247" s="241">
        <v>48101702</v>
      </c>
      <c r="F1247" s="241">
        <v>92103669</v>
      </c>
      <c r="G1247" s="276" t="s">
        <v>1644</v>
      </c>
      <c r="H1247" s="105" t="s">
        <v>16</v>
      </c>
      <c r="I1247" s="242">
        <v>12</v>
      </c>
      <c r="J1247" s="244">
        <v>5000</v>
      </c>
      <c r="K1247" s="250">
        <f>+I1247*J1247</f>
        <v>60000</v>
      </c>
      <c r="L1247" s="240" t="s">
        <v>706</v>
      </c>
      <c r="M1247" s="240" t="s">
        <v>707</v>
      </c>
    </row>
    <row r="1248" spans="1:13" ht="38.25" x14ac:dyDescent="0.25">
      <c r="A1248" s="240" t="s">
        <v>1525</v>
      </c>
      <c r="B1248" s="243" t="s">
        <v>1645</v>
      </c>
      <c r="C1248" s="275">
        <v>195</v>
      </c>
      <c r="D1248" s="275">
        <v>700</v>
      </c>
      <c r="E1248" s="243">
        <v>51241208</v>
      </c>
      <c r="F1248" s="243">
        <v>92045026</v>
      </c>
      <c r="G1248" s="276" t="s">
        <v>1646</v>
      </c>
      <c r="H1248" s="105" t="s">
        <v>16</v>
      </c>
      <c r="I1248" s="242">
        <v>50</v>
      </c>
      <c r="J1248" s="244">
        <v>2000</v>
      </c>
      <c r="K1248" s="250">
        <f>+I1248*J1248</f>
        <v>100000</v>
      </c>
      <c r="L1248" s="240" t="s">
        <v>706</v>
      </c>
      <c r="M1248" s="240" t="s">
        <v>707</v>
      </c>
    </row>
    <row r="1249" spans="1:13" ht="178.5" x14ac:dyDescent="0.25">
      <c r="A1249" s="240" t="s">
        <v>1525</v>
      </c>
      <c r="B1249" s="57" t="s">
        <v>1647</v>
      </c>
      <c r="C1249" s="275">
        <v>220</v>
      </c>
      <c r="D1249" s="275">
        <v>3</v>
      </c>
      <c r="E1249" s="57" t="s">
        <v>1648</v>
      </c>
      <c r="F1249" s="57">
        <v>92069019</v>
      </c>
      <c r="G1249" s="66" t="s">
        <v>1649</v>
      </c>
      <c r="H1249" s="105" t="s">
        <v>16</v>
      </c>
      <c r="I1249" s="57">
        <v>25</v>
      </c>
      <c r="J1249" s="245">
        <v>1200</v>
      </c>
      <c r="K1249" s="250">
        <f>+I1249*J1249</f>
        <v>30000</v>
      </c>
      <c r="L1249" s="240" t="s">
        <v>706</v>
      </c>
      <c r="M1249" s="240" t="s">
        <v>707</v>
      </c>
    </row>
    <row r="1250" spans="1:13" x14ac:dyDescent="0.25">
      <c r="A1250" s="240" t="s">
        <v>1525</v>
      </c>
      <c r="B1250" s="246" t="s">
        <v>1650</v>
      </c>
      <c r="C1250" s="275">
        <v>10</v>
      </c>
      <c r="D1250" s="275">
        <v>300</v>
      </c>
      <c r="E1250" s="246">
        <v>42182901</v>
      </c>
      <c r="F1250" s="246">
        <v>92083094</v>
      </c>
      <c r="G1250" s="277" t="s">
        <v>1651</v>
      </c>
      <c r="H1250" s="105" t="s">
        <v>16</v>
      </c>
      <c r="I1250" s="247">
        <v>3</v>
      </c>
      <c r="J1250" s="248">
        <v>75000</v>
      </c>
      <c r="K1250" s="250">
        <f>+I1250*J1250</f>
        <v>225000</v>
      </c>
      <c r="L1250" s="240" t="s">
        <v>706</v>
      </c>
      <c r="M1250" s="240" t="s">
        <v>707</v>
      </c>
    </row>
    <row r="1251" spans="1:13" x14ac:dyDescent="0.25">
      <c r="A1251" s="240" t="s">
        <v>1525</v>
      </c>
      <c r="B1251" s="249" t="s">
        <v>1652</v>
      </c>
      <c r="C1251" s="275">
        <v>1</v>
      </c>
      <c r="D1251" s="275">
        <v>5</v>
      </c>
      <c r="E1251" s="249">
        <v>50221303</v>
      </c>
      <c r="F1251" s="249">
        <v>92095870</v>
      </c>
      <c r="G1251" s="278" t="s">
        <v>1653</v>
      </c>
      <c r="H1251" s="105" t="s">
        <v>16</v>
      </c>
      <c r="I1251" s="242">
        <v>220</v>
      </c>
      <c r="J1251" s="250">
        <v>800</v>
      </c>
      <c r="K1251" s="250">
        <f t="shared" ref="K1251:K1264" si="20">+J1251*I1251</f>
        <v>176000</v>
      </c>
      <c r="L1251" s="240" t="s">
        <v>706</v>
      </c>
      <c r="M1251" s="240" t="s">
        <v>707</v>
      </c>
    </row>
    <row r="1252" spans="1:13" x14ac:dyDescent="0.25">
      <c r="A1252" s="240" t="s">
        <v>1525</v>
      </c>
      <c r="B1252" s="249" t="s">
        <v>1654</v>
      </c>
      <c r="C1252" s="275">
        <v>10</v>
      </c>
      <c r="D1252" s="275">
        <v>20</v>
      </c>
      <c r="E1252" s="249">
        <v>50112004</v>
      </c>
      <c r="F1252" s="249">
        <v>92101335</v>
      </c>
      <c r="G1252" s="279" t="s">
        <v>1655</v>
      </c>
      <c r="H1252" s="105" t="s">
        <v>16</v>
      </c>
      <c r="I1252" s="242">
        <v>450</v>
      </c>
      <c r="J1252" s="250">
        <v>5000</v>
      </c>
      <c r="K1252" s="250">
        <f t="shared" si="20"/>
        <v>2250000</v>
      </c>
      <c r="L1252" s="240" t="s">
        <v>706</v>
      </c>
      <c r="M1252" s="240" t="s">
        <v>707</v>
      </c>
    </row>
    <row r="1253" spans="1:13" x14ac:dyDescent="0.25">
      <c r="A1253" s="240" t="s">
        <v>1525</v>
      </c>
      <c r="B1253" s="249" t="s">
        <v>1654</v>
      </c>
      <c r="C1253" s="275">
        <v>10</v>
      </c>
      <c r="D1253" s="275">
        <v>20</v>
      </c>
      <c r="E1253" s="249">
        <v>50112004</v>
      </c>
      <c r="F1253" s="249">
        <v>92101335</v>
      </c>
      <c r="G1253" s="279" t="s">
        <v>1656</v>
      </c>
      <c r="H1253" s="105" t="s">
        <v>16</v>
      </c>
      <c r="I1253" s="242">
        <v>350</v>
      </c>
      <c r="J1253" s="250">
        <v>4500</v>
      </c>
      <c r="K1253" s="250">
        <f t="shared" si="20"/>
        <v>1575000</v>
      </c>
      <c r="L1253" s="240" t="s">
        <v>706</v>
      </c>
      <c r="M1253" s="240" t="s">
        <v>707</v>
      </c>
    </row>
    <row r="1254" spans="1:13" x14ac:dyDescent="0.25">
      <c r="A1254" s="240" t="s">
        <v>1525</v>
      </c>
      <c r="B1254" s="249" t="s">
        <v>1654</v>
      </c>
      <c r="C1254" s="275">
        <v>10</v>
      </c>
      <c r="D1254" s="275">
        <v>20</v>
      </c>
      <c r="E1254" s="249">
        <v>50112004</v>
      </c>
      <c r="F1254" s="249">
        <v>92101335</v>
      </c>
      <c r="G1254" s="279" t="s">
        <v>1657</v>
      </c>
      <c r="H1254" s="105" t="s">
        <v>16</v>
      </c>
      <c r="I1254" s="242">
        <v>450</v>
      </c>
      <c r="J1254" s="250">
        <v>5500</v>
      </c>
      <c r="K1254" s="250">
        <f t="shared" si="20"/>
        <v>2475000</v>
      </c>
      <c r="L1254" s="240" t="s">
        <v>706</v>
      </c>
      <c r="M1254" s="240" t="s">
        <v>707</v>
      </c>
    </row>
    <row r="1255" spans="1:13" ht="25.5" x14ac:dyDescent="0.25">
      <c r="A1255" s="240" t="s">
        <v>1525</v>
      </c>
      <c r="B1255" s="249" t="s">
        <v>1658</v>
      </c>
      <c r="C1255" s="275">
        <v>10</v>
      </c>
      <c r="D1255" s="275">
        <v>400</v>
      </c>
      <c r="E1255" s="249">
        <v>50112008</v>
      </c>
      <c r="F1255" s="249">
        <v>92101334</v>
      </c>
      <c r="G1255" s="279" t="s">
        <v>1659</v>
      </c>
      <c r="H1255" s="105" t="s">
        <v>16</v>
      </c>
      <c r="I1255" s="242">
        <v>400</v>
      </c>
      <c r="J1255" s="250">
        <v>5500</v>
      </c>
      <c r="K1255" s="250">
        <f t="shared" si="20"/>
        <v>2200000</v>
      </c>
      <c r="L1255" s="240" t="s">
        <v>706</v>
      </c>
      <c r="M1255" s="240" t="s">
        <v>707</v>
      </c>
    </row>
    <row r="1256" spans="1:13" ht="25.5" x14ac:dyDescent="0.25">
      <c r="A1256" s="240" t="s">
        <v>1525</v>
      </c>
      <c r="B1256" s="249" t="s">
        <v>1660</v>
      </c>
      <c r="C1256" s="275">
        <v>10</v>
      </c>
      <c r="D1256" s="275">
        <v>800</v>
      </c>
      <c r="E1256" s="249" t="s">
        <v>1661</v>
      </c>
      <c r="F1256" s="249">
        <v>92026152</v>
      </c>
      <c r="G1256" s="279" t="s">
        <v>1662</v>
      </c>
      <c r="H1256" s="105" t="s">
        <v>16</v>
      </c>
      <c r="I1256" s="242">
        <v>600</v>
      </c>
      <c r="J1256" s="250">
        <v>6500</v>
      </c>
      <c r="K1256" s="250">
        <f t="shared" si="20"/>
        <v>3900000</v>
      </c>
      <c r="L1256" s="240" t="s">
        <v>706</v>
      </c>
      <c r="M1256" s="240" t="s">
        <v>707</v>
      </c>
    </row>
    <row r="1257" spans="1:13" ht="409.5" x14ac:dyDescent="0.25">
      <c r="A1257" s="240" t="s">
        <v>1525</v>
      </c>
      <c r="B1257" s="249" t="s">
        <v>1663</v>
      </c>
      <c r="C1257" s="275">
        <v>15</v>
      </c>
      <c r="D1257" s="275">
        <v>35</v>
      </c>
      <c r="E1257" s="249" t="s">
        <v>1664</v>
      </c>
      <c r="F1257" s="249">
        <v>92101337</v>
      </c>
      <c r="G1257" s="279" t="s">
        <v>1665</v>
      </c>
      <c r="H1257" s="105" t="s">
        <v>16</v>
      </c>
      <c r="I1257" s="242">
        <v>100</v>
      </c>
      <c r="J1257" s="250">
        <v>1750</v>
      </c>
      <c r="K1257" s="250">
        <f t="shared" si="20"/>
        <v>175000</v>
      </c>
      <c r="L1257" s="240" t="s">
        <v>706</v>
      </c>
      <c r="M1257" s="240" t="s">
        <v>707</v>
      </c>
    </row>
    <row r="1258" spans="1:13" ht="25.5" x14ac:dyDescent="0.25">
      <c r="A1258" s="240" t="s">
        <v>1525</v>
      </c>
      <c r="B1258" s="249" t="s">
        <v>1666</v>
      </c>
      <c r="C1258" s="275"/>
      <c r="D1258" s="275"/>
      <c r="E1258" s="249">
        <v>50131702</v>
      </c>
      <c r="F1258" s="249">
        <v>92030271</v>
      </c>
      <c r="G1258" s="276" t="s">
        <v>1667</v>
      </c>
      <c r="H1258" s="105" t="s">
        <v>16</v>
      </c>
      <c r="I1258" s="242">
        <v>50</v>
      </c>
      <c r="J1258" s="250">
        <v>5000</v>
      </c>
      <c r="K1258" s="250">
        <f t="shared" si="20"/>
        <v>250000</v>
      </c>
      <c r="L1258" s="240" t="s">
        <v>706</v>
      </c>
      <c r="M1258" s="240" t="s">
        <v>707</v>
      </c>
    </row>
    <row r="1259" spans="1:13" ht="153" x14ac:dyDescent="0.25">
      <c r="A1259" s="240" t="s">
        <v>1525</v>
      </c>
      <c r="B1259" s="249" t="s">
        <v>1666</v>
      </c>
      <c r="C1259" s="275">
        <v>30</v>
      </c>
      <c r="D1259" s="275">
        <v>1</v>
      </c>
      <c r="E1259" s="249" t="s">
        <v>1668</v>
      </c>
      <c r="F1259" s="249">
        <v>92024370</v>
      </c>
      <c r="G1259" s="279" t="s">
        <v>1669</v>
      </c>
      <c r="H1259" s="105" t="s">
        <v>16</v>
      </c>
      <c r="I1259" s="242">
        <v>1400</v>
      </c>
      <c r="J1259" s="250">
        <v>891</v>
      </c>
      <c r="K1259" s="250">
        <f t="shared" si="20"/>
        <v>1247400</v>
      </c>
      <c r="L1259" s="240" t="s">
        <v>706</v>
      </c>
      <c r="M1259" s="240" t="s">
        <v>707</v>
      </c>
    </row>
    <row r="1260" spans="1:13" ht="114.75" x14ac:dyDescent="0.25">
      <c r="A1260" s="240" t="s">
        <v>1525</v>
      </c>
      <c r="B1260" s="249" t="s">
        <v>1670</v>
      </c>
      <c r="C1260" s="275">
        <v>90</v>
      </c>
      <c r="D1260" s="275">
        <v>501</v>
      </c>
      <c r="E1260" s="249">
        <v>50221201</v>
      </c>
      <c r="F1260" s="249">
        <v>92044204</v>
      </c>
      <c r="G1260" s="279" t="s">
        <v>1671</v>
      </c>
      <c r="H1260" s="105" t="s">
        <v>16</v>
      </c>
      <c r="I1260" s="242">
        <v>80</v>
      </c>
      <c r="J1260" s="250">
        <v>2500</v>
      </c>
      <c r="K1260" s="250">
        <f t="shared" si="20"/>
        <v>200000</v>
      </c>
      <c r="L1260" s="240" t="s">
        <v>706</v>
      </c>
      <c r="M1260" s="240" t="s">
        <v>707</v>
      </c>
    </row>
    <row r="1261" spans="1:13" x14ac:dyDescent="0.25">
      <c r="A1261" s="240" t="s">
        <v>1525</v>
      </c>
      <c r="B1261" s="249" t="s">
        <v>1672</v>
      </c>
      <c r="C1261" s="275">
        <v>900</v>
      </c>
      <c r="D1261" s="275">
        <v>800</v>
      </c>
      <c r="E1261" s="249" t="s">
        <v>1673</v>
      </c>
      <c r="F1261" s="249">
        <v>92101341</v>
      </c>
      <c r="G1261" s="276" t="s">
        <v>1674</v>
      </c>
      <c r="H1261" s="105" t="s">
        <v>16</v>
      </c>
      <c r="I1261" s="242">
        <v>50</v>
      </c>
      <c r="J1261" s="250">
        <v>1000</v>
      </c>
      <c r="K1261" s="250">
        <f t="shared" si="20"/>
        <v>50000</v>
      </c>
      <c r="L1261" s="240" t="s">
        <v>706</v>
      </c>
      <c r="M1261" s="240" t="s">
        <v>707</v>
      </c>
    </row>
    <row r="1262" spans="1:13" ht="25.5" x14ac:dyDescent="0.25">
      <c r="A1262" s="240" t="s">
        <v>1525</v>
      </c>
      <c r="B1262" s="249" t="s">
        <v>1672</v>
      </c>
      <c r="C1262" s="275">
        <v>900</v>
      </c>
      <c r="D1262" s="275">
        <v>800</v>
      </c>
      <c r="E1262" s="249" t="s">
        <v>1673</v>
      </c>
      <c r="F1262" s="249">
        <v>92101341</v>
      </c>
      <c r="G1262" s="276" t="s">
        <v>1675</v>
      </c>
      <c r="H1262" s="105" t="s">
        <v>16</v>
      </c>
      <c r="I1262" s="242">
        <v>50</v>
      </c>
      <c r="J1262" s="250">
        <v>1000</v>
      </c>
      <c r="K1262" s="250">
        <f t="shared" si="20"/>
        <v>50000</v>
      </c>
      <c r="L1262" s="240" t="s">
        <v>706</v>
      </c>
      <c r="M1262" s="240" t="s">
        <v>707</v>
      </c>
    </row>
    <row r="1263" spans="1:13" ht="255" x14ac:dyDescent="0.25">
      <c r="A1263" s="240" t="s">
        <v>1525</v>
      </c>
      <c r="B1263" s="249" t="s">
        <v>1672</v>
      </c>
      <c r="C1263" s="275">
        <v>900</v>
      </c>
      <c r="D1263" s="275">
        <v>800</v>
      </c>
      <c r="E1263" s="249" t="s">
        <v>1673</v>
      </c>
      <c r="F1263" s="249">
        <v>92101341</v>
      </c>
      <c r="G1263" s="279" t="s">
        <v>1676</v>
      </c>
      <c r="H1263" s="105" t="s">
        <v>16</v>
      </c>
      <c r="I1263" s="242">
        <v>3250</v>
      </c>
      <c r="J1263" s="250">
        <v>258</v>
      </c>
      <c r="K1263" s="250">
        <f t="shared" si="20"/>
        <v>838500</v>
      </c>
      <c r="L1263" s="240" t="s">
        <v>706</v>
      </c>
      <c r="M1263" s="240" t="s">
        <v>707</v>
      </c>
    </row>
    <row r="1264" spans="1:13" ht="191.25" x14ac:dyDescent="0.25">
      <c r="A1264" s="240" t="s">
        <v>1525</v>
      </c>
      <c r="B1264" s="249" t="s">
        <v>1677</v>
      </c>
      <c r="C1264" s="275">
        <v>900</v>
      </c>
      <c r="D1264" s="275">
        <v>1600</v>
      </c>
      <c r="E1264" s="249">
        <v>50192303</v>
      </c>
      <c r="F1264" s="249">
        <v>92101336</v>
      </c>
      <c r="G1264" s="279" t="s">
        <v>1678</v>
      </c>
      <c r="H1264" s="105" t="s">
        <v>16</v>
      </c>
      <c r="I1264" s="242">
        <v>750</v>
      </c>
      <c r="J1264" s="250">
        <v>1500</v>
      </c>
      <c r="K1264" s="250">
        <f t="shared" si="20"/>
        <v>1125000</v>
      </c>
      <c r="L1264" s="240" t="s">
        <v>706</v>
      </c>
      <c r="M1264" s="240" t="s">
        <v>707</v>
      </c>
    </row>
    <row r="1265" spans="1:13" x14ac:dyDescent="0.25">
      <c r="A1265" s="240" t="s">
        <v>1525</v>
      </c>
      <c r="B1265" s="246" t="s">
        <v>1679</v>
      </c>
      <c r="C1265" s="275">
        <v>35</v>
      </c>
      <c r="D1265" s="275">
        <v>10</v>
      </c>
      <c r="E1265" s="246">
        <v>30181519</v>
      </c>
      <c r="F1265" s="246">
        <v>92039485</v>
      </c>
      <c r="G1265" s="280" t="s">
        <v>1680</v>
      </c>
      <c r="H1265" s="105" t="s">
        <v>16</v>
      </c>
      <c r="I1265" s="251">
        <v>3</v>
      </c>
      <c r="J1265" s="244">
        <v>80000</v>
      </c>
      <c r="K1265" s="240">
        <f t="shared" ref="K1265:K1328" si="21">+I1265*J1265</f>
        <v>240000</v>
      </c>
      <c r="L1265" s="240" t="s">
        <v>706</v>
      </c>
      <c r="M1265" s="240" t="s">
        <v>707</v>
      </c>
    </row>
    <row r="1266" spans="1:13" x14ac:dyDescent="0.25">
      <c r="A1266" s="240" t="s">
        <v>1525</v>
      </c>
      <c r="B1266" s="246" t="s">
        <v>1681</v>
      </c>
      <c r="C1266" s="275">
        <v>900</v>
      </c>
      <c r="D1266" s="275">
        <v>15</v>
      </c>
      <c r="E1266" s="246">
        <v>30181519</v>
      </c>
      <c r="F1266" s="246">
        <v>92100105</v>
      </c>
      <c r="G1266" s="281" t="s">
        <v>1682</v>
      </c>
      <c r="H1266" s="105" t="s">
        <v>16</v>
      </c>
      <c r="I1266" s="247">
        <v>6</v>
      </c>
      <c r="J1266" s="248">
        <v>90000</v>
      </c>
      <c r="K1266" s="250">
        <f t="shared" si="21"/>
        <v>540000</v>
      </c>
      <c r="L1266" s="240" t="s">
        <v>706</v>
      </c>
      <c r="M1266" s="240" t="s">
        <v>707</v>
      </c>
    </row>
    <row r="1267" spans="1:13" x14ac:dyDescent="0.25">
      <c r="A1267" s="240" t="s">
        <v>1525</v>
      </c>
      <c r="B1267" s="252" t="s">
        <v>1683</v>
      </c>
      <c r="C1267" s="275">
        <v>370</v>
      </c>
      <c r="D1267" s="275">
        <v>40</v>
      </c>
      <c r="E1267" s="252">
        <v>30181503</v>
      </c>
      <c r="F1267" s="252">
        <v>92046110</v>
      </c>
      <c r="G1267" s="276" t="s">
        <v>1684</v>
      </c>
      <c r="H1267" s="105" t="s">
        <v>16</v>
      </c>
      <c r="I1267" s="242">
        <v>9</v>
      </c>
      <c r="J1267" s="244">
        <v>28722.2</v>
      </c>
      <c r="K1267" s="250">
        <f t="shared" si="21"/>
        <v>258499.80000000002</v>
      </c>
      <c r="L1267" s="240" t="s">
        <v>706</v>
      </c>
      <c r="M1267" s="240" t="s">
        <v>707</v>
      </c>
    </row>
    <row r="1268" spans="1:13" ht="25.5" x14ac:dyDescent="0.25">
      <c r="A1268" s="240" t="s">
        <v>1525</v>
      </c>
      <c r="B1268" s="253" t="s">
        <v>1685</v>
      </c>
      <c r="C1268" s="275">
        <v>70</v>
      </c>
      <c r="D1268" s="275">
        <v>1</v>
      </c>
      <c r="E1268" s="253" t="s">
        <v>1686</v>
      </c>
      <c r="F1268" s="253" t="s">
        <v>1687</v>
      </c>
      <c r="G1268" s="277" t="s">
        <v>1688</v>
      </c>
      <c r="H1268" s="105" t="s">
        <v>16</v>
      </c>
      <c r="I1268" s="247">
        <v>100</v>
      </c>
      <c r="J1268" s="244">
        <v>2000</v>
      </c>
      <c r="K1268" s="250">
        <f t="shared" si="21"/>
        <v>200000</v>
      </c>
      <c r="L1268" s="240" t="s">
        <v>706</v>
      </c>
      <c r="M1268" s="240" t="s">
        <v>707</v>
      </c>
    </row>
    <row r="1269" spans="1:13" ht="51" x14ac:dyDescent="0.25">
      <c r="A1269" s="240" t="s">
        <v>1525</v>
      </c>
      <c r="B1269" s="254" t="s">
        <v>1689</v>
      </c>
      <c r="C1269" s="275">
        <v>185</v>
      </c>
      <c r="D1269" s="275">
        <v>39</v>
      </c>
      <c r="E1269" s="254">
        <v>27111723</v>
      </c>
      <c r="F1269" s="254">
        <v>92056320</v>
      </c>
      <c r="G1269" s="277" t="s">
        <v>1690</v>
      </c>
      <c r="H1269" s="105" t="s">
        <v>16</v>
      </c>
      <c r="I1269" s="247">
        <v>350</v>
      </c>
      <c r="J1269" s="244">
        <v>1450</v>
      </c>
      <c r="K1269" s="250">
        <f t="shared" si="21"/>
        <v>507500</v>
      </c>
      <c r="L1269" s="240" t="s">
        <v>706</v>
      </c>
      <c r="M1269" s="240" t="s">
        <v>707</v>
      </c>
    </row>
    <row r="1270" spans="1:13" ht="25.5" x14ac:dyDescent="0.25">
      <c r="A1270" s="240" t="s">
        <v>1525</v>
      </c>
      <c r="B1270" s="254" t="s">
        <v>1689</v>
      </c>
      <c r="C1270" s="275">
        <v>185</v>
      </c>
      <c r="D1270" s="275">
        <v>39</v>
      </c>
      <c r="E1270" s="254">
        <v>27111723</v>
      </c>
      <c r="F1270" s="254">
        <v>92056320</v>
      </c>
      <c r="G1270" s="277" t="s">
        <v>1691</v>
      </c>
      <c r="H1270" s="105" t="s">
        <v>16</v>
      </c>
      <c r="I1270" s="247">
        <v>12</v>
      </c>
      <c r="J1270" s="244">
        <v>2000</v>
      </c>
      <c r="K1270" s="250">
        <f t="shared" si="21"/>
        <v>24000</v>
      </c>
      <c r="L1270" s="240" t="s">
        <v>706</v>
      </c>
      <c r="M1270" s="240" t="s">
        <v>707</v>
      </c>
    </row>
    <row r="1271" spans="1:13" ht="38.25" x14ac:dyDescent="0.25">
      <c r="A1271" s="240" t="s">
        <v>1525</v>
      </c>
      <c r="B1271" s="243" t="s">
        <v>1692</v>
      </c>
      <c r="C1271" s="275">
        <v>20</v>
      </c>
      <c r="D1271" s="275">
        <v>20</v>
      </c>
      <c r="E1271" s="243">
        <v>27112838</v>
      </c>
      <c r="F1271" s="243">
        <v>90028009</v>
      </c>
      <c r="G1271" s="276" t="s">
        <v>1693</v>
      </c>
      <c r="H1271" s="105" t="s">
        <v>16</v>
      </c>
      <c r="I1271" s="242">
        <v>30</v>
      </c>
      <c r="J1271" s="244">
        <v>15000</v>
      </c>
      <c r="K1271" s="250">
        <f t="shared" si="21"/>
        <v>450000</v>
      </c>
      <c r="L1271" s="240" t="s">
        <v>706</v>
      </c>
      <c r="M1271" s="240" t="s">
        <v>707</v>
      </c>
    </row>
    <row r="1272" spans="1:13" x14ac:dyDescent="0.25">
      <c r="A1272" s="240" t="s">
        <v>1525</v>
      </c>
      <c r="B1272" s="253" t="s">
        <v>1694</v>
      </c>
      <c r="C1272" s="275">
        <v>50</v>
      </c>
      <c r="D1272" s="275">
        <v>420</v>
      </c>
      <c r="E1272" s="253">
        <v>27111516</v>
      </c>
      <c r="F1272" s="253">
        <v>90008515</v>
      </c>
      <c r="G1272" s="282" t="s">
        <v>1695</v>
      </c>
      <c r="H1272" s="105" t="s">
        <v>16</v>
      </c>
      <c r="I1272" s="247">
        <v>12</v>
      </c>
      <c r="J1272" s="244">
        <v>2500</v>
      </c>
      <c r="K1272" s="250">
        <f t="shared" si="21"/>
        <v>30000</v>
      </c>
      <c r="L1272" s="240" t="s">
        <v>706</v>
      </c>
      <c r="M1272" s="240" t="s">
        <v>707</v>
      </c>
    </row>
    <row r="1273" spans="1:13" x14ac:dyDescent="0.25">
      <c r="A1273" s="240" t="s">
        <v>1525</v>
      </c>
      <c r="B1273" s="253" t="s">
        <v>1694</v>
      </c>
      <c r="C1273" s="275">
        <v>50</v>
      </c>
      <c r="D1273" s="275">
        <v>420</v>
      </c>
      <c r="E1273" s="253">
        <v>27111516</v>
      </c>
      <c r="F1273" s="253">
        <v>90008515</v>
      </c>
      <c r="G1273" s="282" t="s">
        <v>1696</v>
      </c>
      <c r="H1273" s="105" t="s">
        <v>16</v>
      </c>
      <c r="I1273" s="247">
        <v>12</v>
      </c>
      <c r="J1273" s="244">
        <v>15000</v>
      </c>
      <c r="K1273" s="250">
        <f t="shared" si="21"/>
        <v>180000</v>
      </c>
      <c r="L1273" s="240" t="s">
        <v>706</v>
      </c>
      <c r="M1273" s="240" t="s">
        <v>707</v>
      </c>
    </row>
    <row r="1274" spans="1:13" x14ac:dyDescent="0.25">
      <c r="A1274" s="240" t="s">
        <v>1525</v>
      </c>
      <c r="B1274" s="255" t="s">
        <v>1697</v>
      </c>
      <c r="C1274" s="275">
        <v>50</v>
      </c>
      <c r="D1274" s="275">
        <v>1000</v>
      </c>
      <c r="E1274" s="253">
        <v>27111525</v>
      </c>
      <c r="F1274" s="253">
        <v>90011336</v>
      </c>
      <c r="G1274" s="282" t="s">
        <v>1698</v>
      </c>
      <c r="H1274" s="105" t="s">
        <v>16</v>
      </c>
      <c r="I1274" s="247">
        <v>6</v>
      </c>
      <c r="J1274" s="244">
        <v>4000</v>
      </c>
      <c r="K1274" s="250">
        <f t="shared" si="21"/>
        <v>24000</v>
      </c>
      <c r="L1274" s="240" t="s">
        <v>706</v>
      </c>
      <c r="M1274" s="240" t="s">
        <v>707</v>
      </c>
    </row>
    <row r="1275" spans="1:13" ht="25.5" x14ac:dyDescent="0.25">
      <c r="A1275" s="240" t="s">
        <v>1525</v>
      </c>
      <c r="B1275" s="253" t="s">
        <v>1699</v>
      </c>
      <c r="C1275" s="275">
        <v>135</v>
      </c>
      <c r="D1275" s="275">
        <v>200</v>
      </c>
      <c r="E1275" s="253">
        <v>27112039</v>
      </c>
      <c r="F1275" s="253">
        <v>92055162</v>
      </c>
      <c r="G1275" s="277" t="s">
        <v>1700</v>
      </c>
      <c r="H1275" s="105" t="s">
        <v>16</v>
      </c>
      <c r="I1275" s="247">
        <v>12</v>
      </c>
      <c r="J1275" s="244">
        <v>15000</v>
      </c>
      <c r="K1275" s="250">
        <f t="shared" si="21"/>
        <v>180000</v>
      </c>
      <c r="L1275" s="240" t="s">
        <v>706</v>
      </c>
      <c r="M1275" s="240" t="s">
        <v>707</v>
      </c>
    </row>
    <row r="1276" spans="1:13" x14ac:dyDescent="0.25">
      <c r="A1276" s="240" t="s">
        <v>1525</v>
      </c>
      <c r="B1276" s="255" t="s">
        <v>1701</v>
      </c>
      <c r="C1276" s="275">
        <v>900</v>
      </c>
      <c r="D1276" s="275">
        <v>600</v>
      </c>
      <c r="E1276" s="253">
        <v>24101506</v>
      </c>
      <c r="F1276" s="253">
        <v>90033540</v>
      </c>
      <c r="G1276" s="277" t="s">
        <v>1702</v>
      </c>
      <c r="H1276" s="105" t="s">
        <v>16</v>
      </c>
      <c r="I1276" s="247">
        <v>12</v>
      </c>
      <c r="J1276" s="244">
        <v>30000</v>
      </c>
      <c r="K1276" s="250">
        <f t="shared" si="21"/>
        <v>360000</v>
      </c>
      <c r="L1276" s="240" t="s">
        <v>706</v>
      </c>
      <c r="M1276" s="240" t="s">
        <v>707</v>
      </c>
    </row>
    <row r="1277" spans="1:13" x14ac:dyDescent="0.25">
      <c r="A1277" s="240" t="s">
        <v>1525</v>
      </c>
      <c r="B1277" s="253" t="s">
        <v>1703</v>
      </c>
      <c r="C1277" s="275">
        <v>900</v>
      </c>
      <c r="D1277" s="275">
        <v>7500</v>
      </c>
      <c r="E1277" s="253">
        <v>27112003</v>
      </c>
      <c r="F1277" s="253">
        <v>92001944</v>
      </c>
      <c r="G1277" s="282" t="s">
        <v>1704</v>
      </c>
      <c r="H1277" s="105" t="s">
        <v>16</v>
      </c>
      <c r="I1277" s="247">
        <v>20</v>
      </c>
      <c r="J1277" s="244">
        <v>3000</v>
      </c>
      <c r="K1277" s="250">
        <f t="shared" si="21"/>
        <v>60000</v>
      </c>
      <c r="L1277" s="240" t="s">
        <v>706</v>
      </c>
      <c r="M1277" s="240" t="s">
        <v>707</v>
      </c>
    </row>
    <row r="1278" spans="1:13" ht="38.25" x14ac:dyDescent="0.25">
      <c r="A1278" s="240" t="s">
        <v>1525</v>
      </c>
      <c r="B1278" s="243" t="s">
        <v>1705</v>
      </c>
      <c r="C1278" s="275">
        <v>900</v>
      </c>
      <c r="D1278" s="275">
        <v>11700</v>
      </c>
      <c r="E1278" s="243">
        <v>27111559</v>
      </c>
      <c r="F1278" s="243">
        <v>92036969</v>
      </c>
      <c r="G1278" s="276" t="s">
        <v>1706</v>
      </c>
      <c r="H1278" s="105" t="s">
        <v>16</v>
      </c>
      <c r="I1278" s="242">
        <v>2</v>
      </c>
      <c r="J1278" s="244">
        <v>150000</v>
      </c>
      <c r="K1278" s="250">
        <f t="shared" si="21"/>
        <v>300000</v>
      </c>
      <c r="L1278" s="240" t="s">
        <v>706</v>
      </c>
      <c r="M1278" s="240" t="s">
        <v>707</v>
      </c>
    </row>
    <row r="1279" spans="1:13" ht="25.5" x14ac:dyDescent="0.25">
      <c r="A1279" s="240" t="s">
        <v>1525</v>
      </c>
      <c r="B1279" s="243" t="s">
        <v>1705</v>
      </c>
      <c r="C1279" s="275">
        <v>900</v>
      </c>
      <c r="D1279" s="275">
        <v>11700</v>
      </c>
      <c r="E1279" s="243">
        <v>27111559</v>
      </c>
      <c r="F1279" s="243">
        <v>92036969</v>
      </c>
      <c r="G1279" s="276" t="s">
        <v>1707</v>
      </c>
      <c r="H1279" s="105" t="s">
        <v>16</v>
      </c>
      <c r="I1279" s="242">
        <v>2</v>
      </c>
      <c r="J1279" s="244">
        <v>150000</v>
      </c>
      <c r="K1279" s="250">
        <f t="shared" si="21"/>
        <v>300000</v>
      </c>
      <c r="L1279" s="240" t="s">
        <v>706</v>
      </c>
      <c r="M1279" s="240" t="s">
        <v>707</v>
      </c>
    </row>
    <row r="1280" spans="1:13" ht="76.5" x14ac:dyDescent="0.25">
      <c r="A1280" s="240" t="s">
        <v>1525</v>
      </c>
      <c r="B1280" s="243" t="s">
        <v>1708</v>
      </c>
      <c r="C1280" s="275">
        <v>900</v>
      </c>
      <c r="D1280" s="275">
        <v>13300</v>
      </c>
      <c r="E1280" s="243">
        <v>53131643</v>
      </c>
      <c r="F1280" s="243">
        <v>92135563</v>
      </c>
      <c r="G1280" s="276" t="s">
        <v>1709</v>
      </c>
      <c r="H1280" s="105" t="s">
        <v>16</v>
      </c>
      <c r="I1280" s="242">
        <v>1600</v>
      </c>
      <c r="J1280" s="244">
        <v>500</v>
      </c>
      <c r="K1280" s="250">
        <f t="shared" si="21"/>
        <v>800000</v>
      </c>
      <c r="L1280" s="240" t="s">
        <v>706</v>
      </c>
      <c r="M1280" s="240" t="s">
        <v>707</v>
      </c>
    </row>
    <row r="1281" spans="1:13" x14ac:dyDescent="0.25">
      <c r="A1281" s="240" t="s">
        <v>1525</v>
      </c>
      <c r="B1281" s="243" t="s">
        <v>1708</v>
      </c>
      <c r="C1281" s="275">
        <v>900</v>
      </c>
      <c r="D1281" s="275">
        <v>13300</v>
      </c>
      <c r="E1281" s="243">
        <v>53131643</v>
      </c>
      <c r="F1281" s="243">
        <v>92135563</v>
      </c>
      <c r="G1281" s="276" t="s">
        <v>1710</v>
      </c>
      <c r="H1281" s="105" t="s">
        <v>16</v>
      </c>
      <c r="I1281" s="242">
        <v>8</v>
      </c>
      <c r="J1281" s="244">
        <v>30000</v>
      </c>
      <c r="K1281" s="250">
        <f t="shared" si="21"/>
        <v>240000</v>
      </c>
      <c r="L1281" s="240" t="s">
        <v>706</v>
      </c>
      <c r="M1281" s="240" t="s">
        <v>707</v>
      </c>
    </row>
    <row r="1282" spans="1:13" ht="38.25" x14ac:dyDescent="0.25">
      <c r="A1282" s="240" t="s">
        <v>1525</v>
      </c>
      <c r="B1282" s="57" t="s">
        <v>1711</v>
      </c>
      <c r="C1282" s="275">
        <v>20</v>
      </c>
      <c r="D1282" s="275">
        <v>1</v>
      </c>
      <c r="E1282" s="57" t="s">
        <v>1712</v>
      </c>
      <c r="F1282" s="57">
        <v>92036002</v>
      </c>
      <c r="G1282" s="66" t="s">
        <v>1713</v>
      </c>
      <c r="H1282" s="105" t="s">
        <v>16</v>
      </c>
      <c r="I1282" s="57">
        <v>30</v>
      </c>
      <c r="J1282" s="245">
        <v>57</v>
      </c>
      <c r="K1282" s="250">
        <f t="shared" si="21"/>
        <v>1710</v>
      </c>
      <c r="L1282" s="240" t="s">
        <v>706</v>
      </c>
      <c r="M1282" s="240" t="s">
        <v>707</v>
      </c>
    </row>
    <row r="1283" spans="1:13" x14ac:dyDescent="0.25">
      <c r="A1283" s="240" t="s">
        <v>1525</v>
      </c>
      <c r="B1283" s="253" t="s">
        <v>1714</v>
      </c>
      <c r="C1283" s="275">
        <v>85</v>
      </c>
      <c r="D1283" s="275">
        <v>1</v>
      </c>
      <c r="E1283" s="253">
        <v>44121706</v>
      </c>
      <c r="F1283" s="253">
        <v>90029700</v>
      </c>
      <c r="G1283" s="282" t="s">
        <v>1715</v>
      </c>
      <c r="H1283" s="105" t="s">
        <v>16</v>
      </c>
      <c r="I1283" s="247">
        <v>6</v>
      </c>
      <c r="J1283" s="244">
        <v>12000</v>
      </c>
      <c r="K1283" s="250">
        <f t="shared" si="21"/>
        <v>72000</v>
      </c>
      <c r="L1283" s="240" t="s">
        <v>706</v>
      </c>
      <c r="M1283" s="240" t="s">
        <v>707</v>
      </c>
    </row>
    <row r="1284" spans="1:13" ht="63.75" x14ac:dyDescent="0.25">
      <c r="A1284" s="240" t="s">
        <v>1525</v>
      </c>
      <c r="B1284" s="57" t="s">
        <v>1714</v>
      </c>
      <c r="C1284" s="275">
        <v>85</v>
      </c>
      <c r="D1284" s="275">
        <v>1</v>
      </c>
      <c r="E1284" s="57">
        <v>44121706</v>
      </c>
      <c r="F1284" s="57">
        <v>90029700</v>
      </c>
      <c r="G1284" s="66" t="s">
        <v>1716</v>
      </c>
      <c r="H1284" s="105" t="s">
        <v>16</v>
      </c>
      <c r="I1284" s="38">
        <v>42</v>
      </c>
      <c r="J1284" s="256">
        <v>380</v>
      </c>
      <c r="K1284" s="250">
        <f t="shared" si="21"/>
        <v>15960</v>
      </c>
      <c r="L1284" s="240" t="s">
        <v>706</v>
      </c>
      <c r="M1284" s="240" t="s">
        <v>707</v>
      </c>
    </row>
    <row r="1285" spans="1:13" ht="51" x14ac:dyDescent="0.25">
      <c r="A1285" s="240" t="s">
        <v>1525</v>
      </c>
      <c r="B1285" s="57" t="s">
        <v>1717</v>
      </c>
      <c r="C1285" s="275">
        <v>85</v>
      </c>
      <c r="D1285" s="275">
        <v>503</v>
      </c>
      <c r="E1285" s="57" t="s">
        <v>1579</v>
      </c>
      <c r="F1285" s="57" t="s">
        <v>1580</v>
      </c>
      <c r="G1285" s="66" t="s">
        <v>1718</v>
      </c>
      <c r="H1285" s="105" t="s">
        <v>16</v>
      </c>
      <c r="I1285" s="57">
        <v>50</v>
      </c>
      <c r="J1285" s="245">
        <v>550</v>
      </c>
      <c r="K1285" s="250">
        <f t="shared" si="21"/>
        <v>27500</v>
      </c>
      <c r="L1285" s="240" t="s">
        <v>706</v>
      </c>
      <c r="M1285" s="240" t="s">
        <v>707</v>
      </c>
    </row>
    <row r="1286" spans="1:13" x14ac:dyDescent="0.25">
      <c r="A1286" s="240" t="s">
        <v>1525</v>
      </c>
      <c r="B1286" s="257" t="s">
        <v>1719</v>
      </c>
      <c r="C1286" s="275">
        <v>900</v>
      </c>
      <c r="D1286" s="275">
        <v>115</v>
      </c>
      <c r="E1286" s="257" t="s">
        <v>1569</v>
      </c>
      <c r="F1286" s="257">
        <v>92067353</v>
      </c>
      <c r="G1286" s="283" t="s">
        <v>1720</v>
      </c>
      <c r="H1286" s="105" t="s">
        <v>16</v>
      </c>
      <c r="I1286" s="258">
        <v>20</v>
      </c>
      <c r="J1286" s="259">
        <v>157</v>
      </c>
      <c r="K1286" s="250">
        <f t="shared" si="21"/>
        <v>3140</v>
      </c>
      <c r="L1286" s="240" t="s">
        <v>706</v>
      </c>
      <c r="M1286" s="240" t="s">
        <v>707</v>
      </c>
    </row>
    <row r="1287" spans="1:13" x14ac:dyDescent="0.25">
      <c r="A1287" s="240" t="s">
        <v>1525</v>
      </c>
      <c r="B1287" s="257" t="s">
        <v>1721</v>
      </c>
      <c r="C1287" s="275">
        <v>900</v>
      </c>
      <c r="D1287" s="275">
        <v>135</v>
      </c>
      <c r="E1287" s="257" t="s">
        <v>1569</v>
      </c>
      <c r="F1287" s="257">
        <v>92067356</v>
      </c>
      <c r="G1287" s="283" t="s">
        <v>1722</v>
      </c>
      <c r="H1287" s="105" t="s">
        <v>16</v>
      </c>
      <c r="I1287" s="258">
        <v>20</v>
      </c>
      <c r="J1287" s="259">
        <v>174</v>
      </c>
      <c r="K1287" s="250">
        <f t="shared" si="21"/>
        <v>3480</v>
      </c>
      <c r="L1287" s="240" t="s">
        <v>706</v>
      </c>
      <c r="M1287" s="240" t="s">
        <v>707</v>
      </c>
    </row>
    <row r="1288" spans="1:13" x14ac:dyDescent="0.25">
      <c r="A1288" s="240" t="s">
        <v>1525</v>
      </c>
      <c r="B1288" s="257" t="s">
        <v>1721</v>
      </c>
      <c r="C1288" s="275">
        <v>900</v>
      </c>
      <c r="D1288" s="275">
        <v>135</v>
      </c>
      <c r="E1288" s="257">
        <v>60121226</v>
      </c>
      <c r="F1288" s="257">
        <v>92121161</v>
      </c>
      <c r="G1288" s="283" t="s">
        <v>1723</v>
      </c>
      <c r="H1288" s="105" t="s">
        <v>16</v>
      </c>
      <c r="I1288" s="258">
        <v>20</v>
      </c>
      <c r="J1288" s="259">
        <v>92.4</v>
      </c>
      <c r="K1288" s="250">
        <f t="shared" si="21"/>
        <v>1848</v>
      </c>
      <c r="L1288" s="240" t="s">
        <v>706</v>
      </c>
      <c r="M1288" s="240" t="s">
        <v>707</v>
      </c>
    </row>
    <row r="1289" spans="1:13" x14ac:dyDescent="0.25">
      <c r="A1289" s="240" t="s">
        <v>1525</v>
      </c>
      <c r="B1289" s="257" t="s">
        <v>1724</v>
      </c>
      <c r="C1289" s="275">
        <v>900</v>
      </c>
      <c r="D1289" s="275">
        <v>145</v>
      </c>
      <c r="E1289" s="257">
        <v>60121226</v>
      </c>
      <c r="F1289" s="257">
        <v>92121162</v>
      </c>
      <c r="G1289" s="283" t="s">
        <v>1725</v>
      </c>
      <c r="H1289" s="105" t="s">
        <v>16</v>
      </c>
      <c r="I1289" s="258">
        <v>20</v>
      </c>
      <c r="J1289" s="259">
        <v>233.33</v>
      </c>
      <c r="K1289" s="250">
        <f t="shared" si="21"/>
        <v>4666.6000000000004</v>
      </c>
      <c r="L1289" s="240" t="s">
        <v>706</v>
      </c>
      <c r="M1289" s="240" t="s">
        <v>707</v>
      </c>
    </row>
    <row r="1290" spans="1:13" x14ac:dyDescent="0.25">
      <c r="A1290" s="240" t="s">
        <v>1525</v>
      </c>
      <c r="B1290" s="257" t="s">
        <v>1726</v>
      </c>
      <c r="C1290" s="275">
        <v>900</v>
      </c>
      <c r="D1290" s="275">
        <v>155</v>
      </c>
      <c r="E1290" s="257" t="s">
        <v>1569</v>
      </c>
      <c r="F1290" s="257">
        <v>92101577</v>
      </c>
      <c r="G1290" s="283" t="s">
        <v>1727</v>
      </c>
      <c r="H1290" s="105" t="s">
        <v>16</v>
      </c>
      <c r="I1290" s="258">
        <v>20</v>
      </c>
      <c r="J1290" s="259">
        <v>121.6</v>
      </c>
      <c r="K1290" s="250">
        <f t="shared" si="21"/>
        <v>2432</v>
      </c>
      <c r="L1290" s="240" t="s">
        <v>706</v>
      </c>
      <c r="M1290" s="240" t="s">
        <v>707</v>
      </c>
    </row>
    <row r="1291" spans="1:13" x14ac:dyDescent="0.25">
      <c r="A1291" s="240" t="s">
        <v>1525</v>
      </c>
      <c r="B1291" s="257" t="s">
        <v>1728</v>
      </c>
      <c r="C1291" s="275">
        <v>900</v>
      </c>
      <c r="D1291" s="275">
        <v>165</v>
      </c>
      <c r="E1291" s="257" t="s">
        <v>1569</v>
      </c>
      <c r="F1291" s="257">
        <v>92067357</v>
      </c>
      <c r="G1291" s="283" t="s">
        <v>1729</v>
      </c>
      <c r="H1291" s="105" t="s">
        <v>16</v>
      </c>
      <c r="I1291" s="258">
        <v>20</v>
      </c>
      <c r="J1291" s="259">
        <v>253.33</v>
      </c>
      <c r="K1291" s="250">
        <f t="shared" si="21"/>
        <v>5066.6000000000004</v>
      </c>
      <c r="L1291" s="240" t="s">
        <v>706</v>
      </c>
      <c r="M1291" s="240" t="s">
        <v>707</v>
      </c>
    </row>
    <row r="1292" spans="1:13" ht="216.75" x14ac:dyDescent="0.25">
      <c r="A1292" s="240" t="s">
        <v>1525</v>
      </c>
      <c r="B1292" s="57" t="s">
        <v>1730</v>
      </c>
      <c r="C1292" s="275">
        <v>45</v>
      </c>
      <c r="D1292" s="275">
        <v>535</v>
      </c>
      <c r="E1292" s="57" t="s">
        <v>1731</v>
      </c>
      <c r="F1292" s="57">
        <v>92068445</v>
      </c>
      <c r="G1292" s="66" t="s">
        <v>1732</v>
      </c>
      <c r="H1292" s="105" t="s">
        <v>16</v>
      </c>
      <c r="I1292" s="57">
        <v>50</v>
      </c>
      <c r="J1292" s="245">
        <v>106</v>
      </c>
      <c r="K1292" s="250">
        <f t="shared" si="21"/>
        <v>5300</v>
      </c>
      <c r="L1292" s="240" t="s">
        <v>706</v>
      </c>
      <c r="M1292" s="240" t="s">
        <v>707</v>
      </c>
    </row>
    <row r="1293" spans="1:13" ht="178.5" x14ac:dyDescent="0.25">
      <c r="A1293" s="240" t="s">
        <v>1525</v>
      </c>
      <c r="B1293" s="57" t="s">
        <v>1733</v>
      </c>
      <c r="C1293" s="275">
        <v>60</v>
      </c>
      <c r="D1293" s="275">
        <v>250080</v>
      </c>
      <c r="E1293" s="57">
        <v>44121505</v>
      </c>
      <c r="F1293" s="57">
        <v>92035556</v>
      </c>
      <c r="G1293" s="66" t="s">
        <v>1734</v>
      </c>
      <c r="H1293" s="105" t="s">
        <v>16</v>
      </c>
      <c r="I1293" s="57">
        <v>25</v>
      </c>
      <c r="J1293" s="245">
        <v>1653.328</v>
      </c>
      <c r="K1293" s="250">
        <f t="shared" si="21"/>
        <v>41333.199999999997</v>
      </c>
      <c r="L1293" s="240" t="s">
        <v>706</v>
      </c>
      <c r="M1293" s="240" t="s">
        <v>707</v>
      </c>
    </row>
    <row r="1294" spans="1:13" ht="102" x14ac:dyDescent="0.25">
      <c r="A1294" s="240" t="s">
        <v>1525</v>
      </c>
      <c r="B1294" s="57" t="s">
        <v>1735</v>
      </c>
      <c r="C1294" s="275">
        <v>260</v>
      </c>
      <c r="D1294" s="275">
        <v>2</v>
      </c>
      <c r="E1294" s="57">
        <v>14111511</v>
      </c>
      <c r="F1294" s="57">
        <v>90030707</v>
      </c>
      <c r="G1294" s="66" t="s">
        <v>1736</v>
      </c>
      <c r="H1294" s="105" t="s">
        <v>16</v>
      </c>
      <c r="I1294" s="57">
        <v>15</v>
      </c>
      <c r="J1294" s="245">
        <v>1120</v>
      </c>
      <c r="K1294" s="250">
        <f t="shared" si="21"/>
        <v>16800</v>
      </c>
      <c r="L1294" s="240" t="s">
        <v>706</v>
      </c>
      <c r="M1294" s="240" t="s">
        <v>707</v>
      </c>
    </row>
    <row r="1295" spans="1:13" ht="140.25" x14ac:dyDescent="0.25">
      <c r="A1295" s="240" t="s">
        <v>1525</v>
      </c>
      <c r="B1295" s="57" t="s">
        <v>1737</v>
      </c>
      <c r="C1295" s="275">
        <v>900</v>
      </c>
      <c r="D1295" s="275">
        <v>1099</v>
      </c>
      <c r="E1295" s="57">
        <v>14111610</v>
      </c>
      <c r="F1295" s="57">
        <v>92072378</v>
      </c>
      <c r="G1295" s="66" t="s">
        <v>1738</v>
      </c>
      <c r="H1295" s="105" t="s">
        <v>16</v>
      </c>
      <c r="I1295" s="57">
        <v>19</v>
      </c>
      <c r="J1295" s="245">
        <v>485.75</v>
      </c>
      <c r="K1295" s="250">
        <f t="shared" si="21"/>
        <v>9229.25</v>
      </c>
      <c r="L1295" s="240" t="s">
        <v>706</v>
      </c>
      <c r="M1295" s="240" t="s">
        <v>707</v>
      </c>
    </row>
    <row r="1296" spans="1:13" ht="38.25" x14ac:dyDescent="0.25">
      <c r="A1296" s="240" t="s">
        <v>1525</v>
      </c>
      <c r="B1296" s="243" t="s">
        <v>1737</v>
      </c>
      <c r="C1296" s="275">
        <v>900</v>
      </c>
      <c r="D1296" s="275">
        <v>1099</v>
      </c>
      <c r="E1296" s="243">
        <v>53131624</v>
      </c>
      <c r="F1296" s="243">
        <v>92073681</v>
      </c>
      <c r="G1296" s="276" t="s">
        <v>1739</v>
      </c>
      <c r="H1296" s="105" t="s">
        <v>16</v>
      </c>
      <c r="I1296" s="242">
        <v>50</v>
      </c>
      <c r="J1296" s="244">
        <v>2000</v>
      </c>
      <c r="K1296" s="250">
        <f t="shared" si="21"/>
        <v>100000</v>
      </c>
      <c r="L1296" s="240" t="s">
        <v>706</v>
      </c>
      <c r="M1296" s="240" t="s">
        <v>707</v>
      </c>
    </row>
    <row r="1297" spans="1:13" x14ac:dyDescent="0.25">
      <c r="A1297" s="240" t="s">
        <v>1525</v>
      </c>
      <c r="B1297" s="253" t="s">
        <v>1740</v>
      </c>
      <c r="C1297" s="275">
        <v>10</v>
      </c>
      <c r="D1297" s="275">
        <v>5</v>
      </c>
      <c r="E1297" s="253">
        <v>50112005</v>
      </c>
      <c r="F1297" s="253">
        <v>92082050</v>
      </c>
      <c r="G1297" s="282" t="s">
        <v>1741</v>
      </c>
      <c r="H1297" s="105" t="s">
        <v>16</v>
      </c>
      <c r="I1297" s="247">
        <v>22</v>
      </c>
      <c r="J1297" s="244">
        <v>12000</v>
      </c>
      <c r="K1297" s="250">
        <f t="shared" si="21"/>
        <v>264000</v>
      </c>
      <c r="L1297" s="240" t="s">
        <v>706</v>
      </c>
      <c r="M1297" s="240" t="s">
        <v>707</v>
      </c>
    </row>
    <row r="1298" spans="1:13" ht="51" x14ac:dyDescent="0.25">
      <c r="A1298" s="240" t="s">
        <v>1525</v>
      </c>
      <c r="B1298" s="243" t="s">
        <v>1740</v>
      </c>
      <c r="C1298" s="275">
        <v>10</v>
      </c>
      <c r="D1298" s="275">
        <v>5</v>
      </c>
      <c r="E1298" s="243">
        <v>52121508</v>
      </c>
      <c r="F1298" s="243">
        <v>92080317</v>
      </c>
      <c r="G1298" s="276" t="s">
        <v>1742</v>
      </c>
      <c r="H1298" s="105" t="s">
        <v>16</v>
      </c>
      <c r="I1298" s="242">
        <v>10</v>
      </c>
      <c r="J1298" s="244">
        <v>15000</v>
      </c>
      <c r="K1298" s="250">
        <f t="shared" si="21"/>
        <v>150000</v>
      </c>
      <c r="L1298" s="240" t="s">
        <v>706</v>
      </c>
      <c r="M1298" s="240" t="s">
        <v>707</v>
      </c>
    </row>
    <row r="1299" spans="1:13" ht="25.5" x14ac:dyDescent="0.25">
      <c r="A1299" s="240" t="s">
        <v>1525</v>
      </c>
      <c r="B1299" s="243" t="s">
        <v>1743</v>
      </c>
      <c r="C1299" s="275">
        <v>15</v>
      </c>
      <c r="D1299" s="275">
        <v>20</v>
      </c>
      <c r="E1299" s="243">
        <v>53121601</v>
      </c>
      <c r="F1299" s="243">
        <v>92053458</v>
      </c>
      <c r="G1299" s="276" t="s">
        <v>1744</v>
      </c>
      <c r="H1299" s="105" t="s">
        <v>16</v>
      </c>
      <c r="I1299" s="242">
        <v>6</v>
      </c>
      <c r="J1299" s="244">
        <v>20000</v>
      </c>
      <c r="K1299" s="250">
        <f t="shared" si="21"/>
        <v>120000</v>
      </c>
      <c r="L1299" s="240" t="s">
        <v>706</v>
      </c>
      <c r="M1299" s="240" t="s">
        <v>707</v>
      </c>
    </row>
    <row r="1300" spans="1:13" ht="25.5" x14ac:dyDescent="0.25">
      <c r="A1300" s="240" t="s">
        <v>1525</v>
      </c>
      <c r="B1300" s="243" t="s">
        <v>1743</v>
      </c>
      <c r="C1300" s="275">
        <v>15</v>
      </c>
      <c r="D1300" s="275">
        <v>20</v>
      </c>
      <c r="E1300" s="243">
        <v>56101508</v>
      </c>
      <c r="F1300" s="243">
        <v>92035986</v>
      </c>
      <c r="G1300" s="276" t="s">
        <v>1745</v>
      </c>
      <c r="H1300" s="105" t="s">
        <v>16</v>
      </c>
      <c r="I1300" s="242">
        <v>4</v>
      </c>
      <c r="J1300" s="244">
        <v>20000</v>
      </c>
      <c r="K1300" s="250">
        <f t="shared" si="21"/>
        <v>80000</v>
      </c>
      <c r="L1300" s="240" t="s">
        <v>706</v>
      </c>
      <c r="M1300" s="240" t="s">
        <v>707</v>
      </c>
    </row>
    <row r="1301" spans="1:13" ht="25.5" x14ac:dyDescent="0.25">
      <c r="A1301" s="240" t="s">
        <v>1525</v>
      </c>
      <c r="B1301" s="243" t="s">
        <v>1743</v>
      </c>
      <c r="C1301" s="275">
        <v>15</v>
      </c>
      <c r="D1301" s="275">
        <v>20</v>
      </c>
      <c r="E1301" s="243">
        <v>52121509</v>
      </c>
      <c r="F1301" s="243">
        <v>92034358</v>
      </c>
      <c r="G1301" s="276" t="s">
        <v>1746</v>
      </c>
      <c r="H1301" s="105" t="s">
        <v>16</v>
      </c>
      <c r="I1301" s="242">
        <v>6</v>
      </c>
      <c r="J1301" s="244">
        <v>15000</v>
      </c>
      <c r="K1301" s="250">
        <f t="shared" si="21"/>
        <v>90000</v>
      </c>
      <c r="L1301" s="240" t="s">
        <v>706</v>
      </c>
      <c r="M1301" s="240" t="s">
        <v>707</v>
      </c>
    </row>
    <row r="1302" spans="1:13" x14ac:dyDescent="0.25">
      <c r="A1302" s="240" t="s">
        <v>1525</v>
      </c>
      <c r="B1302" s="246" t="s">
        <v>1747</v>
      </c>
      <c r="C1302" s="275">
        <v>15</v>
      </c>
      <c r="D1302" s="275">
        <v>120</v>
      </c>
      <c r="E1302" s="246">
        <v>49221506</v>
      </c>
      <c r="F1302" s="246">
        <v>92098080</v>
      </c>
      <c r="G1302" s="281" t="s">
        <v>1748</v>
      </c>
      <c r="H1302" s="105" t="s">
        <v>16</v>
      </c>
      <c r="I1302" s="251">
        <v>12</v>
      </c>
      <c r="J1302" s="248">
        <v>6000</v>
      </c>
      <c r="K1302" s="250">
        <f t="shared" si="21"/>
        <v>72000</v>
      </c>
      <c r="L1302" s="240" t="s">
        <v>706</v>
      </c>
      <c r="M1302" s="240" t="s">
        <v>707</v>
      </c>
    </row>
    <row r="1303" spans="1:13" ht="25.5" x14ac:dyDescent="0.25">
      <c r="A1303" s="240" t="s">
        <v>1525</v>
      </c>
      <c r="B1303" s="57" t="s">
        <v>1747</v>
      </c>
      <c r="C1303" s="275">
        <v>15</v>
      </c>
      <c r="D1303" s="275">
        <v>120</v>
      </c>
      <c r="E1303" s="57">
        <v>49221506</v>
      </c>
      <c r="F1303" s="57">
        <v>92098080</v>
      </c>
      <c r="G1303" s="66" t="s">
        <v>1749</v>
      </c>
      <c r="H1303" s="105" t="s">
        <v>16</v>
      </c>
      <c r="I1303" s="57">
        <v>30</v>
      </c>
      <c r="J1303" s="245">
        <v>5000</v>
      </c>
      <c r="K1303" s="250">
        <f t="shared" si="21"/>
        <v>150000</v>
      </c>
      <c r="L1303" s="240" t="s">
        <v>706</v>
      </c>
      <c r="M1303" s="240" t="s">
        <v>707</v>
      </c>
    </row>
    <row r="1304" spans="1:13" ht="25.5" x14ac:dyDescent="0.25">
      <c r="A1304" s="240" t="s">
        <v>1525</v>
      </c>
      <c r="B1304" s="243" t="s">
        <v>1750</v>
      </c>
      <c r="C1304" s="275">
        <v>65</v>
      </c>
      <c r="D1304" s="275">
        <v>240</v>
      </c>
      <c r="E1304" s="243">
        <v>53102204</v>
      </c>
      <c r="F1304" s="243">
        <v>92028893</v>
      </c>
      <c r="G1304" s="276" t="s">
        <v>1751</v>
      </c>
      <c r="H1304" s="105" t="s">
        <v>16</v>
      </c>
      <c r="I1304" s="242">
        <v>10</v>
      </c>
      <c r="J1304" s="244">
        <v>43107.4</v>
      </c>
      <c r="K1304" s="250">
        <f t="shared" si="21"/>
        <v>431074</v>
      </c>
      <c r="L1304" s="240" t="s">
        <v>706</v>
      </c>
      <c r="M1304" s="240" t="s">
        <v>707</v>
      </c>
    </row>
    <row r="1305" spans="1:13" ht="25.5" x14ac:dyDescent="0.25">
      <c r="A1305" s="240" t="s">
        <v>1525</v>
      </c>
      <c r="B1305" s="243" t="s">
        <v>1750</v>
      </c>
      <c r="C1305" s="275">
        <v>65</v>
      </c>
      <c r="D1305" s="275">
        <v>240</v>
      </c>
      <c r="E1305" s="243">
        <v>53102202</v>
      </c>
      <c r="F1305" s="243">
        <v>92029055</v>
      </c>
      <c r="G1305" s="276" t="s">
        <v>1752</v>
      </c>
      <c r="H1305" s="105" t="s">
        <v>16</v>
      </c>
      <c r="I1305" s="242">
        <v>10</v>
      </c>
      <c r="J1305" s="244">
        <v>43107.4</v>
      </c>
      <c r="K1305" s="250">
        <f t="shared" si="21"/>
        <v>431074</v>
      </c>
      <c r="L1305" s="240" t="s">
        <v>706</v>
      </c>
      <c r="M1305" s="240" t="s">
        <v>707</v>
      </c>
    </row>
    <row r="1306" spans="1:13" ht="38.25" x14ac:dyDescent="0.25">
      <c r="A1306" s="240" t="s">
        <v>1525</v>
      </c>
      <c r="B1306" s="243" t="s">
        <v>1753</v>
      </c>
      <c r="C1306" s="275">
        <v>75</v>
      </c>
      <c r="D1306" s="275">
        <v>300</v>
      </c>
      <c r="E1306" s="243">
        <v>53111601</v>
      </c>
      <c r="F1306" s="243">
        <v>92003555</v>
      </c>
      <c r="G1306" s="276" t="s">
        <v>1754</v>
      </c>
      <c r="H1306" s="105" t="s">
        <v>16</v>
      </c>
      <c r="I1306" s="242">
        <v>50</v>
      </c>
      <c r="J1306" s="244">
        <v>15000</v>
      </c>
      <c r="K1306" s="250">
        <f t="shared" si="21"/>
        <v>750000</v>
      </c>
      <c r="L1306" s="240" t="s">
        <v>706</v>
      </c>
      <c r="M1306" s="240" t="s">
        <v>707</v>
      </c>
    </row>
    <row r="1307" spans="1:13" ht="25.5" x14ac:dyDescent="0.25">
      <c r="A1307" s="240" t="s">
        <v>1525</v>
      </c>
      <c r="B1307" s="243" t="s">
        <v>1755</v>
      </c>
      <c r="C1307" s="275">
        <v>75</v>
      </c>
      <c r="D1307" s="275">
        <v>400</v>
      </c>
      <c r="E1307" s="243">
        <v>53111901</v>
      </c>
      <c r="F1307" s="243">
        <v>92106208</v>
      </c>
      <c r="G1307" s="276" t="s">
        <v>1756</v>
      </c>
      <c r="H1307" s="105" t="s">
        <v>16</v>
      </c>
      <c r="I1307" s="242">
        <v>250</v>
      </c>
      <c r="J1307" s="244">
        <v>25000</v>
      </c>
      <c r="K1307" s="250">
        <f t="shared" si="21"/>
        <v>6250000</v>
      </c>
      <c r="L1307" s="240" t="s">
        <v>706</v>
      </c>
      <c r="M1307" s="240" t="s">
        <v>707</v>
      </c>
    </row>
    <row r="1308" spans="1:13" ht="25.5" x14ac:dyDescent="0.25">
      <c r="A1308" s="240" t="s">
        <v>1525</v>
      </c>
      <c r="B1308" s="243" t="s">
        <v>1757</v>
      </c>
      <c r="C1308" s="275">
        <v>90</v>
      </c>
      <c r="D1308" s="275">
        <v>1</v>
      </c>
      <c r="E1308" s="243">
        <v>42231904</v>
      </c>
      <c r="F1308" s="243">
        <v>92155565</v>
      </c>
      <c r="G1308" s="276" t="s">
        <v>1758</v>
      </c>
      <c r="H1308" s="105" t="s">
        <v>16</v>
      </c>
      <c r="I1308" s="242">
        <v>3</v>
      </c>
      <c r="J1308" s="244">
        <v>39000</v>
      </c>
      <c r="K1308" s="250">
        <f t="shared" si="21"/>
        <v>117000</v>
      </c>
      <c r="L1308" s="240" t="s">
        <v>706</v>
      </c>
      <c r="M1308" s="240" t="s">
        <v>707</v>
      </c>
    </row>
    <row r="1309" spans="1:13" ht="114.75" x14ac:dyDescent="0.25">
      <c r="A1309" s="240" t="s">
        <v>1525</v>
      </c>
      <c r="B1309" s="57" t="s">
        <v>1759</v>
      </c>
      <c r="C1309" s="275">
        <v>900</v>
      </c>
      <c r="D1309" s="275">
        <v>5</v>
      </c>
      <c r="E1309" s="57" t="s">
        <v>1760</v>
      </c>
      <c r="F1309" s="57">
        <v>92028811</v>
      </c>
      <c r="G1309" s="66" t="s">
        <v>1761</v>
      </c>
      <c r="H1309" s="105" t="s">
        <v>16</v>
      </c>
      <c r="I1309" s="57">
        <v>19</v>
      </c>
      <c r="J1309" s="245">
        <v>5662</v>
      </c>
      <c r="K1309" s="250">
        <f t="shared" si="21"/>
        <v>107578</v>
      </c>
      <c r="L1309" s="240" t="s">
        <v>706</v>
      </c>
      <c r="M1309" s="240" t="s">
        <v>707</v>
      </c>
    </row>
    <row r="1310" spans="1:13" ht="25.5" x14ac:dyDescent="0.25">
      <c r="A1310" s="240" t="s">
        <v>1525</v>
      </c>
      <c r="B1310" s="243" t="s">
        <v>1762</v>
      </c>
      <c r="C1310" s="275">
        <v>45</v>
      </c>
      <c r="D1310" s="275">
        <v>240</v>
      </c>
      <c r="E1310" s="243">
        <v>53131608</v>
      </c>
      <c r="F1310" s="243">
        <v>92027386</v>
      </c>
      <c r="G1310" s="276" t="s">
        <v>1763</v>
      </c>
      <c r="H1310" s="105" t="s">
        <v>16</v>
      </c>
      <c r="I1310" s="242">
        <v>50</v>
      </c>
      <c r="J1310" s="244">
        <v>1000</v>
      </c>
      <c r="K1310" s="250">
        <f t="shared" si="21"/>
        <v>50000</v>
      </c>
      <c r="L1310" s="240" t="s">
        <v>706</v>
      </c>
      <c r="M1310" s="240" t="s">
        <v>707</v>
      </c>
    </row>
    <row r="1311" spans="1:13" ht="25.5" x14ac:dyDescent="0.25">
      <c r="A1311" s="240" t="s">
        <v>1525</v>
      </c>
      <c r="B1311" s="243" t="s">
        <v>1764</v>
      </c>
      <c r="C1311" s="275">
        <v>45</v>
      </c>
      <c r="D1311" s="275">
        <v>130701</v>
      </c>
      <c r="E1311" s="243">
        <v>53131628</v>
      </c>
      <c r="F1311" s="243">
        <v>92046034</v>
      </c>
      <c r="G1311" s="276" t="s">
        <v>1765</v>
      </c>
      <c r="H1311" s="105" t="s">
        <v>16</v>
      </c>
      <c r="I1311" s="242">
        <v>50</v>
      </c>
      <c r="J1311" s="244">
        <v>2500</v>
      </c>
      <c r="K1311" s="250">
        <f t="shared" si="21"/>
        <v>125000</v>
      </c>
      <c r="L1311" s="240" t="s">
        <v>706</v>
      </c>
      <c r="M1311" s="240" t="s">
        <v>707</v>
      </c>
    </row>
    <row r="1312" spans="1:13" x14ac:dyDescent="0.25">
      <c r="A1312" s="240" t="s">
        <v>1525</v>
      </c>
      <c r="B1312" s="246" t="s">
        <v>1766</v>
      </c>
      <c r="C1312" s="275">
        <v>110</v>
      </c>
      <c r="D1312" s="275">
        <v>1</v>
      </c>
      <c r="E1312" s="246">
        <v>52121601</v>
      </c>
      <c r="F1312" s="246">
        <v>90034240</v>
      </c>
      <c r="G1312" s="281" t="s">
        <v>1767</v>
      </c>
      <c r="H1312" s="105" t="s">
        <v>16</v>
      </c>
      <c r="I1312" s="247">
        <v>50</v>
      </c>
      <c r="J1312" s="244">
        <v>1200</v>
      </c>
      <c r="K1312" s="250">
        <f t="shared" si="21"/>
        <v>60000</v>
      </c>
      <c r="L1312" s="240" t="s">
        <v>706</v>
      </c>
      <c r="M1312" s="240" t="s">
        <v>707</v>
      </c>
    </row>
    <row r="1313" spans="1:13" x14ac:dyDescent="0.25">
      <c r="A1313" s="240" t="s">
        <v>1525</v>
      </c>
      <c r="B1313" s="246" t="s">
        <v>1768</v>
      </c>
      <c r="C1313" s="275">
        <v>900</v>
      </c>
      <c r="D1313" s="275">
        <v>150901</v>
      </c>
      <c r="E1313" s="246">
        <v>53131624</v>
      </c>
      <c r="F1313" s="246">
        <v>92073681</v>
      </c>
      <c r="G1313" s="281" t="s">
        <v>1769</v>
      </c>
      <c r="H1313" s="105" t="s">
        <v>16</v>
      </c>
      <c r="I1313" s="247">
        <v>36</v>
      </c>
      <c r="J1313" s="244">
        <v>2000</v>
      </c>
      <c r="K1313" s="250">
        <f t="shared" si="21"/>
        <v>72000</v>
      </c>
      <c r="L1313" s="240" t="s">
        <v>706</v>
      </c>
      <c r="M1313" s="240" t="s">
        <v>707</v>
      </c>
    </row>
    <row r="1314" spans="1:13" ht="38.25" x14ac:dyDescent="0.25">
      <c r="A1314" s="240" t="s">
        <v>1525</v>
      </c>
      <c r="B1314" s="252" t="s">
        <v>1770</v>
      </c>
      <c r="C1314" s="275">
        <v>120</v>
      </c>
      <c r="D1314" s="275">
        <v>120</v>
      </c>
      <c r="E1314" s="252">
        <v>40171518</v>
      </c>
      <c r="F1314" s="252">
        <v>92075055</v>
      </c>
      <c r="G1314" s="276" t="s">
        <v>1771</v>
      </c>
      <c r="H1314" s="105" t="s">
        <v>16</v>
      </c>
      <c r="I1314" s="242">
        <v>200</v>
      </c>
      <c r="J1314" s="244">
        <v>500</v>
      </c>
      <c r="K1314" s="250">
        <f t="shared" si="21"/>
        <v>100000</v>
      </c>
      <c r="L1314" s="240" t="s">
        <v>706</v>
      </c>
      <c r="M1314" s="240" t="s">
        <v>707</v>
      </c>
    </row>
    <row r="1315" spans="1:13" ht="165.75" x14ac:dyDescent="0.25">
      <c r="A1315" s="240" t="s">
        <v>1525</v>
      </c>
      <c r="B1315" s="57" t="s">
        <v>1772</v>
      </c>
      <c r="C1315" s="275">
        <v>20</v>
      </c>
      <c r="D1315" s="275">
        <v>2</v>
      </c>
      <c r="E1315" s="57">
        <v>60141102</v>
      </c>
      <c r="F1315" s="57">
        <v>92086832</v>
      </c>
      <c r="G1315" s="66" t="s">
        <v>1773</v>
      </c>
      <c r="H1315" s="105" t="s">
        <v>16</v>
      </c>
      <c r="I1315" s="57">
        <v>30</v>
      </c>
      <c r="J1315" s="245">
        <v>15000</v>
      </c>
      <c r="K1315" s="250">
        <f t="shared" si="21"/>
        <v>450000</v>
      </c>
      <c r="L1315" s="240" t="s">
        <v>706</v>
      </c>
      <c r="M1315" s="240" t="s">
        <v>707</v>
      </c>
    </row>
    <row r="1316" spans="1:13" x14ac:dyDescent="0.25">
      <c r="A1316" s="240" t="s">
        <v>1525</v>
      </c>
      <c r="B1316" s="57" t="s">
        <v>1774</v>
      </c>
      <c r="C1316" s="275">
        <v>90</v>
      </c>
      <c r="D1316" s="275">
        <v>1550</v>
      </c>
      <c r="E1316" s="57">
        <v>49211802</v>
      </c>
      <c r="F1316" s="57">
        <v>92036279</v>
      </c>
      <c r="G1316" s="66" t="s">
        <v>1775</v>
      </c>
      <c r="H1316" s="105" t="s">
        <v>16</v>
      </c>
      <c r="I1316" s="57">
        <v>50</v>
      </c>
      <c r="J1316" s="245">
        <v>3000</v>
      </c>
      <c r="K1316" s="250">
        <f t="shared" si="21"/>
        <v>150000</v>
      </c>
      <c r="L1316" s="240" t="s">
        <v>706</v>
      </c>
      <c r="M1316" s="240" t="s">
        <v>707</v>
      </c>
    </row>
    <row r="1317" spans="1:13" ht="25.5" x14ac:dyDescent="0.25">
      <c r="A1317" s="240" t="s">
        <v>1525</v>
      </c>
      <c r="B1317" s="57" t="s">
        <v>1776</v>
      </c>
      <c r="C1317" s="275">
        <v>205</v>
      </c>
      <c r="D1317" s="275">
        <v>99</v>
      </c>
      <c r="E1317" s="57" t="s">
        <v>1777</v>
      </c>
      <c r="F1317" s="57">
        <v>92021619</v>
      </c>
      <c r="G1317" s="66" t="s">
        <v>1778</v>
      </c>
      <c r="H1317" s="105" t="s">
        <v>16</v>
      </c>
      <c r="I1317" s="57">
        <v>120</v>
      </c>
      <c r="J1317" s="245">
        <v>8000</v>
      </c>
      <c r="K1317" s="250">
        <f t="shared" si="21"/>
        <v>960000</v>
      </c>
      <c r="L1317" s="240" t="s">
        <v>706</v>
      </c>
      <c r="M1317" s="240" t="s">
        <v>707</v>
      </c>
    </row>
    <row r="1318" spans="1:13" ht="25.5" x14ac:dyDescent="0.25">
      <c r="A1318" s="240" t="s">
        <v>1525</v>
      </c>
      <c r="B1318" s="57" t="s">
        <v>1779</v>
      </c>
      <c r="C1318" s="275">
        <v>205</v>
      </c>
      <c r="D1318" s="275">
        <v>500</v>
      </c>
      <c r="E1318" s="57">
        <v>49161608</v>
      </c>
      <c r="F1318" s="57">
        <v>92021625</v>
      </c>
      <c r="G1318" s="66" t="s">
        <v>1780</v>
      </c>
      <c r="H1318" s="105" t="s">
        <v>16</v>
      </c>
      <c r="I1318" s="57">
        <v>120</v>
      </c>
      <c r="J1318" s="245">
        <v>8000</v>
      </c>
      <c r="K1318" s="250">
        <f t="shared" si="21"/>
        <v>960000</v>
      </c>
      <c r="L1318" s="240" t="s">
        <v>706</v>
      </c>
      <c r="M1318" s="240" t="s">
        <v>707</v>
      </c>
    </row>
    <row r="1319" spans="1:13" x14ac:dyDescent="0.25">
      <c r="A1319" s="240" t="s">
        <v>1525</v>
      </c>
      <c r="B1319" s="255" t="s">
        <v>1781</v>
      </c>
      <c r="C1319" s="275">
        <v>900</v>
      </c>
      <c r="D1319" s="275">
        <v>75</v>
      </c>
      <c r="E1319" s="246">
        <v>53131613</v>
      </c>
      <c r="F1319" s="246">
        <v>92027416</v>
      </c>
      <c r="G1319" s="281" t="s">
        <v>1782</v>
      </c>
      <c r="H1319" s="105" t="s">
        <v>16</v>
      </c>
      <c r="I1319" s="247">
        <v>36</v>
      </c>
      <c r="J1319" s="244">
        <v>1700</v>
      </c>
      <c r="K1319" s="250">
        <f t="shared" si="21"/>
        <v>61200</v>
      </c>
      <c r="L1319" s="240" t="s">
        <v>706</v>
      </c>
      <c r="M1319" s="240" t="s">
        <v>707</v>
      </c>
    </row>
    <row r="1320" spans="1:13" x14ac:dyDescent="0.25">
      <c r="A1320" s="240" t="s">
        <v>1525</v>
      </c>
      <c r="B1320" s="246" t="s">
        <v>1783</v>
      </c>
      <c r="C1320" s="275">
        <v>900</v>
      </c>
      <c r="D1320" s="275">
        <v>600</v>
      </c>
      <c r="E1320" s="246">
        <v>53131503</v>
      </c>
      <c r="F1320" s="246">
        <v>92027761</v>
      </c>
      <c r="G1320" s="281" t="s">
        <v>1784</v>
      </c>
      <c r="H1320" s="105" t="s">
        <v>16</v>
      </c>
      <c r="I1320" s="247">
        <v>600</v>
      </c>
      <c r="J1320" s="244">
        <v>1500</v>
      </c>
      <c r="K1320" s="250">
        <f t="shared" si="21"/>
        <v>900000</v>
      </c>
      <c r="L1320" s="240" t="s">
        <v>706</v>
      </c>
      <c r="M1320" s="240" t="s">
        <v>707</v>
      </c>
    </row>
    <row r="1321" spans="1:13" x14ac:dyDescent="0.25">
      <c r="A1321" s="240" t="s">
        <v>1525</v>
      </c>
      <c r="B1321" s="246" t="s">
        <v>1783</v>
      </c>
      <c r="C1321" s="275">
        <v>900</v>
      </c>
      <c r="D1321" s="275">
        <v>600</v>
      </c>
      <c r="E1321" s="246">
        <v>53131503</v>
      </c>
      <c r="F1321" s="246">
        <v>92046649</v>
      </c>
      <c r="G1321" s="281" t="s">
        <v>1785</v>
      </c>
      <c r="H1321" s="105" t="s">
        <v>16</v>
      </c>
      <c r="I1321" s="247">
        <v>50</v>
      </c>
      <c r="J1321" s="244">
        <v>1000</v>
      </c>
      <c r="K1321" s="250">
        <f t="shared" si="21"/>
        <v>50000</v>
      </c>
      <c r="L1321" s="240" t="s">
        <v>706</v>
      </c>
      <c r="M1321" s="240" t="s">
        <v>707</v>
      </c>
    </row>
    <row r="1322" spans="1:13" x14ac:dyDescent="0.25">
      <c r="A1322" s="240" t="s">
        <v>1525</v>
      </c>
      <c r="B1322" s="57" t="s">
        <v>1786</v>
      </c>
      <c r="C1322" s="275">
        <v>900</v>
      </c>
      <c r="D1322" s="275">
        <v>3700</v>
      </c>
      <c r="E1322" s="57">
        <v>49221505</v>
      </c>
      <c r="F1322" s="57">
        <v>92021712</v>
      </c>
      <c r="G1322" s="66" t="s">
        <v>1787</v>
      </c>
      <c r="H1322" s="105" t="s">
        <v>16</v>
      </c>
      <c r="I1322" s="57">
        <v>2</v>
      </c>
      <c r="J1322" s="245">
        <v>30000</v>
      </c>
      <c r="K1322" s="250">
        <f t="shared" si="21"/>
        <v>60000</v>
      </c>
      <c r="L1322" s="240" t="s">
        <v>706</v>
      </c>
      <c r="M1322" s="240" t="s">
        <v>707</v>
      </c>
    </row>
    <row r="1323" spans="1:13" ht="140.25" x14ac:dyDescent="0.25">
      <c r="A1323" s="240" t="s">
        <v>1525</v>
      </c>
      <c r="B1323" s="243" t="s">
        <v>1788</v>
      </c>
      <c r="C1323" s="275">
        <v>900</v>
      </c>
      <c r="D1323" s="275">
        <v>90301</v>
      </c>
      <c r="E1323" s="243" t="s">
        <v>1789</v>
      </c>
      <c r="F1323" s="243">
        <v>92096397</v>
      </c>
      <c r="G1323" s="276" t="s">
        <v>1790</v>
      </c>
      <c r="H1323" s="105" t="s">
        <v>16</v>
      </c>
      <c r="I1323" s="242">
        <v>500</v>
      </c>
      <c r="J1323" s="244">
        <v>3500</v>
      </c>
      <c r="K1323" s="250">
        <f t="shared" si="21"/>
        <v>1750000</v>
      </c>
      <c r="L1323" s="240" t="s">
        <v>706</v>
      </c>
      <c r="M1323" s="240" t="s">
        <v>707</v>
      </c>
    </row>
    <row r="1324" spans="1:13" ht="140.25" x14ac:dyDescent="0.25">
      <c r="A1324" s="240" t="s">
        <v>1525</v>
      </c>
      <c r="B1324" s="243" t="s">
        <v>1788</v>
      </c>
      <c r="C1324" s="275">
        <v>900</v>
      </c>
      <c r="D1324" s="275">
        <v>90301</v>
      </c>
      <c r="E1324" s="243">
        <v>53131606</v>
      </c>
      <c r="F1324" s="243">
        <v>92096396</v>
      </c>
      <c r="G1324" s="276" t="s">
        <v>1791</v>
      </c>
      <c r="H1324" s="105" t="s">
        <v>16</v>
      </c>
      <c r="I1324" s="242">
        <v>500</v>
      </c>
      <c r="J1324" s="244">
        <v>3500</v>
      </c>
      <c r="K1324" s="250">
        <f t="shared" si="21"/>
        <v>1750000</v>
      </c>
      <c r="L1324" s="240" t="s">
        <v>706</v>
      </c>
      <c r="M1324" s="240" t="s">
        <v>707</v>
      </c>
    </row>
    <row r="1325" spans="1:13" ht="38.25" x14ac:dyDescent="0.25">
      <c r="A1325" s="240" t="s">
        <v>1525</v>
      </c>
      <c r="B1325" s="246" t="s">
        <v>1973</v>
      </c>
      <c r="C1325" s="275">
        <v>5</v>
      </c>
      <c r="D1325" s="275">
        <v>520</v>
      </c>
      <c r="E1325" s="246">
        <v>52141501</v>
      </c>
      <c r="F1325" s="246">
        <v>92092206</v>
      </c>
      <c r="G1325" s="276" t="s">
        <v>1792</v>
      </c>
      <c r="H1325" s="105" t="s">
        <v>16</v>
      </c>
      <c r="I1325" s="242">
        <v>2</v>
      </c>
      <c r="J1325" s="244">
        <v>250000</v>
      </c>
      <c r="K1325" s="250">
        <f t="shared" si="21"/>
        <v>500000</v>
      </c>
      <c r="L1325" s="240" t="s">
        <v>706</v>
      </c>
      <c r="M1325" s="240" t="s">
        <v>707</v>
      </c>
    </row>
    <row r="1326" spans="1:13" ht="25.5" x14ac:dyDescent="0.25">
      <c r="A1326" s="240" t="s">
        <v>1525</v>
      </c>
      <c r="B1326" s="243" t="s">
        <v>1793</v>
      </c>
      <c r="C1326" s="275">
        <v>5</v>
      </c>
      <c r="D1326" s="275">
        <v>200</v>
      </c>
      <c r="E1326" s="243">
        <v>23271408</v>
      </c>
      <c r="F1326" s="243">
        <v>92010500</v>
      </c>
      <c r="G1326" s="276" t="s">
        <v>1794</v>
      </c>
      <c r="H1326" s="105" t="s">
        <v>16</v>
      </c>
      <c r="I1326" s="242">
        <v>3</v>
      </c>
      <c r="J1326" s="244">
        <v>250000</v>
      </c>
      <c r="K1326" s="250">
        <f t="shared" si="21"/>
        <v>750000</v>
      </c>
      <c r="L1326" s="240" t="s">
        <v>706</v>
      </c>
      <c r="M1326" s="240" t="s">
        <v>707</v>
      </c>
    </row>
    <row r="1327" spans="1:13" ht="38.25" x14ac:dyDescent="0.25">
      <c r="A1327" s="240" t="s">
        <v>1525</v>
      </c>
      <c r="B1327" s="243" t="s">
        <v>1795</v>
      </c>
      <c r="C1327" s="275">
        <v>5</v>
      </c>
      <c r="D1327" s="275">
        <v>260</v>
      </c>
      <c r="E1327" s="243">
        <v>23271409</v>
      </c>
      <c r="F1327" s="243">
        <v>92111847</v>
      </c>
      <c r="G1327" s="276" t="s">
        <v>1796</v>
      </c>
      <c r="H1327" s="105" t="s">
        <v>16</v>
      </c>
      <c r="I1327" s="242">
        <v>1</v>
      </c>
      <c r="J1327" s="244">
        <v>300000.01</v>
      </c>
      <c r="K1327" s="250">
        <f t="shared" si="21"/>
        <v>300000.01</v>
      </c>
      <c r="L1327" s="240" t="s">
        <v>706</v>
      </c>
      <c r="M1327" s="240" t="s">
        <v>707</v>
      </c>
    </row>
    <row r="1328" spans="1:13" ht="25.5" x14ac:dyDescent="0.25">
      <c r="A1328" s="240" t="s">
        <v>1525</v>
      </c>
      <c r="B1328" s="243" t="s">
        <v>1797</v>
      </c>
      <c r="C1328" s="275">
        <v>10</v>
      </c>
      <c r="D1328" s="275">
        <v>400</v>
      </c>
      <c r="E1328" s="243">
        <v>27111905</v>
      </c>
      <c r="F1328" s="243">
        <v>90012425</v>
      </c>
      <c r="G1328" s="276" t="s">
        <v>1798</v>
      </c>
      <c r="H1328" s="105" t="s">
        <v>16</v>
      </c>
      <c r="I1328" s="242">
        <v>6</v>
      </c>
      <c r="J1328" s="244">
        <v>70000</v>
      </c>
      <c r="K1328" s="250">
        <f t="shared" si="21"/>
        <v>420000</v>
      </c>
      <c r="L1328" s="240" t="s">
        <v>706</v>
      </c>
      <c r="M1328" s="240" t="s">
        <v>707</v>
      </c>
    </row>
    <row r="1329" spans="1:13" ht="38.25" x14ac:dyDescent="0.25">
      <c r="A1329" s="240" t="s">
        <v>1525</v>
      </c>
      <c r="B1329" s="243" t="s">
        <v>1799</v>
      </c>
      <c r="C1329" s="275">
        <v>15</v>
      </c>
      <c r="D1329" s="275">
        <v>1600</v>
      </c>
      <c r="E1329" s="243">
        <v>27112709</v>
      </c>
      <c r="F1329" s="243">
        <v>92009212</v>
      </c>
      <c r="G1329" s="276" t="s">
        <v>1800</v>
      </c>
      <c r="H1329" s="105" t="s">
        <v>16</v>
      </c>
      <c r="I1329" s="242">
        <v>5</v>
      </c>
      <c r="J1329" s="244">
        <v>22000</v>
      </c>
      <c r="K1329" s="250">
        <f t="shared" ref="K1329:K1386" si="22">+I1329*J1329</f>
        <v>110000</v>
      </c>
      <c r="L1329" s="240" t="s">
        <v>706</v>
      </c>
      <c r="M1329" s="240" t="s">
        <v>707</v>
      </c>
    </row>
    <row r="1330" spans="1:13" ht="25.5" x14ac:dyDescent="0.25">
      <c r="A1330" s="240" t="s">
        <v>1525</v>
      </c>
      <c r="B1330" s="243" t="s">
        <v>1801</v>
      </c>
      <c r="C1330" s="275">
        <v>50</v>
      </c>
      <c r="D1330" s="275">
        <v>2</v>
      </c>
      <c r="E1330" s="243" t="s">
        <v>1583</v>
      </c>
      <c r="F1330" s="243" t="s">
        <v>1589</v>
      </c>
      <c r="G1330" s="276" t="s">
        <v>1802</v>
      </c>
      <c r="H1330" s="105" t="s">
        <v>16</v>
      </c>
      <c r="I1330" s="242">
        <v>12</v>
      </c>
      <c r="J1330" s="244">
        <v>6000</v>
      </c>
      <c r="K1330" s="250">
        <f t="shared" si="22"/>
        <v>72000</v>
      </c>
      <c r="L1330" s="240" t="s">
        <v>706</v>
      </c>
      <c r="M1330" s="240" t="s">
        <v>707</v>
      </c>
    </row>
    <row r="1331" spans="1:13" ht="25.5" x14ac:dyDescent="0.25">
      <c r="A1331" s="240" t="s">
        <v>1525</v>
      </c>
      <c r="B1331" s="243" t="s">
        <v>1803</v>
      </c>
      <c r="C1331" s="275">
        <v>50</v>
      </c>
      <c r="D1331" s="275">
        <v>3</v>
      </c>
      <c r="E1331" s="243">
        <v>39101699</v>
      </c>
      <c r="F1331" s="243">
        <v>92103984</v>
      </c>
      <c r="G1331" s="276" t="s">
        <v>1804</v>
      </c>
      <c r="H1331" s="105" t="s">
        <v>16</v>
      </c>
      <c r="I1331" s="242">
        <v>12</v>
      </c>
      <c r="J1331" s="244">
        <v>50000</v>
      </c>
      <c r="K1331" s="250">
        <f t="shared" si="22"/>
        <v>600000</v>
      </c>
      <c r="L1331" s="240" t="s">
        <v>706</v>
      </c>
      <c r="M1331" s="240" t="s">
        <v>707</v>
      </c>
    </row>
    <row r="1332" spans="1:13" ht="25.5" x14ac:dyDescent="0.25">
      <c r="A1332" s="240" t="s">
        <v>1525</v>
      </c>
      <c r="B1332" s="243" t="s">
        <v>1805</v>
      </c>
      <c r="C1332" s="275">
        <v>900</v>
      </c>
      <c r="D1332" s="275">
        <v>24</v>
      </c>
      <c r="E1332" s="243">
        <v>27111508</v>
      </c>
      <c r="F1332" s="243">
        <v>92004218</v>
      </c>
      <c r="G1332" s="276" t="s">
        <v>1806</v>
      </c>
      <c r="H1332" s="105" t="s">
        <v>16</v>
      </c>
      <c r="I1332" s="242">
        <v>2</v>
      </c>
      <c r="J1332" s="244">
        <v>250000</v>
      </c>
      <c r="K1332" s="250">
        <f t="shared" si="22"/>
        <v>500000</v>
      </c>
      <c r="L1332" s="240" t="s">
        <v>706</v>
      </c>
      <c r="M1332" s="240" t="s">
        <v>707</v>
      </c>
    </row>
    <row r="1333" spans="1:13" ht="25.5" x14ac:dyDescent="0.25">
      <c r="A1333" s="240" t="s">
        <v>1525</v>
      </c>
      <c r="B1333" s="243" t="s">
        <v>1807</v>
      </c>
      <c r="C1333" s="275">
        <v>900</v>
      </c>
      <c r="D1333" s="275">
        <v>30</v>
      </c>
      <c r="E1333" s="243">
        <v>47121805</v>
      </c>
      <c r="F1333" s="243">
        <v>92106960</v>
      </c>
      <c r="G1333" s="276" t="s">
        <v>1808</v>
      </c>
      <c r="H1333" s="105" t="s">
        <v>16</v>
      </c>
      <c r="I1333" s="242">
        <v>3</v>
      </c>
      <c r="J1333" s="244">
        <v>200000</v>
      </c>
      <c r="K1333" s="250">
        <f t="shared" si="22"/>
        <v>600000</v>
      </c>
      <c r="L1333" s="240" t="s">
        <v>706</v>
      </c>
      <c r="M1333" s="240" t="s">
        <v>707</v>
      </c>
    </row>
    <row r="1334" spans="1:13" ht="38.25" x14ac:dyDescent="0.25">
      <c r="A1334" s="240" t="s">
        <v>1525</v>
      </c>
      <c r="B1334" s="243" t="s">
        <v>1807</v>
      </c>
      <c r="C1334" s="275">
        <v>900</v>
      </c>
      <c r="D1334" s="275">
        <v>20</v>
      </c>
      <c r="E1334" s="243">
        <v>47121805</v>
      </c>
      <c r="F1334" s="243">
        <v>92106960</v>
      </c>
      <c r="G1334" s="276" t="s">
        <v>1809</v>
      </c>
      <c r="H1334" s="105" t="s">
        <v>16</v>
      </c>
      <c r="I1334" s="242">
        <v>2</v>
      </c>
      <c r="J1334" s="244">
        <v>700000</v>
      </c>
      <c r="K1334" s="250">
        <f t="shared" si="22"/>
        <v>1400000</v>
      </c>
      <c r="L1334" s="240" t="s">
        <v>706</v>
      </c>
      <c r="M1334" s="240" t="s">
        <v>707</v>
      </c>
    </row>
    <row r="1335" spans="1:13" ht="38.25" x14ac:dyDescent="0.25">
      <c r="A1335" s="240" t="s">
        <v>1525</v>
      </c>
      <c r="B1335" s="243" t="s">
        <v>1810</v>
      </c>
      <c r="C1335" s="275">
        <v>900</v>
      </c>
      <c r="D1335" s="275">
        <v>8200</v>
      </c>
      <c r="E1335" s="243">
        <v>52141531</v>
      </c>
      <c r="F1335" s="243">
        <v>92079460</v>
      </c>
      <c r="G1335" s="276" t="s">
        <v>1811</v>
      </c>
      <c r="H1335" s="105" t="s">
        <v>16</v>
      </c>
      <c r="I1335" s="242">
        <v>1</v>
      </c>
      <c r="J1335" s="244">
        <v>800000</v>
      </c>
      <c r="K1335" s="250">
        <f t="shared" si="22"/>
        <v>800000</v>
      </c>
      <c r="L1335" s="240" t="s">
        <v>706</v>
      </c>
      <c r="M1335" s="240" t="s">
        <v>707</v>
      </c>
    </row>
    <row r="1336" spans="1:13" x14ac:dyDescent="0.25">
      <c r="A1336" s="240" t="s">
        <v>1525</v>
      </c>
      <c r="B1336" s="260" t="s">
        <v>1812</v>
      </c>
      <c r="C1336" s="275">
        <v>900</v>
      </c>
      <c r="D1336" s="275"/>
      <c r="E1336" s="260">
        <v>56101803</v>
      </c>
      <c r="F1336" s="260">
        <v>92040488</v>
      </c>
      <c r="G1336" s="284" t="s">
        <v>1813</v>
      </c>
      <c r="H1336" s="105" t="s">
        <v>16</v>
      </c>
      <c r="I1336" s="247">
        <v>3</v>
      </c>
      <c r="J1336" s="248">
        <v>104000</v>
      </c>
      <c r="K1336" s="250">
        <f t="shared" si="22"/>
        <v>312000</v>
      </c>
      <c r="L1336" s="240" t="s">
        <v>706</v>
      </c>
      <c r="M1336" s="240" t="s">
        <v>707</v>
      </c>
    </row>
    <row r="1337" spans="1:13" x14ac:dyDescent="0.25">
      <c r="A1337" s="240" t="s">
        <v>1525</v>
      </c>
      <c r="B1337" s="49" t="s">
        <v>1814</v>
      </c>
      <c r="C1337" s="275">
        <v>900</v>
      </c>
      <c r="D1337" s="275">
        <v>455</v>
      </c>
      <c r="E1337" s="261">
        <v>32101514</v>
      </c>
      <c r="F1337" s="261">
        <v>92003289</v>
      </c>
      <c r="G1337" s="285" t="s">
        <v>1815</v>
      </c>
      <c r="H1337" s="105" t="s">
        <v>16</v>
      </c>
      <c r="I1337" s="262">
        <v>2</v>
      </c>
      <c r="J1337" s="263">
        <v>220000</v>
      </c>
      <c r="K1337" s="250">
        <f t="shared" si="22"/>
        <v>440000</v>
      </c>
      <c r="L1337" s="240" t="s">
        <v>706</v>
      </c>
      <c r="M1337" s="240" t="s">
        <v>707</v>
      </c>
    </row>
    <row r="1338" spans="1:13" x14ac:dyDescent="0.25">
      <c r="A1338" s="240" t="s">
        <v>1525</v>
      </c>
      <c r="B1338" s="49" t="s">
        <v>1816</v>
      </c>
      <c r="C1338" s="275">
        <v>900</v>
      </c>
      <c r="D1338" s="275">
        <v>1700</v>
      </c>
      <c r="E1338" s="261">
        <v>52161520</v>
      </c>
      <c r="F1338" s="261">
        <v>92057646</v>
      </c>
      <c r="G1338" s="50" t="s">
        <v>1817</v>
      </c>
      <c r="H1338" s="105" t="s">
        <v>16</v>
      </c>
      <c r="I1338" s="262">
        <v>6</v>
      </c>
      <c r="J1338" s="263">
        <v>44000</v>
      </c>
      <c r="K1338" s="250">
        <f t="shared" si="22"/>
        <v>264000</v>
      </c>
      <c r="L1338" s="240" t="s">
        <v>706</v>
      </c>
      <c r="M1338" s="240" t="s">
        <v>707</v>
      </c>
    </row>
    <row r="1339" spans="1:13" x14ac:dyDescent="0.25">
      <c r="A1339" s="240" t="s">
        <v>1525</v>
      </c>
      <c r="B1339" s="49" t="s">
        <v>1818</v>
      </c>
      <c r="C1339" s="275">
        <v>900</v>
      </c>
      <c r="D1339" s="275">
        <v>1750</v>
      </c>
      <c r="E1339" s="261">
        <v>52161512</v>
      </c>
      <c r="F1339" s="261">
        <v>92094347</v>
      </c>
      <c r="G1339" s="50" t="s">
        <v>1819</v>
      </c>
      <c r="H1339" s="105" t="s">
        <v>16</v>
      </c>
      <c r="I1339" s="262">
        <v>4</v>
      </c>
      <c r="J1339" s="263">
        <v>165000</v>
      </c>
      <c r="K1339" s="250">
        <f t="shared" si="22"/>
        <v>660000</v>
      </c>
      <c r="L1339" s="240" t="s">
        <v>706</v>
      </c>
      <c r="M1339" s="240" t="s">
        <v>707</v>
      </c>
    </row>
    <row r="1340" spans="1:13" ht="25.5" x14ac:dyDescent="0.25">
      <c r="A1340" s="240" t="s">
        <v>1525</v>
      </c>
      <c r="B1340" s="49" t="s">
        <v>1820</v>
      </c>
      <c r="C1340" s="275">
        <v>900</v>
      </c>
      <c r="D1340" s="275">
        <v>2005</v>
      </c>
      <c r="E1340" s="261">
        <v>45111704</v>
      </c>
      <c r="F1340" s="261">
        <v>92087320</v>
      </c>
      <c r="G1340" s="285" t="s">
        <v>1821</v>
      </c>
      <c r="H1340" s="105" t="s">
        <v>16</v>
      </c>
      <c r="I1340" s="262">
        <v>2</v>
      </c>
      <c r="J1340" s="263">
        <v>330000</v>
      </c>
      <c r="K1340" s="250">
        <f t="shared" si="22"/>
        <v>660000</v>
      </c>
      <c r="L1340" s="240" t="s">
        <v>706</v>
      </c>
      <c r="M1340" s="240" t="s">
        <v>707</v>
      </c>
    </row>
    <row r="1341" spans="1:13" x14ac:dyDescent="0.25">
      <c r="A1341" s="240" t="s">
        <v>1525</v>
      </c>
      <c r="B1341" s="255" t="s">
        <v>1822</v>
      </c>
      <c r="C1341" s="275">
        <v>60</v>
      </c>
      <c r="D1341" s="275">
        <v>1</v>
      </c>
      <c r="E1341" s="255" t="s">
        <v>1553</v>
      </c>
      <c r="F1341" s="255" t="s">
        <v>1554</v>
      </c>
      <c r="G1341" s="286" t="s">
        <v>1823</v>
      </c>
      <c r="H1341" s="105" t="s">
        <v>16</v>
      </c>
      <c r="I1341" s="242">
        <v>2</v>
      </c>
      <c r="J1341" s="264">
        <v>50000</v>
      </c>
      <c r="K1341" s="250">
        <f t="shared" si="22"/>
        <v>100000</v>
      </c>
      <c r="L1341" s="240" t="s">
        <v>706</v>
      </c>
      <c r="M1341" s="240" t="s">
        <v>707</v>
      </c>
    </row>
    <row r="1342" spans="1:13" x14ac:dyDescent="0.25">
      <c r="A1342" s="240" t="s">
        <v>1525</v>
      </c>
      <c r="B1342" s="255" t="s">
        <v>1824</v>
      </c>
      <c r="C1342" s="275">
        <v>60</v>
      </c>
      <c r="D1342" s="275">
        <v>50</v>
      </c>
      <c r="E1342" s="255">
        <v>52030218</v>
      </c>
      <c r="F1342" s="255">
        <v>92030272</v>
      </c>
      <c r="G1342" s="286" t="s">
        <v>1825</v>
      </c>
      <c r="H1342" s="105" t="s">
        <v>16</v>
      </c>
      <c r="I1342" s="242">
        <v>3</v>
      </c>
      <c r="J1342" s="264">
        <v>300000</v>
      </c>
      <c r="K1342" s="250">
        <f t="shared" si="22"/>
        <v>900000</v>
      </c>
      <c r="L1342" s="240" t="s">
        <v>706</v>
      </c>
      <c r="M1342" s="240" t="s">
        <v>707</v>
      </c>
    </row>
    <row r="1343" spans="1:13" x14ac:dyDescent="0.25">
      <c r="A1343" s="240" t="s">
        <v>1525</v>
      </c>
      <c r="B1343" s="255" t="s">
        <v>1826</v>
      </c>
      <c r="C1343" s="275">
        <v>60</v>
      </c>
      <c r="D1343" s="275">
        <v>501</v>
      </c>
      <c r="E1343" s="240">
        <v>60020102</v>
      </c>
      <c r="F1343" s="255">
        <v>920302050</v>
      </c>
      <c r="G1343" s="286" t="s">
        <v>1827</v>
      </c>
      <c r="H1343" s="105" t="s">
        <v>16</v>
      </c>
      <c r="I1343" s="242">
        <v>3</v>
      </c>
      <c r="J1343" s="264">
        <v>150000</v>
      </c>
      <c r="K1343" s="250">
        <f t="shared" si="22"/>
        <v>450000</v>
      </c>
      <c r="L1343" s="240" t="s">
        <v>706</v>
      </c>
      <c r="M1343" s="240" t="s">
        <v>707</v>
      </c>
    </row>
    <row r="1344" spans="1:13" ht="38.25" x14ac:dyDescent="0.25">
      <c r="A1344" s="240" t="s">
        <v>1525</v>
      </c>
      <c r="B1344" s="243" t="s">
        <v>1828</v>
      </c>
      <c r="C1344" s="275">
        <v>10</v>
      </c>
      <c r="D1344" s="275">
        <v>2820</v>
      </c>
      <c r="E1344" s="243">
        <v>42192001</v>
      </c>
      <c r="F1344" s="243">
        <v>92039162</v>
      </c>
      <c r="G1344" s="287" t="s">
        <v>1829</v>
      </c>
      <c r="H1344" s="105" t="s">
        <v>16</v>
      </c>
      <c r="I1344" s="242">
        <v>1</v>
      </c>
      <c r="J1344" s="244">
        <v>80000</v>
      </c>
      <c r="K1344" s="250">
        <f t="shared" si="22"/>
        <v>80000</v>
      </c>
      <c r="L1344" s="240" t="s">
        <v>706</v>
      </c>
      <c r="M1344" s="240" t="s">
        <v>707</v>
      </c>
    </row>
    <row r="1345" spans="1:13" ht="38.25" x14ac:dyDescent="0.25">
      <c r="A1345" s="240" t="s">
        <v>1525</v>
      </c>
      <c r="B1345" s="246" t="s">
        <v>1830</v>
      </c>
      <c r="C1345" s="275">
        <v>60</v>
      </c>
      <c r="D1345" s="275">
        <v>50</v>
      </c>
      <c r="E1345" s="246" t="s">
        <v>1673</v>
      </c>
      <c r="F1345" s="246">
        <v>92101341</v>
      </c>
      <c r="G1345" s="287" t="s">
        <v>1831</v>
      </c>
      <c r="H1345" s="105" t="s">
        <v>16</v>
      </c>
      <c r="I1345" s="242">
        <v>2</v>
      </c>
      <c r="J1345" s="244">
        <v>900000</v>
      </c>
      <c r="K1345" s="250">
        <f t="shared" si="22"/>
        <v>1800000</v>
      </c>
      <c r="L1345" s="240" t="s">
        <v>706</v>
      </c>
      <c r="M1345" s="240" t="s">
        <v>707</v>
      </c>
    </row>
    <row r="1346" spans="1:13" ht="25.5" x14ac:dyDescent="0.25">
      <c r="A1346" s="240" t="s">
        <v>1525</v>
      </c>
      <c r="B1346" s="246" t="s">
        <v>1832</v>
      </c>
      <c r="C1346" s="275">
        <v>900</v>
      </c>
      <c r="D1346" s="275">
        <v>400</v>
      </c>
      <c r="E1346" s="246">
        <v>42192210</v>
      </c>
      <c r="F1346" s="246" t="s">
        <v>1626</v>
      </c>
      <c r="G1346" s="287" t="s">
        <v>1833</v>
      </c>
      <c r="H1346" s="105" t="s">
        <v>16</v>
      </c>
      <c r="I1346" s="242">
        <v>2</v>
      </c>
      <c r="J1346" s="244">
        <v>250000</v>
      </c>
      <c r="K1346" s="250">
        <f t="shared" si="22"/>
        <v>500000</v>
      </c>
      <c r="L1346" s="240" t="s">
        <v>706</v>
      </c>
      <c r="M1346" s="240" t="s">
        <v>707</v>
      </c>
    </row>
    <row r="1347" spans="1:13" ht="51" x14ac:dyDescent="0.25">
      <c r="A1347" s="240" t="s">
        <v>1525</v>
      </c>
      <c r="B1347" s="57" t="s">
        <v>1834</v>
      </c>
      <c r="C1347" s="275">
        <v>15</v>
      </c>
      <c r="D1347" s="275">
        <v>200</v>
      </c>
      <c r="E1347" s="57">
        <v>49181507</v>
      </c>
      <c r="F1347" s="57">
        <v>92106069</v>
      </c>
      <c r="G1347" s="50" t="s">
        <v>1835</v>
      </c>
      <c r="H1347" s="105" t="s">
        <v>16</v>
      </c>
      <c r="I1347" s="57">
        <v>6</v>
      </c>
      <c r="J1347" s="265">
        <v>200000</v>
      </c>
      <c r="K1347" s="250">
        <f t="shared" si="22"/>
        <v>1200000</v>
      </c>
      <c r="L1347" s="240" t="s">
        <v>706</v>
      </c>
      <c r="M1347" s="240" t="s">
        <v>707</v>
      </c>
    </row>
    <row r="1348" spans="1:13" ht="25.5" x14ac:dyDescent="0.25">
      <c r="A1348" s="240" t="s">
        <v>1525</v>
      </c>
      <c r="B1348" s="243" t="s">
        <v>1836</v>
      </c>
      <c r="C1348" s="275">
        <v>20</v>
      </c>
      <c r="D1348" s="275">
        <v>3110</v>
      </c>
      <c r="E1348" s="243">
        <v>49121602</v>
      </c>
      <c r="F1348" s="243">
        <v>92112354</v>
      </c>
      <c r="G1348" s="287" t="s">
        <v>1837</v>
      </c>
      <c r="H1348" s="105" t="s">
        <v>16</v>
      </c>
      <c r="I1348" s="242">
        <v>20</v>
      </c>
      <c r="J1348" s="266">
        <v>116015.427</v>
      </c>
      <c r="K1348" s="250">
        <f t="shared" si="22"/>
        <v>2320308.54</v>
      </c>
      <c r="L1348" s="240" t="s">
        <v>706</v>
      </c>
      <c r="M1348" s="240" t="s">
        <v>707</v>
      </c>
    </row>
    <row r="1349" spans="1:13" x14ac:dyDescent="0.25">
      <c r="A1349" s="240" t="s">
        <v>1525</v>
      </c>
      <c r="B1349" s="49" t="s">
        <v>1838</v>
      </c>
      <c r="C1349" s="275">
        <v>25</v>
      </c>
      <c r="D1349" s="275">
        <v>1</v>
      </c>
      <c r="E1349" s="261">
        <v>60131102</v>
      </c>
      <c r="F1349" s="261">
        <v>92099222</v>
      </c>
      <c r="G1349" s="285" t="s">
        <v>1839</v>
      </c>
      <c r="H1349" s="105" t="s">
        <v>16</v>
      </c>
      <c r="I1349" s="262">
        <v>2</v>
      </c>
      <c r="J1349" s="267">
        <v>275000</v>
      </c>
      <c r="K1349" s="250">
        <f t="shared" si="22"/>
        <v>550000</v>
      </c>
      <c r="L1349" s="240" t="s">
        <v>706</v>
      </c>
      <c r="M1349" s="240" t="s">
        <v>707</v>
      </c>
    </row>
    <row r="1350" spans="1:13" x14ac:dyDescent="0.25">
      <c r="A1350" s="240" t="s">
        <v>1525</v>
      </c>
      <c r="B1350" s="49" t="s">
        <v>1838</v>
      </c>
      <c r="C1350" s="275">
        <v>25</v>
      </c>
      <c r="D1350" s="275">
        <v>1</v>
      </c>
      <c r="E1350" s="261">
        <v>60131457</v>
      </c>
      <c r="F1350" s="261">
        <v>92044333</v>
      </c>
      <c r="G1350" s="285" t="s">
        <v>1840</v>
      </c>
      <c r="H1350" s="105" t="s">
        <v>16</v>
      </c>
      <c r="I1350" s="262">
        <v>2</v>
      </c>
      <c r="J1350" s="267">
        <v>165134</v>
      </c>
      <c r="K1350" s="250">
        <f t="shared" si="22"/>
        <v>330268</v>
      </c>
      <c r="L1350" s="240" t="s">
        <v>706</v>
      </c>
      <c r="M1350" s="240" t="s">
        <v>707</v>
      </c>
    </row>
    <row r="1351" spans="1:13" ht="38.25" x14ac:dyDescent="0.25">
      <c r="A1351" s="240" t="s">
        <v>1525</v>
      </c>
      <c r="B1351" s="49" t="s">
        <v>1838</v>
      </c>
      <c r="C1351" s="275">
        <v>25</v>
      </c>
      <c r="D1351" s="275">
        <v>1</v>
      </c>
      <c r="E1351" s="261">
        <v>60131402</v>
      </c>
      <c r="F1351" s="261">
        <v>92105636</v>
      </c>
      <c r="G1351" s="285" t="s">
        <v>1841</v>
      </c>
      <c r="H1351" s="105" t="s">
        <v>16</v>
      </c>
      <c r="I1351" s="262">
        <v>2</v>
      </c>
      <c r="J1351" s="267">
        <v>55000</v>
      </c>
      <c r="K1351" s="250">
        <f t="shared" si="22"/>
        <v>110000</v>
      </c>
      <c r="L1351" s="240" t="s">
        <v>706</v>
      </c>
      <c r="M1351" s="240" t="s">
        <v>707</v>
      </c>
    </row>
    <row r="1352" spans="1:13" x14ac:dyDescent="0.25">
      <c r="A1352" s="240" t="s">
        <v>1525</v>
      </c>
      <c r="B1352" s="49" t="s">
        <v>1838</v>
      </c>
      <c r="C1352" s="275">
        <v>25</v>
      </c>
      <c r="D1352" s="275">
        <v>1</v>
      </c>
      <c r="E1352" s="261">
        <v>60131448</v>
      </c>
      <c r="F1352" s="261">
        <v>92070104</v>
      </c>
      <c r="G1352" s="285" t="s">
        <v>1842</v>
      </c>
      <c r="H1352" s="105" t="s">
        <v>16</v>
      </c>
      <c r="I1352" s="262">
        <v>2</v>
      </c>
      <c r="J1352" s="267">
        <v>495000</v>
      </c>
      <c r="K1352" s="250">
        <f t="shared" si="22"/>
        <v>990000</v>
      </c>
      <c r="L1352" s="240" t="s">
        <v>706</v>
      </c>
      <c r="M1352" s="240" t="s">
        <v>707</v>
      </c>
    </row>
    <row r="1353" spans="1:13" x14ac:dyDescent="0.25">
      <c r="A1353" s="240" t="s">
        <v>1525</v>
      </c>
      <c r="B1353" s="49" t="s">
        <v>1838</v>
      </c>
      <c r="C1353" s="275">
        <v>25</v>
      </c>
      <c r="D1353" s="275">
        <v>1</v>
      </c>
      <c r="E1353" s="261">
        <v>60131447</v>
      </c>
      <c r="F1353" s="261">
        <v>92023714</v>
      </c>
      <c r="G1353" s="285" t="s">
        <v>1843</v>
      </c>
      <c r="H1353" s="105" t="s">
        <v>16</v>
      </c>
      <c r="I1353" s="262">
        <v>3</v>
      </c>
      <c r="J1353" s="267">
        <v>33000</v>
      </c>
      <c r="K1353" s="250">
        <f t="shared" si="22"/>
        <v>99000</v>
      </c>
      <c r="L1353" s="240" t="s">
        <v>706</v>
      </c>
      <c r="M1353" s="240" t="s">
        <v>707</v>
      </c>
    </row>
    <row r="1354" spans="1:13" x14ac:dyDescent="0.25">
      <c r="A1354" s="240" t="s">
        <v>1525</v>
      </c>
      <c r="B1354" s="49" t="s">
        <v>1838</v>
      </c>
      <c r="C1354" s="275">
        <v>25</v>
      </c>
      <c r="D1354" s="275">
        <v>1</v>
      </c>
      <c r="E1354" s="261">
        <v>60131520</v>
      </c>
      <c r="F1354" s="268">
        <v>92104973</v>
      </c>
      <c r="G1354" s="285" t="s">
        <v>1844</v>
      </c>
      <c r="H1354" s="105" t="s">
        <v>16</v>
      </c>
      <c r="I1354" s="262">
        <v>6</v>
      </c>
      <c r="J1354" s="267">
        <v>2200</v>
      </c>
      <c r="K1354" s="250">
        <f t="shared" si="22"/>
        <v>13200</v>
      </c>
      <c r="L1354" s="240" t="s">
        <v>706</v>
      </c>
      <c r="M1354" s="240" t="s">
        <v>707</v>
      </c>
    </row>
    <row r="1355" spans="1:13" x14ac:dyDescent="0.25">
      <c r="A1355" s="240" t="s">
        <v>1525</v>
      </c>
      <c r="B1355" s="49" t="s">
        <v>1845</v>
      </c>
      <c r="C1355" s="275">
        <v>25</v>
      </c>
      <c r="D1355" s="275">
        <v>200</v>
      </c>
      <c r="E1355" s="261">
        <v>60131003</v>
      </c>
      <c r="F1355" s="261">
        <v>92105767</v>
      </c>
      <c r="G1355" s="285" t="s">
        <v>1846</v>
      </c>
      <c r="H1355" s="105" t="s">
        <v>16</v>
      </c>
      <c r="I1355" s="262">
        <v>2</v>
      </c>
      <c r="J1355" s="267">
        <v>165000</v>
      </c>
      <c r="K1355" s="250">
        <f t="shared" si="22"/>
        <v>330000</v>
      </c>
      <c r="L1355" s="240" t="s">
        <v>706</v>
      </c>
      <c r="M1355" s="240" t="s">
        <v>707</v>
      </c>
    </row>
    <row r="1356" spans="1:13" x14ac:dyDescent="0.25">
      <c r="A1356" s="240" t="s">
        <v>1525</v>
      </c>
      <c r="B1356" s="49" t="s">
        <v>1847</v>
      </c>
      <c r="C1356" s="275">
        <v>25</v>
      </c>
      <c r="D1356" s="275">
        <v>400</v>
      </c>
      <c r="E1356" s="261">
        <v>60131303</v>
      </c>
      <c r="F1356" s="261">
        <v>92070116</v>
      </c>
      <c r="G1356" s="201" t="s">
        <v>1848</v>
      </c>
      <c r="H1356" s="105" t="s">
        <v>16</v>
      </c>
      <c r="I1356" s="262">
        <v>1</v>
      </c>
      <c r="J1356" s="267">
        <f>164168+1664</f>
        <v>165832</v>
      </c>
      <c r="K1356" s="250">
        <f t="shared" si="22"/>
        <v>165832</v>
      </c>
      <c r="L1356" s="240" t="s">
        <v>706</v>
      </c>
      <c r="M1356" s="240" t="s">
        <v>707</v>
      </c>
    </row>
    <row r="1357" spans="1:13" x14ac:dyDescent="0.25">
      <c r="A1357" s="240" t="s">
        <v>1525</v>
      </c>
      <c r="B1357" s="49" t="s">
        <v>1849</v>
      </c>
      <c r="C1357" s="275">
        <v>1025</v>
      </c>
      <c r="D1357" s="275">
        <v>180601</v>
      </c>
      <c r="E1357" s="288">
        <v>60131309</v>
      </c>
      <c r="F1357" s="269">
        <v>92105894</v>
      </c>
      <c r="G1357" s="201" t="s">
        <v>1848</v>
      </c>
      <c r="H1357" s="105" t="s">
        <v>16</v>
      </c>
      <c r="I1357" s="270">
        <v>2</v>
      </c>
      <c r="J1357" s="267">
        <v>220000</v>
      </c>
      <c r="K1357" s="250">
        <f t="shared" si="22"/>
        <v>440000</v>
      </c>
      <c r="L1357" s="240" t="s">
        <v>706</v>
      </c>
      <c r="M1357" s="240" t="s">
        <v>707</v>
      </c>
    </row>
    <row r="1358" spans="1:13" x14ac:dyDescent="0.25">
      <c r="A1358" s="240" t="s">
        <v>1525</v>
      </c>
      <c r="B1358" s="49" t="str">
        <f>+B1357</f>
        <v>50107-01025-180601</v>
      </c>
      <c r="C1358" s="275">
        <v>1025</v>
      </c>
      <c r="D1358" s="275">
        <v>180601</v>
      </c>
      <c r="E1358" s="289">
        <v>60131306</v>
      </c>
      <c r="F1358" s="269">
        <v>92135426</v>
      </c>
      <c r="G1358" s="201" t="s">
        <v>1848</v>
      </c>
      <c r="H1358" s="105" t="s">
        <v>16</v>
      </c>
      <c r="I1358" s="270">
        <v>2</v>
      </c>
      <c r="J1358" s="267">
        <v>330000</v>
      </c>
      <c r="K1358" s="250">
        <f t="shared" si="22"/>
        <v>660000</v>
      </c>
      <c r="L1358" s="240" t="s">
        <v>706</v>
      </c>
      <c r="M1358" s="240" t="s">
        <v>707</v>
      </c>
    </row>
    <row r="1359" spans="1:13" x14ac:dyDescent="0.25">
      <c r="A1359" s="240" t="s">
        <v>1525</v>
      </c>
      <c r="B1359" s="249" t="s">
        <v>1850</v>
      </c>
      <c r="C1359" s="275">
        <v>1025</v>
      </c>
      <c r="D1359" s="275">
        <v>180602</v>
      </c>
      <c r="E1359" s="290">
        <v>60131306</v>
      </c>
      <c r="F1359" s="271">
        <v>92135425</v>
      </c>
      <c r="G1359" s="201" t="s">
        <v>1848</v>
      </c>
      <c r="H1359" s="105" t="s">
        <v>16</v>
      </c>
      <c r="I1359" s="242">
        <v>2</v>
      </c>
      <c r="J1359" s="267">
        <v>110000</v>
      </c>
      <c r="K1359" s="250">
        <f t="shared" si="22"/>
        <v>220000</v>
      </c>
      <c r="L1359" s="240" t="s">
        <v>706</v>
      </c>
      <c r="M1359" s="240" t="s">
        <v>707</v>
      </c>
    </row>
    <row r="1360" spans="1:13" x14ac:dyDescent="0.25">
      <c r="A1360" s="240" t="s">
        <v>1525</v>
      </c>
      <c r="B1360" s="272" t="s">
        <v>1851</v>
      </c>
      <c r="C1360" s="275">
        <v>25</v>
      </c>
      <c r="D1360" s="275">
        <v>800</v>
      </c>
      <c r="E1360" s="273">
        <v>60131405</v>
      </c>
      <c r="F1360" s="273">
        <v>92106252</v>
      </c>
      <c r="G1360" s="291" t="s">
        <v>1852</v>
      </c>
      <c r="H1360" s="105" t="s">
        <v>16</v>
      </c>
      <c r="I1360" s="270">
        <v>2</v>
      </c>
      <c r="J1360" s="267">
        <v>550000</v>
      </c>
      <c r="K1360" s="250">
        <f t="shared" si="22"/>
        <v>1100000</v>
      </c>
      <c r="L1360" s="240" t="s">
        <v>706</v>
      </c>
      <c r="M1360" s="240" t="s">
        <v>707</v>
      </c>
    </row>
    <row r="1361" spans="1:13" x14ac:dyDescent="0.25">
      <c r="A1361" s="240" t="s">
        <v>1525</v>
      </c>
      <c r="B1361" s="49" t="s">
        <v>1853</v>
      </c>
      <c r="C1361" s="275">
        <v>25</v>
      </c>
      <c r="D1361" s="275">
        <v>1000</v>
      </c>
      <c r="E1361" s="261">
        <v>60131104</v>
      </c>
      <c r="F1361" s="261">
        <v>92033705</v>
      </c>
      <c r="G1361" s="50" t="s">
        <v>1854</v>
      </c>
      <c r="H1361" s="105" t="s">
        <v>16</v>
      </c>
      <c r="I1361" s="262">
        <v>2</v>
      </c>
      <c r="J1361" s="267">
        <v>330000</v>
      </c>
      <c r="K1361" s="250">
        <f t="shared" si="22"/>
        <v>660000</v>
      </c>
      <c r="L1361" s="240" t="s">
        <v>706</v>
      </c>
      <c r="M1361" s="240" t="s">
        <v>707</v>
      </c>
    </row>
    <row r="1362" spans="1:13" x14ac:dyDescent="0.25">
      <c r="A1362" s="240" t="s">
        <v>1525</v>
      </c>
      <c r="B1362" s="49" t="s">
        <v>1855</v>
      </c>
      <c r="C1362" s="275">
        <v>900</v>
      </c>
      <c r="D1362" s="275">
        <v>10</v>
      </c>
      <c r="E1362" s="261">
        <v>56101712</v>
      </c>
      <c r="F1362" s="261">
        <v>92106032</v>
      </c>
      <c r="G1362" s="291" t="s">
        <v>1856</v>
      </c>
      <c r="H1362" s="105" t="s">
        <v>16</v>
      </c>
      <c r="I1362" s="262">
        <v>4</v>
      </c>
      <c r="J1362" s="267">
        <v>13200</v>
      </c>
      <c r="K1362" s="250">
        <f t="shared" si="22"/>
        <v>52800</v>
      </c>
      <c r="L1362" s="240" t="s">
        <v>706</v>
      </c>
      <c r="M1362" s="240" t="s">
        <v>707</v>
      </c>
    </row>
    <row r="1363" spans="1:13" x14ac:dyDescent="0.25">
      <c r="A1363" s="240" t="s">
        <v>1525</v>
      </c>
      <c r="B1363" s="49" t="s">
        <v>1857</v>
      </c>
      <c r="C1363" s="275">
        <v>900</v>
      </c>
      <c r="D1363" s="275">
        <v>98</v>
      </c>
      <c r="E1363" s="274">
        <v>60131501</v>
      </c>
      <c r="F1363" s="274">
        <v>92163831</v>
      </c>
      <c r="G1363" s="285" t="s">
        <v>1858</v>
      </c>
      <c r="H1363" s="105" t="s">
        <v>16</v>
      </c>
      <c r="I1363" s="262">
        <v>4</v>
      </c>
      <c r="J1363" s="267">
        <v>11000</v>
      </c>
      <c r="K1363" s="250">
        <f t="shared" si="22"/>
        <v>44000</v>
      </c>
      <c r="L1363" s="240" t="s">
        <v>706</v>
      </c>
      <c r="M1363" s="240" t="s">
        <v>707</v>
      </c>
    </row>
    <row r="1364" spans="1:13" x14ac:dyDescent="0.25">
      <c r="A1364" s="240" t="s">
        <v>1525</v>
      </c>
      <c r="B1364" s="49" t="s">
        <v>1859</v>
      </c>
      <c r="C1364" s="275">
        <v>900</v>
      </c>
      <c r="D1364" s="275">
        <v>99</v>
      </c>
      <c r="E1364" s="261">
        <v>45111501</v>
      </c>
      <c r="F1364" s="261">
        <v>92103609</v>
      </c>
      <c r="G1364" s="285" t="s">
        <v>1860</v>
      </c>
      <c r="H1364" s="105" t="s">
        <v>16</v>
      </c>
      <c r="I1364" s="262">
        <v>6</v>
      </c>
      <c r="J1364" s="267">
        <v>13200</v>
      </c>
      <c r="K1364" s="250">
        <f t="shared" si="22"/>
        <v>79200</v>
      </c>
      <c r="L1364" s="240" t="s">
        <v>706</v>
      </c>
      <c r="M1364" s="240" t="s">
        <v>707</v>
      </c>
    </row>
    <row r="1365" spans="1:13" ht="25.5" x14ac:dyDescent="0.25">
      <c r="A1365" s="240" t="s">
        <v>1525</v>
      </c>
      <c r="B1365" s="57" t="s">
        <v>1861</v>
      </c>
      <c r="C1365" s="275">
        <v>90</v>
      </c>
      <c r="D1365" s="275">
        <v>700</v>
      </c>
      <c r="E1365" s="57">
        <v>49181510</v>
      </c>
      <c r="F1365" s="57">
        <v>92061918</v>
      </c>
      <c r="G1365" s="50" t="s">
        <v>1862</v>
      </c>
      <c r="H1365" s="105" t="s">
        <v>16</v>
      </c>
      <c r="I1365" s="57">
        <v>5</v>
      </c>
      <c r="J1365" s="265">
        <v>250000</v>
      </c>
      <c r="K1365" s="250">
        <f t="shared" si="22"/>
        <v>1250000</v>
      </c>
      <c r="L1365" s="240" t="s">
        <v>706</v>
      </c>
      <c r="M1365" s="240" t="s">
        <v>707</v>
      </c>
    </row>
    <row r="1366" spans="1:13" x14ac:dyDescent="0.25">
      <c r="A1366" s="240" t="s">
        <v>1525</v>
      </c>
      <c r="B1366" s="57" t="s">
        <v>1863</v>
      </c>
      <c r="C1366" s="275">
        <v>900</v>
      </c>
      <c r="D1366" s="275">
        <v>15</v>
      </c>
      <c r="E1366" s="57">
        <v>49201501</v>
      </c>
      <c r="F1366" s="57">
        <v>92117130</v>
      </c>
      <c r="G1366" s="50" t="s">
        <v>1864</v>
      </c>
      <c r="H1366" s="105" t="s">
        <v>16</v>
      </c>
      <c r="I1366" s="57">
        <v>2</v>
      </c>
      <c r="J1366" s="265">
        <v>200000</v>
      </c>
      <c r="K1366" s="250">
        <f t="shared" si="22"/>
        <v>400000</v>
      </c>
      <c r="L1366" s="240" t="s">
        <v>706</v>
      </c>
      <c r="M1366" s="240" t="s">
        <v>707</v>
      </c>
    </row>
    <row r="1367" spans="1:13" ht="25.5" x14ac:dyDescent="0.25">
      <c r="A1367" s="240" t="s">
        <v>1525</v>
      </c>
      <c r="B1367" s="57" t="s">
        <v>1863</v>
      </c>
      <c r="C1367" s="275">
        <v>900</v>
      </c>
      <c r="D1367" s="275">
        <v>15</v>
      </c>
      <c r="E1367" s="57">
        <v>49201516</v>
      </c>
      <c r="F1367" s="57">
        <v>92030813</v>
      </c>
      <c r="G1367" s="50" t="s">
        <v>1865</v>
      </c>
      <c r="H1367" s="105" t="s">
        <v>16</v>
      </c>
      <c r="I1367" s="57">
        <v>5</v>
      </c>
      <c r="J1367" s="265">
        <v>100000</v>
      </c>
      <c r="K1367" s="250">
        <f t="shared" si="22"/>
        <v>500000</v>
      </c>
      <c r="L1367" s="240" t="s">
        <v>706</v>
      </c>
      <c r="M1367" s="240" t="s">
        <v>707</v>
      </c>
    </row>
    <row r="1368" spans="1:13" ht="25.5" x14ac:dyDescent="0.25">
      <c r="A1368" s="240" t="s">
        <v>1525</v>
      </c>
      <c r="B1368" s="57" t="s">
        <v>1863</v>
      </c>
      <c r="C1368" s="275">
        <v>900</v>
      </c>
      <c r="D1368" s="275">
        <v>26</v>
      </c>
      <c r="E1368" s="57">
        <v>49201611</v>
      </c>
      <c r="F1368" s="57">
        <v>92049820</v>
      </c>
      <c r="G1368" s="50" t="s">
        <v>1866</v>
      </c>
      <c r="H1368" s="105" t="s">
        <v>16</v>
      </c>
      <c r="I1368" s="57">
        <v>1</v>
      </c>
      <c r="J1368" s="265">
        <v>600000</v>
      </c>
      <c r="K1368" s="250">
        <f t="shared" si="22"/>
        <v>600000</v>
      </c>
      <c r="L1368" s="240" t="s">
        <v>706</v>
      </c>
      <c r="M1368" s="240" t="s">
        <v>707</v>
      </c>
    </row>
    <row r="1369" spans="1:13" ht="25.5" x14ac:dyDescent="0.25">
      <c r="A1369" s="240" t="s">
        <v>1525</v>
      </c>
      <c r="B1369" s="57" t="s">
        <v>1867</v>
      </c>
      <c r="C1369" s="275">
        <v>5</v>
      </c>
      <c r="D1369" s="275">
        <v>50</v>
      </c>
      <c r="E1369" s="57">
        <v>49201503</v>
      </c>
      <c r="F1369" s="57">
        <v>92117229</v>
      </c>
      <c r="G1369" s="50" t="s">
        <v>1868</v>
      </c>
      <c r="H1369" s="105" t="s">
        <v>16</v>
      </c>
      <c r="I1369" s="57">
        <v>4</v>
      </c>
      <c r="J1369" s="265">
        <v>150000</v>
      </c>
      <c r="K1369" s="250">
        <f t="shared" si="22"/>
        <v>600000</v>
      </c>
      <c r="L1369" s="240" t="s">
        <v>706</v>
      </c>
      <c r="M1369" s="240" t="s">
        <v>707</v>
      </c>
    </row>
    <row r="1370" spans="1:13" ht="25.5" x14ac:dyDescent="0.25">
      <c r="A1370" s="240" t="s">
        <v>1525</v>
      </c>
      <c r="B1370" s="243" t="s">
        <v>1869</v>
      </c>
      <c r="C1370" s="275">
        <v>20</v>
      </c>
      <c r="D1370" s="275">
        <v>131101</v>
      </c>
      <c r="E1370" s="243">
        <v>56101806</v>
      </c>
      <c r="F1370" s="243">
        <v>92040483</v>
      </c>
      <c r="G1370" s="287" t="s">
        <v>1870</v>
      </c>
      <c r="H1370" s="105" t="s">
        <v>16</v>
      </c>
      <c r="I1370" s="242">
        <v>6</v>
      </c>
      <c r="J1370" s="244">
        <v>120000</v>
      </c>
      <c r="K1370" s="250">
        <f t="shared" si="22"/>
        <v>720000</v>
      </c>
      <c r="L1370" s="240" t="s">
        <v>706</v>
      </c>
      <c r="M1370" s="240" t="s">
        <v>707</v>
      </c>
    </row>
    <row r="1371" spans="1:13" ht="25.5" x14ac:dyDescent="0.25">
      <c r="A1371" s="240" t="s">
        <v>1525</v>
      </c>
      <c r="B1371" s="243" t="s">
        <v>1871</v>
      </c>
      <c r="C1371" s="275">
        <v>50</v>
      </c>
      <c r="D1371" s="275">
        <v>10</v>
      </c>
      <c r="E1371" s="243">
        <v>42182901</v>
      </c>
      <c r="F1371" s="243">
        <v>92083094</v>
      </c>
      <c r="G1371" s="287" t="s">
        <v>1872</v>
      </c>
      <c r="H1371" s="105" t="s">
        <v>16</v>
      </c>
      <c r="I1371" s="242">
        <v>12</v>
      </c>
      <c r="J1371" s="244">
        <v>100000</v>
      </c>
      <c r="K1371" s="250">
        <f t="shared" si="22"/>
        <v>1200000</v>
      </c>
      <c r="L1371" s="240" t="s">
        <v>706</v>
      </c>
      <c r="M1371" s="240" t="s">
        <v>707</v>
      </c>
    </row>
    <row r="1372" spans="1:13" x14ac:dyDescent="0.25">
      <c r="A1372" s="240" t="s">
        <v>1525</v>
      </c>
      <c r="B1372" s="260" t="s">
        <v>1873</v>
      </c>
      <c r="C1372" s="275">
        <v>60</v>
      </c>
      <c r="D1372" s="275">
        <v>504</v>
      </c>
      <c r="E1372" s="260">
        <v>46181604</v>
      </c>
      <c r="F1372" s="260">
        <v>92009769</v>
      </c>
      <c r="G1372" s="284" t="s">
        <v>1874</v>
      </c>
      <c r="H1372" s="105" t="s">
        <v>16</v>
      </c>
      <c r="I1372" s="247">
        <v>12</v>
      </c>
      <c r="J1372" s="248">
        <v>1200</v>
      </c>
      <c r="K1372" s="250">
        <f t="shared" si="22"/>
        <v>14400</v>
      </c>
      <c r="L1372" s="240" t="s">
        <v>706</v>
      </c>
      <c r="M1372" s="240" t="s">
        <v>707</v>
      </c>
    </row>
    <row r="1373" spans="1:13" ht="25.5" x14ac:dyDescent="0.25">
      <c r="A1373" s="240" t="s">
        <v>1525</v>
      </c>
      <c r="B1373" s="243" t="s">
        <v>1875</v>
      </c>
      <c r="C1373" s="275">
        <v>95</v>
      </c>
      <c r="D1373" s="275">
        <v>1680</v>
      </c>
      <c r="E1373" s="243">
        <v>56101804</v>
      </c>
      <c r="F1373" s="243">
        <v>92037510</v>
      </c>
      <c r="G1373" s="287" t="s">
        <v>1876</v>
      </c>
      <c r="H1373" s="105" t="s">
        <v>16</v>
      </c>
      <c r="I1373" s="242">
        <v>5</v>
      </c>
      <c r="J1373" s="244">
        <v>150000</v>
      </c>
      <c r="K1373" s="250">
        <f t="shared" si="22"/>
        <v>750000</v>
      </c>
      <c r="L1373" s="240" t="s">
        <v>706</v>
      </c>
      <c r="M1373" s="240" t="s">
        <v>707</v>
      </c>
    </row>
    <row r="1374" spans="1:13" x14ac:dyDescent="0.25">
      <c r="A1374" s="240" t="s">
        <v>1525</v>
      </c>
      <c r="B1374" s="243" t="s">
        <v>1877</v>
      </c>
      <c r="C1374" s="275">
        <v>95</v>
      </c>
      <c r="D1374" s="275">
        <v>1680</v>
      </c>
      <c r="E1374" s="243">
        <v>56101804</v>
      </c>
      <c r="F1374" s="243">
        <v>92040503</v>
      </c>
      <c r="G1374" s="287" t="s">
        <v>1878</v>
      </c>
      <c r="H1374" s="105" t="s">
        <v>16</v>
      </c>
      <c r="I1374" s="242">
        <v>4</v>
      </c>
      <c r="J1374" s="244">
        <v>80000</v>
      </c>
      <c r="K1374" s="250">
        <f t="shared" si="22"/>
        <v>320000</v>
      </c>
      <c r="L1374" s="240" t="s">
        <v>706</v>
      </c>
      <c r="M1374" s="240" t="s">
        <v>707</v>
      </c>
    </row>
    <row r="1375" spans="1:13" x14ac:dyDescent="0.25">
      <c r="A1375" s="240" t="s">
        <v>1525</v>
      </c>
      <c r="B1375" s="243" t="s">
        <v>1877</v>
      </c>
      <c r="C1375" s="275">
        <v>95</v>
      </c>
      <c r="D1375" s="275">
        <v>1680</v>
      </c>
      <c r="E1375" s="243">
        <v>56101804</v>
      </c>
      <c r="F1375" s="243">
        <v>92040503</v>
      </c>
      <c r="G1375" s="287" t="s">
        <v>1879</v>
      </c>
      <c r="H1375" s="105" t="s">
        <v>16</v>
      </c>
      <c r="I1375" s="242">
        <v>4</v>
      </c>
      <c r="J1375" s="244">
        <v>110000</v>
      </c>
      <c r="K1375" s="250">
        <f t="shared" si="22"/>
        <v>440000</v>
      </c>
      <c r="L1375" s="240" t="s">
        <v>706</v>
      </c>
      <c r="M1375" s="240" t="s">
        <v>707</v>
      </c>
    </row>
    <row r="1376" spans="1:13" ht="25.5" x14ac:dyDescent="0.25">
      <c r="A1376" s="240" t="s">
        <v>1525</v>
      </c>
      <c r="B1376" s="243" t="s">
        <v>1880</v>
      </c>
      <c r="C1376" s="275">
        <v>900</v>
      </c>
      <c r="D1376" s="275">
        <v>200</v>
      </c>
      <c r="E1376" s="243">
        <v>52141544</v>
      </c>
      <c r="F1376" s="243">
        <v>92035796</v>
      </c>
      <c r="G1376" s="287" t="s">
        <v>1881</v>
      </c>
      <c r="H1376" s="105" t="s">
        <v>16</v>
      </c>
      <c r="I1376" s="242">
        <v>2</v>
      </c>
      <c r="J1376" s="244">
        <v>350000</v>
      </c>
      <c r="K1376" s="250">
        <f t="shared" si="22"/>
        <v>700000</v>
      </c>
      <c r="L1376" s="240" t="s">
        <v>706</v>
      </c>
      <c r="M1376" s="240" t="s">
        <v>707</v>
      </c>
    </row>
    <row r="1377" spans="1:13" ht="38.25" x14ac:dyDescent="0.25">
      <c r="A1377" s="240" t="s">
        <v>1525</v>
      </c>
      <c r="B1377" s="243" t="s">
        <v>1882</v>
      </c>
      <c r="C1377" s="275">
        <v>900</v>
      </c>
      <c r="D1377" s="275">
        <v>280</v>
      </c>
      <c r="E1377" s="243">
        <v>27112014</v>
      </c>
      <c r="F1377" s="243">
        <v>92119659</v>
      </c>
      <c r="G1377" s="287" t="s">
        <v>1883</v>
      </c>
      <c r="H1377" s="105" t="s">
        <v>16</v>
      </c>
      <c r="I1377" s="242">
        <v>2</v>
      </c>
      <c r="J1377" s="244">
        <v>400000</v>
      </c>
      <c r="K1377" s="250">
        <f t="shared" si="22"/>
        <v>800000</v>
      </c>
      <c r="L1377" s="240" t="s">
        <v>706</v>
      </c>
      <c r="M1377" s="240" t="s">
        <v>707</v>
      </c>
    </row>
    <row r="1378" spans="1:13" ht="25.5" x14ac:dyDescent="0.25">
      <c r="A1378" s="240" t="s">
        <v>1525</v>
      </c>
      <c r="B1378" s="243" t="s">
        <v>1884</v>
      </c>
      <c r="C1378" s="275">
        <v>900</v>
      </c>
      <c r="D1378" s="275"/>
      <c r="E1378" s="243">
        <v>52141703</v>
      </c>
      <c r="F1378" s="243">
        <v>92028110</v>
      </c>
      <c r="G1378" s="287" t="s">
        <v>1885</v>
      </c>
      <c r="H1378" s="105" t="s">
        <v>16</v>
      </c>
      <c r="I1378" s="242">
        <v>6</v>
      </c>
      <c r="J1378" s="244">
        <v>50000</v>
      </c>
      <c r="K1378" s="250">
        <f t="shared" si="22"/>
        <v>300000</v>
      </c>
      <c r="L1378" s="240" t="s">
        <v>706</v>
      </c>
      <c r="M1378" s="240" t="s">
        <v>707</v>
      </c>
    </row>
    <row r="1379" spans="1:13" x14ac:dyDescent="0.25">
      <c r="A1379" s="240" t="s">
        <v>1525</v>
      </c>
      <c r="B1379" s="243" t="s">
        <v>1886</v>
      </c>
      <c r="C1379" s="275">
        <v>900</v>
      </c>
      <c r="D1379" s="275">
        <v>402</v>
      </c>
      <c r="E1379" s="243">
        <v>48101702</v>
      </c>
      <c r="F1379" s="243">
        <v>92103669</v>
      </c>
      <c r="G1379" s="287" t="s">
        <v>1887</v>
      </c>
      <c r="H1379" s="105" t="s">
        <v>16</v>
      </c>
      <c r="I1379" s="242">
        <v>10</v>
      </c>
      <c r="J1379" s="244">
        <v>70000</v>
      </c>
      <c r="K1379" s="250">
        <f t="shared" si="22"/>
        <v>700000</v>
      </c>
      <c r="L1379" s="240" t="s">
        <v>706</v>
      </c>
      <c r="M1379" s="240" t="s">
        <v>707</v>
      </c>
    </row>
    <row r="1380" spans="1:13" ht="25.5" x14ac:dyDescent="0.25">
      <c r="A1380" s="240" t="s">
        <v>1525</v>
      </c>
      <c r="B1380" s="243" t="s">
        <v>1888</v>
      </c>
      <c r="C1380" s="275">
        <v>900</v>
      </c>
      <c r="D1380" s="275">
        <v>1880</v>
      </c>
      <c r="E1380" s="243">
        <v>52141601</v>
      </c>
      <c r="F1380" s="243">
        <v>92092171</v>
      </c>
      <c r="G1380" s="287" t="s">
        <v>1889</v>
      </c>
      <c r="H1380" s="105" t="s">
        <v>16</v>
      </c>
      <c r="I1380" s="242">
        <v>4</v>
      </c>
      <c r="J1380" s="244">
        <v>350000</v>
      </c>
      <c r="K1380" s="250">
        <f t="shared" si="22"/>
        <v>1400000</v>
      </c>
      <c r="L1380" s="240" t="s">
        <v>706</v>
      </c>
      <c r="M1380" s="240" t="s">
        <v>707</v>
      </c>
    </row>
    <row r="1381" spans="1:13" ht="25.5" x14ac:dyDescent="0.25">
      <c r="A1381" s="240" t="s">
        <v>1525</v>
      </c>
      <c r="B1381" s="243" t="s">
        <v>1890</v>
      </c>
      <c r="C1381" s="275">
        <v>900</v>
      </c>
      <c r="D1381" s="275">
        <v>6850</v>
      </c>
      <c r="E1381" s="243">
        <v>52141532</v>
      </c>
      <c r="F1381" s="243">
        <v>92123386</v>
      </c>
      <c r="G1381" s="287" t="s">
        <v>1891</v>
      </c>
      <c r="H1381" s="105" t="s">
        <v>16</v>
      </c>
      <c r="I1381" s="242">
        <v>2</v>
      </c>
      <c r="J1381" s="244">
        <v>25000</v>
      </c>
      <c r="K1381" s="250">
        <f t="shared" si="22"/>
        <v>50000</v>
      </c>
      <c r="L1381" s="240" t="s">
        <v>706</v>
      </c>
      <c r="M1381" s="240" t="s">
        <v>707</v>
      </c>
    </row>
    <row r="1382" spans="1:13" ht="25.5" x14ac:dyDescent="0.25">
      <c r="A1382" s="240" t="s">
        <v>1525</v>
      </c>
      <c r="B1382" s="243" t="s">
        <v>1892</v>
      </c>
      <c r="C1382" s="275">
        <v>900</v>
      </c>
      <c r="D1382" s="275">
        <v>100020</v>
      </c>
      <c r="E1382" s="243">
        <v>47111503</v>
      </c>
      <c r="F1382" s="243">
        <v>92073599</v>
      </c>
      <c r="G1382" s="287" t="s">
        <v>1893</v>
      </c>
      <c r="H1382" s="105" t="s">
        <v>16</v>
      </c>
      <c r="I1382" s="242">
        <v>4</v>
      </c>
      <c r="J1382" s="244">
        <v>350000</v>
      </c>
      <c r="K1382" s="250">
        <f t="shared" si="22"/>
        <v>1400000</v>
      </c>
      <c r="L1382" s="240" t="s">
        <v>706</v>
      </c>
      <c r="M1382" s="240" t="s">
        <v>707</v>
      </c>
    </row>
    <row r="1383" spans="1:13" ht="25.5" x14ac:dyDescent="0.25">
      <c r="A1383" s="240" t="s">
        <v>1525</v>
      </c>
      <c r="B1383" s="243" t="s">
        <v>1894</v>
      </c>
      <c r="C1383" s="275">
        <v>900</v>
      </c>
      <c r="D1383" s="275">
        <v>130701</v>
      </c>
      <c r="E1383" s="243">
        <v>48101608</v>
      </c>
      <c r="F1383" s="243">
        <v>92088575</v>
      </c>
      <c r="G1383" s="287" t="s">
        <v>1895</v>
      </c>
      <c r="H1383" s="105" t="s">
        <v>16</v>
      </c>
      <c r="I1383" s="242">
        <v>1</v>
      </c>
      <c r="J1383" s="244">
        <v>200000</v>
      </c>
      <c r="K1383" s="250">
        <f t="shared" si="22"/>
        <v>200000</v>
      </c>
      <c r="L1383" s="240" t="s">
        <v>706</v>
      </c>
      <c r="M1383" s="240" t="s">
        <v>707</v>
      </c>
    </row>
    <row r="1384" spans="1:13" ht="38.25" x14ac:dyDescent="0.25">
      <c r="A1384" s="240" t="s">
        <v>1525</v>
      </c>
      <c r="B1384" s="243" t="s">
        <v>1896</v>
      </c>
      <c r="C1384" s="275">
        <v>900</v>
      </c>
      <c r="D1384" s="275">
        <v>17021</v>
      </c>
      <c r="E1384" s="243">
        <v>56101805</v>
      </c>
      <c r="F1384" s="243">
        <v>92040496</v>
      </c>
      <c r="G1384" s="287" t="s">
        <v>1897</v>
      </c>
      <c r="H1384" s="105" t="s">
        <v>16</v>
      </c>
      <c r="I1384" s="242">
        <v>4</v>
      </c>
      <c r="J1384" s="244">
        <v>30000</v>
      </c>
      <c r="K1384" s="250">
        <f t="shared" si="22"/>
        <v>120000</v>
      </c>
      <c r="L1384" s="240" t="s">
        <v>706</v>
      </c>
      <c r="M1384" s="240" t="s">
        <v>707</v>
      </c>
    </row>
    <row r="1385" spans="1:13" ht="25.5" x14ac:dyDescent="0.25">
      <c r="A1385" s="240" t="s">
        <v>1525</v>
      </c>
      <c r="B1385" s="260" t="s">
        <v>1898</v>
      </c>
      <c r="C1385" s="275">
        <v>900</v>
      </c>
      <c r="D1385" s="275">
        <v>18053</v>
      </c>
      <c r="E1385" s="260">
        <v>56101804</v>
      </c>
      <c r="F1385" s="260">
        <v>92040501</v>
      </c>
      <c r="G1385" s="284" t="s">
        <v>1899</v>
      </c>
      <c r="H1385" s="105" t="s">
        <v>16</v>
      </c>
      <c r="I1385" s="247">
        <v>4</v>
      </c>
      <c r="J1385" s="248">
        <v>25000</v>
      </c>
      <c r="K1385" s="250">
        <f t="shared" si="22"/>
        <v>100000</v>
      </c>
      <c r="L1385" s="240" t="s">
        <v>706</v>
      </c>
      <c r="M1385" s="240" t="s">
        <v>707</v>
      </c>
    </row>
    <row r="1386" spans="1:13" ht="25.5" x14ac:dyDescent="0.25">
      <c r="A1386" s="240" t="s">
        <v>1525</v>
      </c>
      <c r="B1386" s="260" t="s">
        <v>1900</v>
      </c>
      <c r="C1386" s="275">
        <v>900</v>
      </c>
      <c r="D1386" s="275">
        <v>18054</v>
      </c>
      <c r="E1386" s="260">
        <v>56101810</v>
      </c>
      <c r="F1386" s="260">
        <v>92096818</v>
      </c>
      <c r="G1386" s="284" t="s">
        <v>1901</v>
      </c>
      <c r="H1386" s="105" t="s">
        <v>16</v>
      </c>
      <c r="I1386" s="247">
        <v>3</v>
      </c>
      <c r="J1386" s="248">
        <v>28000</v>
      </c>
      <c r="K1386" s="250">
        <f t="shared" si="22"/>
        <v>84000</v>
      </c>
      <c r="L1386" s="240" t="s">
        <v>706</v>
      </c>
      <c r="M1386" s="240" t="s">
        <v>707</v>
      </c>
    </row>
  </sheetData>
  <mergeCells count="4">
    <mergeCell ref="A1:M1"/>
    <mergeCell ref="A773:E773"/>
    <mergeCell ref="K773:L773"/>
    <mergeCell ref="K774:L774"/>
  </mergeCells>
  <conditionalFormatting sqref="E6:F6">
    <cfRule type="expression" dxfId="83" priority="41" stopIfTrue="1">
      <formula>#REF!=#REF!</formula>
    </cfRule>
  </conditionalFormatting>
  <conditionalFormatting sqref="E6:F6">
    <cfRule type="cellIs" dxfId="82" priority="40" operator="equal">
      <formula>"NO HAY"</formula>
    </cfRule>
  </conditionalFormatting>
  <conditionalFormatting sqref="C6:D6">
    <cfRule type="expression" dxfId="81" priority="42" stopIfTrue="1">
      <formula>#REF!=#REF!</formula>
    </cfRule>
  </conditionalFormatting>
  <conditionalFormatting sqref="E6:F6">
    <cfRule type="expression" dxfId="80" priority="39">
      <formula>#REF!=#REF!</formula>
    </cfRule>
  </conditionalFormatting>
  <conditionalFormatting sqref="C6:D6">
    <cfRule type="expression" dxfId="79" priority="38">
      <formula>#REF!=#REF!</formula>
    </cfRule>
  </conditionalFormatting>
  <conditionalFormatting sqref="E7:F14">
    <cfRule type="expression" dxfId="78" priority="36" stopIfTrue="1">
      <formula>#REF!=#REF!</formula>
    </cfRule>
  </conditionalFormatting>
  <conditionalFormatting sqref="E7:F14">
    <cfRule type="cellIs" dxfId="77" priority="35" operator="equal">
      <formula>"NO HAY"</formula>
    </cfRule>
  </conditionalFormatting>
  <conditionalFormatting sqref="B7:D14">
    <cfRule type="expression" dxfId="76" priority="37" stopIfTrue="1">
      <formula>#REF!=#REF!</formula>
    </cfRule>
  </conditionalFormatting>
  <conditionalFormatting sqref="E7:F14">
    <cfRule type="expression" dxfId="75" priority="34">
      <formula>#REF!=#REF!</formula>
    </cfRule>
  </conditionalFormatting>
  <conditionalFormatting sqref="B7:D14">
    <cfRule type="expression" dxfId="74" priority="33">
      <formula>#REF!=#REF!</formula>
    </cfRule>
  </conditionalFormatting>
  <conditionalFormatting sqref="B6">
    <cfRule type="expression" dxfId="73" priority="32" stopIfTrue="1">
      <formula>#REF!=#REF!</formula>
    </cfRule>
  </conditionalFormatting>
  <conditionalFormatting sqref="B6">
    <cfRule type="expression" dxfId="72" priority="31">
      <formula>#REF!=#REF!</formula>
    </cfRule>
  </conditionalFormatting>
  <conditionalFormatting sqref="E15:F213">
    <cfRule type="expression" dxfId="71" priority="29" stopIfTrue="1">
      <formula>#REF!=#REF!</formula>
    </cfRule>
  </conditionalFormatting>
  <conditionalFormatting sqref="E15:F213">
    <cfRule type="cellIs" dxfId="70" priority="28" operator="equal">
      <formula>"NO HAY"</formula>
    </cfRule>
  </conditionalFormatting>
  <conditionalFormatting sqref="B15:D213">
    <cfRule type="expression" dxfId="69" priority="30" stopIfTrue="1">
      <formula>#REF!=#REF!</formula>
    </cfRule>
  </conditionalFormatting>
  <conditionalFormatting sqref="E15:F213">
    <cfRule type="expression" dxfId="68" priority="27">
      <formula>#REF!=#REF!</formula>
    </cfRule>
  </conditionalFormatting>
  <conditionalFormatting sqref="B15:D213">
    <cfRule type="expression" dxfId="67" priority="26">
      <formula>#REF!=#REF!</formula>
    </cfRule>
  </conditionalFormatting>
  <conditionalFormatting sqref="E221:F419">
    <cfRule type="expression" dxfId="66" priority="19" stopIfTrue="1">
      <formula>#REF!=#REF!</formula>
    </cfRule>
  </conditionalFormatting>
  <conditionalFormatting sqref="E221:F419">
    <cfRule type="cellIs" dxfId="65" priority="18" operator="equal">
      <formula>"NO HAY"</formula>
    </cfRule>
  </conditionalFormatting>
  <conditionalFormatting sqref="B221:D419">
    <cfRule type="expression" dxfId="64" priority="20" stopIfTrue="1">
      <formula>#REF!=#REF!</formula>
    </cfRule>
  </conditionalFormatting>
  <conditionalFormatting sqref="E221:F419">
    <cfRule type="expression" dxfId="63" priority="17">
      <formula>#REF!=#REF!</formula>
    </cfRule>
  </conditionalFormatting>
  <conditionalFormatting sqref="B221:D419">
    <cfRule type="expression" dxfId="62" priority="16">
      <formula>#REF!=#REF!</formula>
    </cfRule>
  </conditionalFormatting>
  <conditionalFormatting sqref="E427:F625">
    <cfRule type="expression" dxfId="61" priority="9" stopIfTrue="1">
      <formula>#REF!=#REF!</formula>
    </cfRule>
  </conditionalFormatting>
  <conditionalFormatting sqref="E427:F625">
    <cfRule type="cellIs" dxfId="60" priority="8" operator="equal">
      <formula>"NO HAY"</formula>
    </cfRule>
  </conditionalFormatting>
  <conditionalFormatting sqref="B427:D625">
    <cfRule type="expression" dxfId="59" priority="10" stopIfTrue="1">
      <formula>#REF!=#REF!</formula>
    </cfRule>
  </conditionalFormatting>
  <conditionalFormatting sqref="E427:F625">
    <cfRule type="expression" dxfId="58" priority="7">
      <formula>#REF!=#REF!</formula>
    </cfRule>
  </conditionalFormatting>
  <conditionalFormatting sqref="B427:D625">
    <cfRule type="expression" dxfId="57" priority="6">
      <formula>#REF!=#REF!</formula>
    </cfRule>
  </conditionalFormatting>
  <conditionalFormatting sqref="E214:F220">
    <cfRule type="expression" dxfId="56" priority="24" stopIfTrue="1">
      <formula>#REF!=#REF!</formula>
    </cfRule>
  </conditionalFormatting>
  <conditionalFormatting sqref="E214:F220">
    <cfRule type="cellIs" dxfId="55" priority="23" operator="equal">
      <formula>"NO HAY"</formula>
    </cfRule>
  </conditionalFormatting>
  <conditionalFormatting sqref="B214:D220">
    <cfRule type="expression" dxfId="54" priority="25" stopIfTrue="1">
      <formula>#REF!=#REF!</formula>
    </cfRule>
  </conditionalFormatting>
  <conditionalFormatting sqref="E214:F220">
    <cfRule type="expression" dxfId="53" priority="22">
      <formula>#REF!=#REF!</formula>
    </cfRule>
  </conditionalFormatting>
  <conditionalFormatting sqref="B214:D220">
    <cfRule type="expression" dxfId="52" priority="21">
      <formula>#REF!=#REF!</formula>
    </cfRule>
  </conditionalFormatting>
  <conditionalFormatting sqref="E420:F426">
    <cfRule type="expression" dxfId="51" priority="14" stopIfTrue="1">
      <formula>#REF!=#REF!</formula>
    </cfRule>
  </conditionalFormatting>
  <conditionalFormatting sqref="E420:F426">
    <cfRule type="cellIs" dxfId="50" priority="13" operator="equal">
      <formula>"NO HAY"</formula>
    </cfRule>
  </conditionalFormatting>
  <conditionalFormatting sqref="B420:D426">
    <cfRule type="expression" dxfId="49" priority="15" stopIfTrue="1">
      <formula>#REF!=#REF!</formula>
    </cfRule>
  </conditionalFormatting>
  <conditionalFormatting sqref="E420:F426">
    <cfRule type="expression" dxfId="48" priority="12">
      <formula>#REF!=#REF!</formula>
    </cfRule>
  </conditionalFormatting>
  <conditionalFormatting sqref="B420:D426">
    <cfRule type="expression" dxfId="47" priority="11">
      <formula>#REF!=#REF!</formula>
    </cfRule>
  </conditionalFormatting>
  <conditionalFormatting sqref="E626:F628">
    <cfRule type="expression" dxfId="46" priority="4" stopIfTrue="1">
      <formula>#REF!=#REF!</formula>
    </cfRule>
  </conditionalFormatting>
  <conditionalFormatting sqref="E626:F628">
    <cfRule type="cellIs" dxfId="45" priority="3" operator="equal">
      <formula>"NO HAY"</formula>
    </cfRule>
  </conditionalFormatting>
  <conditionalFormatting sqref="B626:D628">
    <cfRule type="expression" dxfId="44" priority="5" stopIfTrue="1">
      <formula>#REF!=#REF!</formula>
    </cfRule>
  </conditionalFormatting>
  <conditionalFormatting sqref="E626:F628">
    <cfRule type="expression" dxfId="43" priority="2">
      <formula>#REF!=#REF!</formula>
    </cfRule>
  </conditionalFormatting>
  <conditionalFormatting sqref="B626:D628">
    <cfRule type="expression" dxfId="42" priority="1">
      <formula>#REF!=#REF!</formula>
    </cfRule>
  </conditionalFormatting>
  <dataValidations count="1">
    <dataValidation type="list" allowBlank="1" showInputMessage="1" showErrorMessage="1" sqref="M671" xr:uid="{127FA16D-DC9A-4180-BE97-7E97E36A2043}">
      <formula1>$N$3:$N$3</formula1>
    </dataValidation>
  </dataValidations>
  <hyperlinks>
    <hyperlink ref="F5" xr:uid="{C3162EBF-1E88-4D4F-AB50-1648E28B52C0}"/>
    <hyperlink ref="E806" r:id="rId1" display="http://www.mer-link.co.cr:8081/cata/ct/IM_CTJ_CSQ101.jsp" xr:uid="{ED871859-7FC6-4DA6-9F67-4088811DD130}"/>
    <hyperlink ref="B1280" r:id="rId2" display="https://www.hacienda.go.cr/rp/ca/BusquedaMercancias.aspx?catalogo=COG&amp;codmerc=29999900090302" xr:uid="{E4BE3536-73AE-4E8D-B66C-E96A29A1A0B8}"/>
    <hyperlink ref="B1269" r:id="rId3" display="https://www.hacienda.go.cr/rp/ca/BusquedaMercancias.aspx?catalogo=COG&amp;codmerc=20399185000039" xr:uid="{2B105A75-637F-46BE-8AD7-C7E88F340A74}"/>
    <hyperlink ref="F1339" r:id="rId4" display="https://www.sicop.go.cr/moduloTcata/cata/ct/IM_CTJ_GSQ101.jsp?prodId=9&amp;marca_nm=&amp;prodNm=parlante&amp;cateId=52161512&amp;model_nm=&amp;orderBy=&amp;cateNm=&amp;pageSize=10&amp;selectProdType=&amp;showgubun=&amp;selectUseYn=&amp;page_no=10" xr:uid="{987C0F91-7CB6-4063-8956-94905AFCE762}"/>
  </hyperlinks>
  <pageMargins left="0.7" right="0.7" top="0.75" bottom="0.75" header="0.3" footer="0.3"/>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5DD7E-6C2E-4306-B632-8A057A209C73}">
  <dimension ref="A1:N5"/>
  <sheetViews>
    <sheetView workbookViewId="0">
      <selection activeCell="K17" sqref="K17"/>
    </sheetView>
  </sheetViews>
  <sheetFormatPr baseColWidth="10" defaultRowHeight="15" x14ac:dyDescent="0.25"/>
  <cols>
    <col min="11" max="12" width="21" customWidth="1"/>
  </cols>
  <sheetData>
    <row r="1" spans="1:14" x14ac:dyDescent="0.25">
      <c r="A1" s="206" t="s">
        <v>1512</v>
      </c>
      <c r="B1" s="206"/>
      <c r="C1" s="206"/>
      <c r="D1" s="206"/>
      <c r="E1" s="206"/>
      <c r="F1" s="206"/>
      <c r="G1" s="206"/>
      <c r="H1" s="206"/>
      <c r="I1" s="206"/>
      <c r="J1" s="206"/>
      <c r="K1" s="206"/>
      <c r="L1" s="206"/>
      <c r="M1" s="206"/>
      <c r="N1" s="206"/>
    </row>
    <row r="2" spans="1:14" ht="38.25" x14ac:dyDescent="0.25">
      <c r="A2" s="207" t="s">
        <v>3</v>
      </c>
      <c r="B2" s="207" t="s">
        <v>4</v>
      </c>
      <c r="C2" s="208" t="s">
        <v>5</v>
      </c>
      <c r="D2" s="208" t="s">
        <v>6</v>
      </c>
      <c r="E2" s="208" t="s">
        <v>1513</v>
      </c>
      <c r="F2" s="209" t="s">
        <v>8</v>
      </c>
      <c r="G2" s="208" t="s">
        <v>1514</v>
      </c>
      <c r="H2" s="210" t="s">
        <v>9</v>
      </c>
      <c r="I2" s="207" t="s">
        <v>10</v>
      </c>
      <c r="J2" s="207" t="s">
        <v>11</v>
      </c>
      <c r="K2" s="211" t="s">
        <v>12</v>
      </c>
      <c r="L2" s="211" t="s">
        <v>13</v>
      </c>
      <c r="M2" s="210" t="s">
        <v>14</v>
      </c>
      <c r="N2" s="210" t="s">
        <v>15</v>
      </c>
    </row>
    <row r="3" spans="1:14" ht="127.5" x14ac:dyDescent="0.25">
      <c r="A3" s="212" t="s">
        <v>1515</v>
      </c>
      <c r="B3" s="213">
        <v>10808</v>
      </c>
      <c r="C3" s="213">
        <v>70</v>
      </c>
      <c r="D3" s="213" t="s">
        <v>346</v>
      </c>
      <c r="E3" s="213">
        <v>81112213</v>
      </c>
      <c r="F3" s="213">
        <v>92091684</v>
      </c>
      <c r="G3" s="213" t="s">
        <v>1516</v>
      </c>
      <c r="H3" s="199" t="s">
        <v>1517</v>
      </c>
      <c r="I3" s="212" t="s">
        <v>16</v>
      </c>
      <c r="J3" s="197">
        <v>1</v>
      </c>
      <c r="K3" s="214">
        <v>18000000</v>
      </c>
      <c r="L3" s="214">
        <f>+J3*K3</f>
        <v>18000000</v>
      </c>
      <c r="M3" s="215" t="s">
        <v>706</v>
      </c>
      <c r="N3" s="216" t="s">
        <v>707</v>
      </c>
    </row>
    <row r="4" spans="1:14" ht="38.25" x14ac:dyDescent="0.25">
      <c r="A4" s="212" t="s">
        <v>1515</v>
      </c>
      <c r="B4" s="213">
        <v>10406</v>
      </c>
      <c r="C4" s="213" t="s">
        <v>18</v>
      </c>
      <c r="D4" s="213">
        <v>0</v>
      </c>
      <c r="E4" s="213">
        <v>81101704</v>
      </c>
      <c r="F4" s="213">
        <v>92031904</v>
      </c>
      <c r="G4" s="213" t="str">
        <f>+H4</f>
        <v>Servicios Generales</v>
      </c>
      <c r="H4" s="217" t="s">
        <v>1518</v>
      </c>
      <c r="I4" s="197" t="s">
        <v>16</v>
      </c>
      <c r="J4" s="197">
        <v>1</v>
      </c>
      <c r="K4" s="218">
        <v>300000</v>
      </c>
      <c r="L4" s="218">
        <f>+J4*K4</f>
        <v>300000</v>
      </c>
      <c r="M4" s="215" t="s">
        <v>706</v>
      </c>
      <c r="N4" s="216" t="s">
        <v>707</v>
      </c>
    </row>
    <row r="5" spans="1:14" ht="63.75" x14ac:dyDescent="0.25">
      <c r="A5" s="212" t="s">
        <v>1515</v>
      </c>
      <c r="B5" s="213">
        <v>20304</v>
      </c>
      <c r="C5" s="213" t="s">
        <v>447</v>
      </c>
      <c r="D5" s="213">
        <v>1</v>
      </c>
      <c r="E5" s="213">
        <v>43201827</v>
      </c>
      <c r="F5" s="213">
        <v>92010881</v>
      </c>
      <c r="G5" s="213" t="str">
        <f>+H5</f>
        <v>Materiales y productos electricos, telefonicos y computo</v>
      </c>
      <c r="H5" s="201" t="s">
        <v>1519</v>
      </c>
      <c r="I5" s="197" t="s">
        <v>16</v>
      </c>
      <c r="J5" s="197">
        <v>1</v>
      </c>
      <c r="K5" s="218">
        <v>500000</v>
      </c>
      <c r="L5" s="218">
        <f>+J5*K5</f>
        <v>500000</v>
      </c>
      <c r="M5" s="215" t="s">
        <v>706</v>
      </c>
      <c r="N5" s="216" t="s">
        <v>707</v>
      </c>
    </row>
  </sheetData>
  <mergeCells count="1">
    <mergeCell ref="A1:N1"/>
  </mergeCells>
  <hyperlinks>
    <hyperlink ref="F5" xr:uid="{D7B8379E-E2AD-4806-B342-3D189F93193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38"/>
  <sheetViews>
    <sheetView topLeftCell="A624" workbookViewId="0">
      <selection activeCell="A8" sqref="A8:M630"/>
    </sheetView>
  </sheetViews>
  <sheetFormatPr baseColWidth="10" defaultRowHeight="12.75" x14ac:dyDescent="0.2"/>
  <cols>
    <col min="1" max="1" width="15" style="8" customWidth="1"/>
    <col min="2" max="2" width="16.28515625" style="8" customWidth="1"/>
    <col min="3" max="3" width="12" style="8" customWidth="1"/>
    <col min="4" max="4" width="13.85546875" style="8" customWidth="1"/>
    <col min="5" max="5" width="13.7109375" style="8" customWidth="1"/>
    <col min="6" max="6" width="14.140625" style="8" customWidth="1"/>
    <col min="7" max="7" width="48.85546875" style="8" customWidth="1"/>
    <col min="8" max="8" width="13.140625" style="8" customWidth="1"/>
    <col min="9" max="9" width="11.42578125" style="8"/>
    <col min="10" max="10" width="18.85546875" style="8" customWidth="1"/>
    <col min="11" max="11" width="21.7109375" style="8" customWidth="1"/>
    <col min="12" max="12" width="11.42578125" style="8"/>
    <col min="13" max="13" width="13.140625" style="8" customWidth="1"/>
    <col min="14" max="16384" width="11.42578125" style="8"/>
  </cols>
  <sheetData>
    <row r="1" spans="1:13" x14ac:dyDescent="0.2">
      <c r="A1" s="11"/>
      <c r="B1" s="11"/>
      <c r="C1" s="11"/>
      <c r="D1" s="11"/>
      <c r="E1" s="11"/>
      <c r="F1" s="11"/>
      <c r="G1" s="11"/>
      <c r="H1" s="11"/>
      <c r="I1" s="11"/>
      <c r="J1" s="11"/>
      <c r="K1" s="11"/>
      <c r="L1" s="11"/>
      <c r="M1" s="11"/>
    </row>
    <row r="2" spans="1:13" x14ac:dyDescent="0.2">
      <c r="A2" s="25" t="s">
        <v>0</v>
      </c>
      <c r="B2" s="25"/>
      <c r="C2" s="25"/>
      <c r="D2" s="25"/>
      <c r="E2" s="25"/>
      <c r="F2" s="25"/>
      <c r="G2" s="25"/>
      <c r="H2" s="25"/>
      <c r="I2" s="25"/>
      <c r="J2" s="25"/>
      <c r="K2" s="25"/>
      <c r="L2" s="25"/>
      <c r="M2" s="25"/>
    </row>
    <row r="3" spans="1:13" x14ac:dyDescent="0.2">
      <c r="A3" s="25" t="s">
        <v>23</v>
      </c>
      <c r="B3" s="25"/>
      <c r="C3" s="25"/>
      <c r="D3" s="25"/>
      <c r="E3" s="25"/>
      <c r="F3" s="25"/>
      <c r="G3" s="25"/>
      <c r="H3" s="25"/>
      <c r="I3" s="25"/>
      <c r="J3" s="25"/>
      <c r="K3" s="25"/>
      <c r="L3" s="25"/>
      <c r="M3" s="25"/>
    </row>
    <row r="4" spans="1:13" ht="13.5" thickBot="1" x14ac:dyDescent="0.25">
      <c r="A4" s="26" t="s">
        <v>24</v>
      </c>
      <c r="B4" s="26"/>
      <c r="C4" s="26"/>
      <c r="D4" s="26"/>
      <c r="E4" s="26"/>
      <c r="F4" s="26"/>
      <c r="G4" s="26"/>
      <c r="H4" s="26"/>
      <c r="I4" s="26"/>
      <c r="J4" s="26"/>
      <c r="K4" s="26"/>
      <c r="L4" s="26"/>
      <c r="M4" s="26"/>
    </row>
    <row r="5" spans="1:13" ht="13.5" thickBot="1" x14ac:dyDescent="0.25">
      <c r="A5" s="26" t="s">
        <v>352</v>
      </c>
      <c r="B5" s="26"/>
      <c r="C5" s="26"/>
      <c r="D5" s="26"/>
      <c r="E5" s="26"/>
      <c r="F5" s="26"/>
      <c r="G5" s="26"/>
      <c r="H5" s="26"/>
      <c r="I5" s="26"/>
      <c r="J5" s="26"/>
      <c r="K5" s="26"/>
      <c r="L5" s="26"/>
      <c r="M5" s="26"/>
    </row>
    <row r="6" spans="1:13" ht="13.5" thickBot="1" x14ac:dyDescent="0.25">
      <c r="A6" s="12"/>
      <c r="B6" s="27" t="s">
        <v>2</v>
      </c>
      <c r="C6" s="28"/>
      <c r="D6" s="29"/>
      <c r="E6" s="13"/>
      <c r="F6" s="13"/>
      <c r="G6" s="14"/>
      <c r="H6" s="13"/>
      <c r="I6" s="13"/>
      <c r="J6" s="15"/>
      <c r="K6" s="16"/>
      <c r="L6" s="14"/>
      <c r="M6" s="17"/>
    </row>
    <row r="7" spans="1:13" ht="25.5" x14ac:dyDescent="0.2">
      <c r="A7" s="1" t="s">
        <v>3</v>
      </c>
      <c r="B7" s="2" t="s">
        <v>4</v>
      </c>
      <c r="C7" s="2" t="s">
        <v>5</v>
      </c>
      <c r="D7" s="2" t="s">
        <v>6</v>
      </c>
      <c r="E7" s="2" t="s">
        <v>7</v>
      </c>
      <c r="F7" s="2" t="s">
        <v>8</v>
      </c>
      <c r="G7" s="2" t="s">
        <v>9</v>
      </c>
      <c r="H7" s="2" t="s">
        <v>10</v>
      </c>
      <c r="I7" s="2" t="s">
        <v>11</v>
      </c>
      <c r="J7" s="2" t="s">
        <v>12</v>
      </c>
      <c r="K7" s="2" t="s">
        <v>13</v>
      </c>
      <c r="L7" s="2" t="s">
        <v>14</v>
      </c>
      <c r="M7" s="2" t="s">
        <v>15</v>
      </c>
    </row>
    <row r="8" spans="1:13" ht="38.25" x14ac:dyDescent="0.2">
      <c r="A8" s="5" t="s">
        <v>1</v>
      </c>
      <c r="B8" s="18">
        <v>50201</v>
      </c>
      <c r="C8" s="19" t="s">
        <v>17</v>
      </c>
      <c r="D8" s="19" t="s">
        <v>18</v>
      </c>
      <c r="E8" s="20" t="s">
        <v>19</v>
      </c>
      <c r="F8" s="20" t="s">
        <v>20</v>
      </c>
      <c r="G8" s="3" t="s">
        <v>708</v>
      </c>
      <c r="H8" s="4" t="s">
        <v>16</v>
      </c>
      <c r="I8" s="4">
        <v>1</v>
      </c>
      <c r="J8" s="21">
        <v>2000000000</v>
      </c>
      <c r="K8" s="21">
        <v>2000000000</v>
      </c>
      <c r="L8" s="9" t="s">
        <v>706</v>
      </c>
      <c r="M8" s="9" t="s">
        <v>707</v>
      </c>
    </row>
    <row r="9" spans="1:13" ht="38.25" x14ac:dyDescent="0.2">
      <c r="A9" s="3" t="s">
        <v>1</v>
      </c>
      <c r="B9" s="18" t="s">
        <v>21</v>
      </c>
      <c r="C9" s="19" t="s">
        <v>17</v>
      </c>
      <c r="D9" s="19" t="s">
        <v>18</v>
      </c>
      <c r="E9" s="20" t="s">
        <v>19</v>
      </c>
      <c r="F9" s="20" t="s">
        <v>20</v>
      </c>
      <c r="G9" s="3" t="s">
        <v>709</v>
      </c>
      <c r="H9" s="10" t="s">
        <v>16</v>
      </c>
      <c r="I9" s="10">
        <v>1</v>
      </c>
      <c r="J9" s="21">
        <v>573100000</v>
      </c>
      <c r="K9" s="21">
        <v>573100000</v>
      </c>
      <c r="L9" s="9" t="s">
        <v>706</v>
      </c>
      <c r="M9" s="9" t="s">
        <v>707</v>
      </c>
    </row>
    <row r="10" spans="1:13" ht="69" customHeight="1" x14ac:dyDescent="0.2">
      <c r="A10" s="5" t="s">
        <v>1</v>
      </c>
      <c r="B10" s="22" t="s">
        <v>27</v>
      </c>
      <c r="C10" s="19" t="s">
        <v>17</v>
      </c>
      <c r="D10" s="19" t="s">
        <v>18</v>
      </c>
      <c r="E10" s="23" t="s">
        <v>26</v>
      </c>
      <c r="F10" s="23" t="s">
        <v>25</v>
      </c>
      <c r="G10" s="3" t="s">
        <v>710</v>
      </c>
      <c r="H10" s="10" t="s">
        <v>16</v>
      </c>
      <c r="I10" s="10">
        <v>1</v>
      </c>
      <c r="J10" s="21">
        <v>183750000</v>
      </c>
      <c r="K10" s="21">
        <f>J10</f>
        <v>183750000</v>
      </c>
      <c r="L10" s="9" t="s">
        <v>706</v>
      </c>
      <c r="M10" s="9" t="s">
        <v>707</v>
      </c>
    </row>
    <row r="11" spans="1:13" ht="76.5" x14ac:dyDescent="0.2">
      <c r="A11" s="5" t="s">
        <v>1</v>
      </c>
      <c r="B11" s="22" t="s">
        <v>30</v>
      </c>
      <c r="C11" s="19" t="s">
        <v>31</v>
      </c>
      <c r="D11" s="19" t="s">
        <v>32</v>
      </c>
      <c r="E11" s="23" t="s">
        <v>28</v>
      </c>
      <c r="F11" s="23" t="s">
        <v>29</v>
      </c>
      <c r="G11" s="3" t="s">
        <v>37</v>
      </c>
      <c r="H11" s="10" t="s">
        <v>22</v>
      </c>
      <c r="I11" s="10">
        <v>4</v>
      </c>
      <c r="J11" s="21">
        <v>8000</v>
      </c>
      <c r="K11" s="21">
        <f>I11*J11</f>
        <v>32000</v>
      </c>
      <c r="L11" s="9" t="s">
        <v>706</v>
      </c>
      <c r="M11" s="9" t="s">
        <v>707</v>
      </c>
    </row>
    <row r="12" spans="1:13" ht="63.75" x14ac:dyDescent="0.2">
      <c r="A12" s="5" t="s">
        <v>1</v>
      </c>
      <c r="B12" s="22" t="s">
        <v>30</v>
      </c>
      <c r="C12" s="19" t="s">
        <v>33</v>
      </c>
      <c r="D12" s="19" t="s">
        <v>34</v>
      </c>
      <c r="E12" s="23" t="s">
        <v>35</v>
      </c>
      <c r="F12" s="23" t="s">
        <v>36</v>
      </c>
      <c r="G12" s="3" t="s">
        <v>38</v>
      </c>
      <c r="H12" s="10" t="s">
        <v>22</v>
      </c>
      <c r="I12" s="10">
        <v>7</v>
      </c>
      <c r="J12" s="21">
        <v>19000</v>
      </c>
      <c r="K12" s="21">
        <f t="shared" ref="K12:K75" si="0">I12*J12</f>
        <v>133000</v>
      </c>
      <c r="L12" s="9" t="s">
        <v>706</v>
      </c>
      <c r="M12" s="9" t="s">
        <v>707</v>
      </c>
    </row>
    <row r="13" spans="1:13" ht="63.75" x14ac:dyDescent="0.2">
      <c r="A13" s="5" t="s">
        <v>1</v>
      </c>
      <c r="B13" s="22" t="s">
        <v>30</v>
      </c>
      <c r="C13" s="19" t="s">
        <v>33</v>
      </c>
      <c r="D13" s="19" t="s">
        <v>34</v>
      </c>
      <c r="E13" s="23" t="s">
        <v>35</v>
      </c>
      <c r="F13" s="23" t="s">
        <v>39</v>
      </c>
      <c r="G13" s="3" t="s">
        <v>40</v>
      </c>
      <c r="H13" s="10" t="s">
        <v>41</v>
      </c>
      <c r="I13" s="10">
        <v>58</v>
      </c>
      <c r="J13" s="21">
        <v>19000</v>
      </c>
      <c r="K13" s="21">
        <f t="shared" si="0"/>
        <v>1102000</v>
      </c>
      <c r="L13" s="9" t="s">
        <v>706</v>
      </c>
      <c r="M13" s="9" t="s">
        <v>707</v>
      </c>
    </row>
    <row r="14" spans="1:13" ht="102" x14ac:dyDescent="0.2">
      <c r="A14" s="5" t="s">
        <v>1</v>
      </c>
      <c r="B14" s="18" t="s">
        <v>30</v>
      </c>
      <c r="C14" s="18" t="s">
        <v>33</v>
      </c>
      <c r="D14" s="18" t="s">
        <v>42</v>
      </c>
      <c r="E14" s="23" t="s">
        <v>35</v>
      </c>
      <c r="F14" s="23" t="s">
        <v>43</v>
      </c>
      <c r="G14" s="3" t="s">
        <v>44</v>
      </c>
      <c r="H14" s="10" t="s">
        <v>41</v>
      </c>
      <c r="I14" s="10">
        <v>58</v>
      </c>
      <c r="J14" s="21">
        <v>16000</v>
      </c>
      <c r="K14" s="21">
        <f t="shared" si="0"/>
        <v>928000</v>
      </c>
      <c r="L14" s="9" t="s">
        <v>706</v>
      </c>
      <c r="M14" s="9" t="s">
        <v>707</v>
      </c>
    </row>
    <row r="15" spans="1:13" ht="153" x14ac:dyDescent="0.2">
      <c r="A15" s="5" t="s">
        <v>1</v>
      </c>
      <c r="B15" s="18" t="s">
        <v>45</v>
      </c>
      <c r="C15" s="18" t="s">
        <v>46</v>
      </c>
      <c r="D15" s="18" t="s">
        <v>47</v>
      </c>
      <c r="E15" s="23" t="s">
        <v>48</v>
      </c>
      <c r="F15" s="23" t="s">
        <v>49</v>
      </c>
      <c r="G15" s="3" t="s">
        <v>50</v>
      </c>
      <c r="H15" s="10" t="s">
        <v>41</v>
      </c>
      <c r="I15" s="10">
        <v>1</v>
      </c>
      <c r="J15" s="21">
        <v>8705</v>
      </c>
      <c r="K15" s="21">
        <f t="shared" si="0"/>
        <v>8705</v>
      </c>
      <c r="L15" s="9" t="s">
        <v>706</v>
      </c>
      <c r="M15" s="9" t="s">
        <v>707</v>
      </c>
    </row>
    <row r="16" spans="1:13" ht="127.5" customHeight="1" x14ac:dyDescent="0.2">
      <c r="A16" s="5" t="s">
        <v>1</v>
      </c>
      <c r="B16" s="18" t="s">
        <v>45</v>
      </c>
      <c r="C16" s="18" t="s">
        <v>46</v>
      </c>
      <c r="D16" s="18" t="s">
        <v>47</v>
      </c>
      <c r="E16" s="23" t="s">
        <v>48</v>
      </c>
      <c r="F16" s="23" t="s">
        <v>51</v>
      </c>
      <c r="G16" s="3" t="s">
        <v>52</v>
      </c>
      <c r="H16" s="10" t="s">
        <v>41</v>
      </c>
      <c r="I16" s="10">
        <v>10</v>
      </c>
      <c r="J16" s="21">
        <v>10100</v>
      </c>
      <c r="K16" s="21">
        <f t="shared" si="0"/>
        <v>101000</v>
      </c>
      <c r="L16" s="9" t="s">
        <v>706</v>
      </c>
      <c r="M16" s="9" t="s">
        <v>707</v>
      </c>
    </row>
    <row r="17" spans="1:13" ht="38.25" x14ac:dyDescent="0.2">
      <c r="A17" s="5" t="s">
        <v>1</v>
      </c>
      <c r="B17" s="18">
        <v>20199</v>
      </c>
      <c r="C17" s="18" t="s">
        <v>46</v>
      </c>
      <c r="D17" s="18" t="s">
        <v>47</v>
      </c>
      <c r="E17" s="23" t="s">
        <v>53</v>
      </c>
      <c r="F17" s="23" t="s">
        <v>54</v>
      </c>
      <c r="G17" s="3" t="s">
        <v>55</v>
      </c>
      <c r="H17" s="10" t="s">
        <v>41</v>
      </c>
      <c r="I17" s="10">
        <v>4</v>
      </c>
      <c r="J17" s="21">
        <v>10100</v>
      </c>
      <c r="K17" s="21">
        <f t="shared" si="0"/>
        <v>40400</v>
      </c>
      <c r="L17" s="9" t="s">
        <v>706</v>
      </c>
      <c r="M17" s="9" t="s">
        <v>707</v>
      </c>
    </row>
    <row r="18" spans="1:13" ht="89.25" x14ac:dyDescent="0.2">
      <c r="A18" s="5" t="s">
        <v>1</v>
      </c>
      <c r="B18" s="18" t="s">
        <v>45</v>
      </c>
      <c r="C18" s="18" t="s">
        <v>46</v>
      </c>
      <c r="D18" s="18" t="s">
        <v>56</v>
      </c>
      <c r="E18" s="23" t="s">
        <v>48</v>
      </c>
      <c r="F18" s="23" t="s">
        <v>57</v>
      </c>
      <c r="G18" s="3" t="s">
        <v>58</v>
      </c>
      <c r="H18" s="10" t="s">
        <v>41</v>
      </c>
      <c r="I18" s="10">
        <v>1</v>
      </c>
      <c r="J18" s="21">
        <v>100000</v>
      </c>
      <c r="K18" s="21">
        <f t="shared" si="0"/>
        <v>100000</v>
      </c>
      <c r="L18" s="9" t="s">
        <v>706</v>
      </c>
      <c r="M18" s="9" t="s">
        <v>707</v>
      </c>
    </row>
    <row r="19" spans="1:13" ht="51" x14ac:dyDescent="0.2">
      <c r="A19" s="5" t="s">
        <v>1</v>
      </c>
      <c r="B19" s="18" t="s">
        <v>59</v>
      </c>
      <c r="C19" s="18" t="s">
        <v>60</v>
      </c>
      <c r="D19" s="18" t="s">
        <v>61</v>
      </c>
      <c r="E19" s="23" t="s">
        <v>62</v>
      </c>
      <c r="F19" s="23" t="s">
        <v>63</v>
      </c>
      <c r="G19" s="3" t="s">
        <v>64</v>
      </c>
      <c r="H19" s="10" t="s">
        <v>41</v>
      </c>
      <c r="I19" s="10">
        <v>64</v>
      </c>
      <c r="J19" s="21">
        <v>55000</v>
      </c>
      <c r="K19" s="21">
        <f t="shared" si="0"/>
        <v>3520000</v>
      </c>
      <c r="L19" s="9" t="s">
        <v>706</v>
      </c>
      <c r="M19" s="9" t="s">
        <v>707</v>
      </c>
    </row>
    <row r="20" spans="1:13" ht="63.75" x14ac:dyDescent="0.2">
      <c r="A20" s="5" t="s">
        <v>1</v>
      </c>
      <c r="B20" s="18" t="s">
        <v>59</v>
      </c>
      <c r="C20" s="18" t="s">
        <v>60</v>
      </c>
      <c r="D20" s="18" t="s">
        <v>65</v>
      </c>
      <c r="E20" s="23" t="s">
        <v>66</v>
      </c>
      <c r="F20" s="23" t="s">
        <v>67</v>
      </c>
      <c r="G20" s="3" t="s">
        <v>68</v>
      </c>
      <c r="H20" s="10" t="s">
        <v>41</v>
      </c>
      <c r="I20" s="10">
        <v>4</v>
      </c>
      <c r="J20" s="21">
        <v>75000</v>
      </c>
      <c r="K20" s="21">
        <f t="shared" si="0"/>
        <v>300000</v>
      </c>
      <c r="L20" s="9" t="s">
        <v>706</v>
      </c>
      <c r="M20" s="9" t="s">
        <v>707</v>
      </c>
    </row>
    <row r="21" spans="1:13" ht="51" x14ac:dyDescent="0.2">
      <c r="A21" s="5" t="s">
        <v>1</v>
      </c>
      <c r="B21" s="18" t="s">
        <v>59</v>
      </c>
      <c r="C21" s="18" t="s">
        <v>60</v>
      </c>
      <c r="D21" s="18" t="s">
        <v>65</v>
      </c>
      <c r="E21" s="23" t="s">
        <v>66</v>
      </c>
      <c r="F21" s="23" t="s">
        <v>69</v>
      </c>
      <c r="G21" s="3" t="s">
        <v>70</v>
      </c>
      <c r="H21" s="10" t="s">
        <v>41</v>
      </c>
      <c r="I21" s="10">
        <v>1</v>
      </c>
      <c r="J21" s="21">
        <v>200000</v>
      </c>
      <c r="K21" s="21">
        <f t="shared" si="0"/>
        <v>200000</v>
      </c>
      <c r="L21" s="9" t="s">
        <v>706</v>
      </c>
      <c r="M21" s="9" t="s">
        <v>707</v>
      </c>
    </row>
    <row r="22" spans="1:13" ht="38.25" x14ac:dyDescent="0.2">
      <c r="A22" s="5" t="s">
        <v>1</v>
      </c>
      <c r="B22" s="18" t="s">
        <v>59</v>
      </c>
      <c r="C22" s="18" t="s">
        <v>71</v>
      </c>
      <c r="D22" s="18" t="s">
        <v>72</v>
      </c>
      <c r="E22" s="23" t="s">
        <v>73</v>
      </c>
      <c r="F22" s="23" t="s">
        <v>74</v>
      </c>
      <c r="G22" s="3" t="s">
        <v>75</v>
      </c>
      <c r="H22" s="10" t="s">
        <v>41</v>
      </c>
      <c r="I22" s="10">
        <v>33</v>
      </c>
      <c r="J22" s="21">
        <v>7000</v>
      </c>
      <c r="K22" s="21">
        <f t="shared" si="0"/>
        <v>231000</v>
      </c>
      <c r="L22" s="9" t="s">
        <v>706</v>
      </c>
      <c r="M22" s="9" t="s">
        <v>707</v>
      </c>
    </row>
    <row r="23" spans="1:13" ht="38.25" x14ac:dyDescent="0.2">
      <c r="A23" s="5" t="s">
        <v>1</v>
      </c>
      <c r="B23" s="18" t="s">
        <v>59</v>
      </c>
      <c r="C23" s="18" t="s">
        <v>71</v>
      </c>
      <c r="D23" s="18" t="s">
        <v>72</v>
      </c>
      <c r="E23" s="23" t="s">
        <v>73</v>
      </c>
      <c r="F23" s="23" t="s">
        <v>77</v>
      </c>
      <c r="G23" s="3" t="s">
        <v>76</v>
      </c>
      <c r="H23" s="10" t="s">
        <v>41</v>
      </c>
      <c r="I23" s="10">
        <v>6</v>
      </c>
      <c r="J23" s="21">
        <v>16100</v>
      </c>
      <c r="K23" s="21">
        <f t="shared" si="0"/>
        <v>96600</v>
      </c>
      <c r="L23" s="9" t="s">
        <v>706</v>
      </c>
      <c r="M23" s="9" t="s">
        <v>707</v>
      </c>
    </row>
    <row r="24" spans="1:13" ht="78" customHeight="1" x14ac:dyDescent="0.2">
      <c r="A24" s="5" t="s">
        <v>1</v>
      </c>
      <c r="B24" s="18" t="s">
        <v>59</v>
      </c>
      <c r="C24" s="18" t="s">
        <v>78</v>
      </c>
      <c r="D24" s="18" t="s">
        <v>79</v>
      </c>
      <c r="E24" s="23" t="s">
        <v>80</v>
      </c>
      <c r="F24" s="23" t="s">
        <v>81</v>
      </c>
      <c r="G24" s="3" t="s">
        <v>82</v>
      </c>
      <c r="H24" s="10" t="s">
        <v>41</v>
      </c>
      <c r="I24" s="10">
        <v>234</v>
      </c>
      <c r="J24" s="21">
        <v>20</v>
      </c>
      <c r="K24" s="21">
        <f t="shared" si="0"/>
        <v>4680</v>
      </c>
      <c r="L24" s="9" t="s">
        <v>706</v>
      </c>
      <c r="M24" s="9" t="s">
        <v>707</v>
      </c>
    </row>
    <row r="25" spans="1:13" ht="74.25" customHeight="1" x14ac:dyDescent="0.2">
      <c r="A25" s="5" t="s">
        <v>1</v>
      </c>
      <c r="B25" s="18" t="s">
        <v>59</v>
      </c>
      <c r="C25" s="18" t="s">
        <v>78</v>
      </c>
      <c r="D25" s="18" t="s">
        <v>83</v>
      </c>
      <c r="E25" s="23" t="s">
        <v>80</v>
      </c>
      <c r="F25" s="23" t="s">
        <v>84</v>
      </c>
      <c r="G25" s="3" t="s">
        <v>85</v>
      </c>
      <c r="H25" s="10" t="s">
        <v>41</v>
      </c>
      <c r="I25" s="10">
        <v>130</v>
      </c>
      <c r="J25" s="21">
        <v>200</v>
      </c>
      <c r="K25" s="21">
        <f t="shared" si="0"/>
        <v>26000</v>
      </c>
      <c r="L25" s="9" t="s">
        <v>706</v>
      </c>
      <c r="M25" s="9" t="s">
        <v>707</v>
      </c>
    </row>
    <row r="26" spans="1:13" ht="51" x14ac:dyDescent="0.2">
      <c r="A26" s="5" t="s">
        <v>1</v>
      </c>
      <c r="B26" s="18" t="s">
        <v>59</v>
      </c>
      <c r="C26" s="18" t="s">
        <v>86</v>
      </c>
      <c r="D26" s="18" t="s">
        <v>87</v>
      </c>
      <c r="E26" s="23" t="s">
        <v>89</v>
      </c>
      <c r="F26" s="23" t="s">
        <v>90</v>
      </c>
      <c r="G26" s="3" t="s">
        <v>88</v>
      </c>
      <c r="H26" s="10" t="s">
        <v>91</v>
      </c>
      <c r="I26" s="10">
        <v>6</v>
      </c>
      <c r="J26" s="21">
        <v>900</v>
      </c>
      <c r="K26" s="21">
        <f t="shared" si="0"/>
        <v>5400</v>
      </c>
      <c r="L26" s="9" t="s">
        <v>706</v>
      </c>
      <c r="M26" s="9" t="s">
        <v>707</v>
      </c>
    </row>
    <row r="27" spans="1:13" ht="51" x14ac:dyDescent="0.2">
      <c r="A27" s="5" t="s">
        <v>1</v>
      </c>
      <c r="B27" s="18" t="s">
        <v>59</v>
      </c>
      <c r="C27" s="18" t="s">
        <v>92</v>
      </c>
      <c r="D27" s="18" t="s">
        <v>93</v>
      </c>
      <c r="E27" s="23" t="s">
        <v>62</v>
      </c>
      <c r="F27" s="23" t="s">
        <v>94</v>
      </c>
      <c r="G27" s="3" t="s">
        <v>95</v>
      </c>
      <c r="H27" s="10" t="s">
        <v>41</v>
      </c>
      <c r="I27" s="10">
        <v>100</v>
      </c>
      <c r="J27" s="21">
        <v>18000</v>
      </c>
      <c r="K27" s="21">
        <f t="shared" si="0"/>
        <v>1800000</v>
      </c>
      <c r="L27" s="9" t="s">
        <v>706</v>
      </c>
      <c r="M27" s="9" t="s">
        <v>707</v>
      </c>
    </row>
    <row r="28" spans="1:13" ht="114.75" x14ac:dyDescent="0.2">
      <c r="A28" s="5" t="s">
        <v>1</v>
      </c>
      <c r="B28" s="18" t="s">
        <v>59</v>
      </c>
      <c r="C28" s="18" t="s">
        <v>96</v>
      </c>
      <c r="D28" s="18" t="s">
        <v>97</v>
      </c>
      <c r="E28" s="23" t="s">
        <v>98</v>
      </c>
      <c r="F28" s="23" t="s">
        <v>99</v>
      </c>
      <c r="G28" s="3" t="s">
        <v>100</v>
      </c>
      <c r="H28" s="10" t="s">
        <v>41</v>
      </c>
      <c r="I28" s="10">
        <v>49</v>
      </c>
      <c r="J28" s="21">
        <v>25600</v>
      </c>
      <c r="K28" s="21">
        <f t="shared" si="0"/>
        <v>1254400</v>
      </c>
      <c r="L28" s="9" t="s">
        <v>706</v>
      </c>
      <c r="M28" s="9" t="s">
        <v>707</v>
      </c>
    </row>
    <row r="29" spans="1:13" ht="63.75" x14ac:dyDescent="0.2">
      <c r="A29" s="5" t="s">
        <v>1</v>
      </c>
      <c r="B29" s="18" t="s">
        <v>59</v>
      </c>
      <c r="C29" s="18" t="s">
        <v>101</v>
      </c>
      <c r="D29" s="18" t="s">
        <v>18</v>
      </c>
      <c r="E29" s="23" t="s">
        <v>102</v>
      </c>
      <c r="F29" s="23" t="s">
        <v>103</v>
      </c>
      <c r="G29" s="3" t="s">
        <v>104</v>
      </c>
      <c r="H29" s="10" t="s">
        <v>41</v>
      </c>
      <c r="I29" s="10">
        <v>72</v>
      </c>
      <c r="J29" s="21">
        <v>15300</v>
      </c>
      <c r="K29" s="21">
        <f t="shared" si="0"/>
        <v>1101600</v>
      </c>
      <c r="L29" s="9" t="s">
        <v>706</v>
      </c>
      <c r="M29" s="9" t="s">
        <v>707</v>
      </c>
    </row>
    <row r="30" spans="1:13" ht="51" x14ac:dyDescent="0.2">
      <c r="A30" s="5" t="s">
        <v>1</v>
      </c>
      <c r="B30" s="18" t="s">
        <v>59</v>
      </c>
      <c r="C30" s="18" t="s">
        <v>105</v>
      </c>
      <c r="D30" s="18" t="s">
        <v>106</v>
      </c>
      <c r="E30" s="23" t="s">
        <v>107</v>
      </c>
      <c r="F30" s="23" t="s">
        <v>108</v>
      </c>
      <c r="G30" s="3" t="s">
        <v>109</v>
      </c>
      <c r="H30" s="10" t="s">
        <v>41</v>
      </c>
      <c r="I30" s="10">
        <v>37</v>
      </c>
      <c r="J30" s="21">
        <v>7200</v>
      </c>
      <c r="K30" s="21">
        <f t="shared" si="0"/>
        <v>266400</v>
      </c>
      <c r="L30" s="9" t="s">
        <v>706</v>
      </c>
      <c r="M30" s="9" t="s">
        <v>707</v>
      </c>
    </row>
    <row r="31" spans="1:13" ht="63.75" x14ac:dyDescent="0.2">
      <c r="A31" s="5" t="s">
        <v>1</v>
      </c>
      <c r="B31" s="18" t="s">
        <v>59</v>
      </c>
      <c r="C31" s="18" t="s">
        <v>105</v>
      </c>
      <c r="D31" s="18" t="s">
        <v>111</v>
      </c>
      <c r="E31" s="23" t="s">
        <v>107</v>
      </c>
      <c r="F31" s="23" t="s">
        <v>112</v>
      </c>
      <c r="G31" s="3" t="s">
        <v>110</v>
      </c>
      <c r="H31" s="10" t="s">
        <v>41</v>
      </c>
      <c r="I31" s="10">
        <v>14</v>
      </c>
      <c r="J31" s="21">
        <v>9000</v>
      </c>
      <c r="K31" s="21">
        <f t="shared" si="0"/>
        <v>126000</v>
      </c>
      <c r="L31" s="9" t="s">
        <v>706</v>
      </c>
      <c r="M31" s="9" t="s">
        <v>707</v>
      </c>
    </row>
    <row r="32" spans="1:13" ht="89.25" x14ac:dyDescent="0.2">
      <c r="A32" s="5" t="s">
        <v>1</v>
      </c>
      <c r="B32" s="18" t="s">
        <v>59</v>
      </c>
      <c r="C32" s="18" t="s">
        <v>113</v>
      </c>
      <c r="D32" s="18" t="s">
        <v>114</v>
      </c>
      <c r="E32" s="23" t="s">
        <v>115</v>
      </c>
      <c r="F32" s="23" t="s">
        <v>116</v>
      </c>
      <c r="G32" s="3" t="s">
        <v>117</v>
      </c>
      <c r="H32" s="10" t="s">
        <v>41</v>
      </c>
      <c r="I32" s="10">
        <v>255</v>
      </c>
      <c r="J32" s="21">
        <v>3000</v>
      </c>
      <c r="K32" s="21">
        <f t="shared" si="0"/>
        <v>765000</v>
      </c>
      <c r="L32" s="9" t="s">
        <v>706</v>
      </c>
      <c r="M32" s="9" t="s">
        <v>707</v>
      </c>
    </row>
    <row r="33" spans="1:13" ht="89.25" x14ac:dyDescent="0.2">
      <c r="A33" s="5" t="s">
        <v>1</v>
      </c>
      <c r="B33" s="18" t="s">
        <v>59</v>
      </c>
      <c r="C33" s="18" t="s">
        <v>113</v>
      </c>
      <c r="D33" s="18" t="s">
        <v>118</v>
      </c>
      <c r="E33" s="23" t="s">
        <v>119</v>
      </c>
      <c r="F33" s="23" t="s">
        <v>120</v>
      </c>
      <c r="G33" s="3" t="s">
        <v>121</v>
      </c>
      <c r="H33" s="10" t="s">
        <v>41</v>
      </c>
      <c r="I33" s="10">
        <v>130</v>
      </c>
      <c r="J33" s="21">
        <v>1500</v>
      </c>
      <c r="K33" s="21">
        <f t="shared" si="0"/>
        <v>195000</v>
      </c>
      <c r="L33" s="9" t="s">
        <v>706</v>
      </c>
      <c r="M33" s="9" t="s">
        <v>707</v>
      </c>
    </row>
    <row r="34" spans="1:13" ht="38.25" x14ac:dyDescent="0.2">
      <c r="A34" s="5" t="s">
        <v>1</v>
      </c>
      <c r="B34" s="18" t="s">
        <v>59</v>
      </c>
      <c r="C34" s="18" t="s">
        <v>113</v>
      </c>
      <c r="D34" s="18" t="s">
        <v>122</v>
      </c>
      <c r="E34" s="23" t="s">
        <v>102</v>
      </c>
      <c r="F34" s="23" t="s">
        <v>123</v>
      </c>
      <c r="G34" s="3" t="s">
        <v>124</v>
      </c>
      <c r="H34" s="10" t="s">
        <v>41</v>
      </c>
      <c r="I34" s="10">
        <v>12</v>
      </c>
      <c r="J34" s="21">
        <v>27300</v>
      </c>
      <c r="K34" s="21">
        <f t="shared" si="0"/>
        <v>327600</v>
      </c>
      <c r="L34" s="9" t="s">
        <v>706</v>
      </c>
      <c r="M34" s="9" t="s">
        <v>707</v>
      </c>
    </row>
    <row r="35" spans="1:13" ht="63.75" x14ac:dyDescent="0.2">
      <c r="A35" s="5" t="s">
        <v>1</v>
      </c>
      <c r="B35" s="18" t="s">
        <v>59</v>
      </c>
      <c r="C35" s="18" t="s">
        <v>113</v>
      </c>
      <c r="D35" s="18" t="s">
        <v>122</v>
      </c>
      <c r="E35" s="23" t="s">
        <v>125</v>
      </c>
      <c r="F35" s="23" t="s">
        <v>126</v>
      </c>
      <c r="G35" s="3" t="s">
        <v>127</v>
      </c>
      <c r="H35" s="10" t="s">
        <v>41</v>
      </c>
      <c r="I35" s="10">
        <v>31</v>
      </c>
      <c r="J35" s="21">
        <v>53700</v>
      </c>
      <c r="K35" s="21">
        <f t="shared" si="0"/>
        <v>1664700</v>
      </c>
      <c r="L35" s="9" t="s">
        <v>706</v>
      </c>
      <c r="M35" s="9" t="s">
        <v>707</v>
      </c>
    </row>
    <row r="36" spans="1:13" ht="63.75" x14ac:dyDescent="0.2">
      <c r="A36" s="5" t="s">
        <v>1</v>
      </c>
      <c r="B36" s="18" t="s">
        <v>59</v>
      </c>
      <c r="C36" s="18" t="s">
        <v>113</v>
      </c>
      <c r="D36" s="18" t="s">
        <v>128</v>
      </c>
      <c r="E36" s="23" t="s">
        <v>102</v>
      </c>
      <c r="F36" s="23" t="s">
        <v>129</v>
      </c>
      <c r="G36" s="3" t="s">
        <v>130</v>
      </c>
      <c r="H36" s="10" t="s">
        <v>41</v>
      </c>
      <c r="I36" s="10">
        <v>106</v>
      </c>
      <c r="J36" s="21">
        <v>25800</v>
      </c>
      <c r="K36" s="21">
        <f t="shared" si="0"/>
        <v>2734800</v>
      </c>
      <c r="L36" s="9" t="s">
        <v>706</v>
      </c>
      <c r="M36" s="9" t="s">
        <v>707</v>
      </c>
    </row>
    <row r="37" spans="1:13" ht="51" x14ac:dyDescent="0.2">
      <c r="A37" s="5" t="s">
        <v>1</v>
      </c>
      <c r="B37" s="18" t="s">
        <v>59</v>
      </c>
      <c r="C37" s="18" t="s">
        <v>113</v>
      </c>
      <c r="D37" s="18" t="s">
        <v>128</v>
      </c>
      <c r="E37" s="23" t="s">
        <v>102</v>
      </c>
      <c r="F37" s="23" t="s">
        <v>131</v>
      </c>
      <c r="G37" s="3" t="s">
        <v>132</v>
      </c>
      <c r="H37" s="10" t="s">
        <v>41</v>
      </c>
      <c r="I37" s="10">
        <v>11</v>
      </c>
      <c r="J37" s="21">
        <v>9000</v>
      </c>
      <c r="K37" s="21">
        <f t="shared" si="0"/>
        <v>99000</v>
      </c>
      <c r="L37" s="9" t="s">
        <v>706</v>
      </c>
      <c r="M37" s="9" t="s">
        <v>707</v>
      </c>
    </row>
    <row r="38" spans="1:13" ht="51" x14ac:dyDescent="0.2">
      <c r="A38" s="5" t="s">
        <v>1</v>
      </c>
      <c r="B38" s="18" t="s">
        <v>59</v>
      </c>
      <c r="C38" s="18" t="s">
        <v>113</v>
      </c>
      <c r="D38" s="18" t="s">
        <v>128</v>
      </c>
      <c r="E38" s="23" t="s">
        <v>125</v>
      </c>
      <c r="F38" s="23" t="s">
        <v>133</v>
      </c>
      <c r="G38" s="3" t="s">
        <v>134</v>
      </c>
      <c r="H38" s="10" t="s">
        <v>41</v>
      </c>
      <c r="I38" s="10">
        <v>13</v>
      </c>
      <c r="J38" s="21">
        <v>18000</v>
      </c>
      <c r="K38" s="21">
        <f t="shared" si="0"/>
        <v>234000</v>
      </c>
      <c r="L38" s="9" t="s">
        <v>706</v>
      </c>
      <c r="M38" s="9" t="s">
        <v>707</v>
      </c>
    </row>
    <row r="39" spans="1:13" ht="76.5" x14ac:dyDescent="0.2">
      <c r="A39" s="5" t="s">
        <v>1</v>
      </c>
      <c r="B39" s="18" t="s">
        <v>59</v>
      </c>
      <c r="C39" s="18" t="s">
        <v>113</v>
      </c>
      <c r="D39" s="18" t="s">
        <v>135</v>
      </c>
      <c r="E39" s="23" t="s">
        <v>136</v>
      </c>
      <c r="F39" s="23" t="s">
        <v>137</v>
      </c>
      <c r="G39" s="3" t="s">
        <v>138</v>
      </c>
      <c r="H39" s="10" t="s">
        <v>41</v>
      </c>
      <c r="I39" s="10">
        <v>5</v>
      </c>
      <c r="J39" s="21">
        <v>2200</v>
      </c>
      <c r="K39" s="21">
        <f t="shared" si="0"/>
        <v>11000</v>
      </c>
      <c r="L39" s="9" t="s">
        <v>706</v>
      </c>
      <c r="M39" s="9" t="s">
        <v>707</v>
      </c>
    </row>
    <row r="40" spans="1:13" ht="51" x14ac:dyDescent="0.2">
      <c r="A40" s="5" t="s">
        <v>1</v>
      </c>
      <c r="B40" s="18" t="s">
        <v>59</v>
      </c>
      <c r="C40" s="18" t="s">
        <v>113</v>
      </c>
      <c r="D40" s="18" t="s">
        <v>139</v>
      </c>
      <c r="E40" s="23" t="s">
        <v>140</v>
      </c>
      <c r="F40" s="23" t="s">
        <v>141</v>
      </c>
      <c r="G40" s="3" t="s">
        <v>142</v>
      </c>
      <c r="H40" s="10" t="s">
        <v>41</v>
      </c>
      <c r="I40" s="10">
        <v>5</v>
      </c>
      <c r="J40" s="21">
        <v>1800</v>
      </c>
      <c r="K40" s="21">
        <f t="shared" si="0"/>
        <v>9000</v>
      </c>
      <c r="L40" s="9" t="s">
        <v>706</v>
      </c>
      <c r="M40" s="9" t="s">
        <v>707</v>
      </c>
    </row>
    <row r="41" spans="1:13" ht="51" x14ac:dyDescent="0.2">
      <c r="A41" s="5" t="s">
        <v>1</v>
      </c>
      <c r="B41" s="18" t="s">
        <v>59</v>
      </c>
      <c r="C41" s="18" t="s">
        <v>143</v>
      </c>
      <c r="D41" s="18" t="s">
        <v>144</v>
      </c>
      <c r="E41" s="23" t="s">
        <v>145</v>
      </c>
      <c r="F41" s="23" t="s">
        <v>146</v>
      </c>
      <c r="G41" s="3" t="s">
        <v>147</v>
      </c>
      <c r="H41" s="10" t="s">
        <v>41</v>
      </c>
      <c r="I41" s="10">
        <v>2168</v>
      </c>
      <c r="J41" s="21">
        <v>1900</v>
      </c>
      <c r="K41" s="21">
        <f t="shared" si="0"/>
        <v>4119200</v>
      </c>
      <c r="L41" s="9" t="s">
        <v>706</v>
      </c>
      <c r="M41" s="9" t="s">
        <v>707</v>
      </c>
    </row>
    <row r="42" spans="1:13" ht="38.25" x14ac:dyDescent="0.2">
      <c r="A42" s="5" t="s">
        <v>1</v>
      </c>
      <c r="B42" s="18" t="s">
        <v>59</v>
      </c>
      <c r="C42" s="18" t="s">
        <v>143</v>
      </c>
      <c r="D42" s="18" t="s">
        <v>148</v>
      </c>
      <c r="E42" s="23" t="s">
        <v>149</v>
      </c>
      <c r="F42" s="23" t="s">
        <v>150</v>
      </c>
      <c r="G42" s="3" t="s">
        <v>151</v>
      </c>
      <c r="H42" s="10" t="s">
        <v>41</v>
      </c>
      <c r="I42" s="10">
        <v>131</v>
      </c>
      <c r="J42" s="21">
        <v>7800</v>
      </c>
      <c r="K42" s="21">
        <f t="shared" si="0"/>
        <v>1021800</v>
      </c>
      <c r="L42" s="9" t="s">
        <v>706</v>
      </c>
      <c r="M42" s="9" t="s">
        <v>707</v>
      </c>
    </row>
    <row r="43" spans="1:13" ht="38.25" x14ac:dyDescent="0.2">
      <c r="A43" s="5" t="s">
        <v>1</v>
      </c>
      <c r="B43" s="18" t="s">
        <v>59</v>
      </c>
      <c r="C43" s="18" t="s">
        <v>143</v>
      </c>
      <c r="D43" s="18" t="s">
        <v>148</v>
      </c>
      <c r="E43" s="23" t="s">
        <v>149</v>
      </c>
      <c r="F43" s="23" t="s">
        <v>152</v>
      </c>
      <c r="G43" s="3" t="s">
        <v>153</v>
      </c>
      <c r="H43" s="10" t="s">
        <v>41</v>
      </c>
      <c r="I43" s="10">
        <v>9</v>
      </c>
      <c r="J43" s="21">
        <v>3380</v>
      </c>
      <c r="K43" s="21">
        <f t="shared" si="0"/>
        <v>30420</v>
      </c>
      <c r="L43" s="9" t="s">
        <v>706</v>
      </c>
      <c r="M43" s="9" t="s">
        <v>707</v>
      </c>
    </row>
    <row r="44" spans="1:13" ht="63.75" x14ac:dyDescent="0.2">
      <c r="A44" s="5" t="s">
        <v>1</v>
      </c>
      <c r="B44" s="18" t="s">
        <v>59</v>
      </c>
      <c r="C44" s="18" t="s">
        <v>46</v>
      </c>
      <c r="D44" s="18" t="s">
        <v>154</v>
      </c>
      <c r="E44" s="23" t="s">
        <v>155</v>
      </c>
      <c r="F44" s="23" t="s">
        <v>156</v>
      </c>
      <c r="G44" s="3" t="s">
        <v>157</v>
      </c>
      <c r="H44" s="10" t="s">
        <v>41</v>
      </c>
      <c r="I44" s="10">
        <v>138</v>
      </c>
      <c r="J44" s="21">
        <v>100</v>
      </c>
      <c r="K44" s="21">
        <f t="shared" si="0"/>
        <v>13800</v>
      </c>
      <c r="L44" s="9" t="s">
        <v>706</v>
      </c>
      <c r="M44" s="9" t="s">
        <v>707</v>
      </c>
    </row>
    <row r="45" spans="1:13" ht="51" x14ac:dyDescent="0.2">
      <c r="A45" s="5" t="s">
        <v>1</v>
      </c>
      <c r="B45" s="18" t="s">
        <v>59</v>
      </c>
      <c r="C45" s="18" t="s">
        <v>158</v>
      </c>
      <c r="D45" s="18" t="s">
        <v>159</v>
      </c>
      <c r="E45" s="23" t="s">
        <v>160</v>
      </c>
      <c r="F45" s="23" t="s">
        <v>161</v>
      </c>
      <c r="G45" s="3" t="s">
        <v>162</v>
      </c>
      <c r="H45" s="10" t="s">
        <v>41</v>
      </c>
      <c r="I45" s="10">
        <v>19</v>
      </c>
      <c r="J45" s="21">
        <v>60</v>
      </c>
      <c r="K45" s="21">
        <f t="shared" si="0"/>
        <v>1140</v>
      </c>
      <c r="L45" s="9" t="s">
        <v>706</v>
      </c>
      <c r="M45" s="9" t="s">
        <v>707</v>
      </c>
    </row>
    <row r="46" spans="1:13" ht="63.75" x14ac:dyDescent="0.2">
      <c r="A46" s="5" t="s">
        <v>1</v>
      </c>
      <c r="B46" s="18" t="s">
        <v>59</v>
      </c>
      <c r="C46" s="18" t="s">
        <v>158</v>
      </c>
      <c r="D46" s="18" t="s">
        <v>163</v>
      </c>
      <c r="E46" s="23" t="s">
        <v>164</v>
      </c>
      <c r="F46" s="23" t="s">
        <v>165</v>
      </c>
      <c r="G46" s="3" t="s">
        <v>166</v>
      </c>
      <c r="H46" s="10" t="s">
        <v>41</v>
      </c>
      <c r="I46" s="10">
        <v>312</v>
      </c>
      <c r="J46" s="21">
        <v>35</v>
      </c>
      <c r="K46" s="21">
        <f t="shared" si="0"/>
        <v>10920</v>
      </c>
      <c r="L46" s="9" t="s">
        <v>706</v>
      </c>
      <c r="M46" s="9" t="s">
        <v>707</v>
      </c>
    </row>
    <row r="47" spans="1:13" ht="51" x14ac:dyDescent="0.2">
      <c r="A47" s="5" t="s">
        <v>1</v>
      </c>
      <c r="B47" s="18" t="s">
        <v>59</v>
      </c>
      <c r="C47" s="18" t="s">
        <v>158</v>
      </c>
      <c r="D47" s="18" t="s">
        <v>163</v>
      </c>
      <c r="E47" s="23" t="s">
        <v>164</v>
      </c>
      <c r="F47" s="23" t="s">
        <v>167</v>
      </c>
      <c r="G47" s="3" t="s">
        <v>168</v>
      </c>
      <c r="H47" s="10" t="s">
        <v>41</v>
      </c>
      <c r="I47" s="10">
        <v>390</v>
      </c>
      <c r="J47" s="21">
        <v>250</v>
      </c>
      <c r="K47" s="21">
        <f t="shared" si="0"/>
        <v>97500</v>
      </c>
      <c r="L47" s="9" t="s">
        <v>706</v>
      </c>
      <c r="M47" s="9" t="s">
        <v>707</v>
      </c>
    </row>
    <row r="48" spans="1:13" ht="38.25" x14ac:dyDescent="0.2">
      <c r="A48" s="5" t="s">
        <v>1</v>
      </c>
      <c r="B48" s="18" t="s">
        <v>59</v>
      </c>
      <c r="C48" s="18" t="s">
        <v>169</v>
      </c>
      <c r="D48" s="18" t="s">
        <v>159</v>
      </c>
      <c r="E48" s="23" t="s">
        <v>170</v>
      </c>
      <c r="F48" s="23" t="s">
        <v>171</v>
      </c>
      <c r="G48" s="3" t="s">
        <v>172</v>
      </c>
      <c r="H48" s="10" t="s">
        <v>41</v>
      </c>
      <c r="I48" s="10">
        <v>33</v>
      </c>
      <c r="J48" s="21">
        <v>2500</v>
      </c>
      <c r="K48" s="21">
        <f t="shared" si="0"/>
        <v>82500</v>
      </c>
      <c r="L48" s="9" t="s">
        <v>706</v>
      </c>
      <c r="M48" s="9" t="s">
        <v>707</v>
      </c>
    </row>
    <row r="49" spans="1:13" ht="63.75" x14ac:dyDescent="0.2">
      <c r="A49" s="5" t="s">
        <v>1</v>
      </c>
      <c r="B49" s="18" t="s">
        <v>59</v>
      </c>
      <c r="C49" s="18" t="s">
        <v>173</v>
      </c>
      <c r="D49" s="18" t="s">
        <v>174</v>
      </c>
      <c r="E49" s="23" t="s">
        <v>175</v>
      </c>
      <c r="F49" s="23" t="s">
        <v>176</v>
      </c>
      <c r="G49" s="3" t="s">
        <v>177</v>
      </c>
      <c r="H49" s="10" t="s">
        <v>41</v>
      </c>
      <c r="I49" s="10">
        <v>195</v>
      </c>
      <c r="J49" s="21">
        <v>2000</v>
      </c>
      <c r="K49" s="21">
        <f t="shared" si="0"/>
        <v>390000</v>
      </c>
      <c r="L49" s="9" t="s">
        <v>706</v>
      </c>
      <c r="M49" s="9" t="s">
        <v>707</v>
      </c>
    </row>
    <row r="50" spans="1:13" ht="63.75" x14ac:dyDescent="0.2">
      <c r="A50" s="5" t="s">
        <v>1</v>
      </c>
      <c r="B50" s="18" t="s">
        <v>59</v>
      </c>
      <c r="C50" s="18" t="s">
        <v>173</v>
      </c>
      <c r="D50" s="18" t="s">
        <v>174</v>
      </c>
      <c r="E50" s="23" t="s">
        <v>179</v>
      </c>
      <c r="F50" s="23" t="s">
        <v>180</v>
      </c>
      <c r="G50" s="3" t="s">
        <v>178</v>
      </c>
      <c r="H50" s="10" t="s">
        <v>41</v>
      </c>
      <c r="I50" s="10">
        <v>200</v>
      </c>
      <c r="J50" s="21">
        <v>5</v>
      </c>
      <c r="K50" s="21">
        <f t="shared" si="0"/>
        <v>1000</v>
      </c>
      <c r="L50" s="9" t="s">
        <v>706</v>
      </c>
      <c r="M50" s="9" t="s">
        <v>707</v>
      </c>
    </row>
    <row r="51" spans="1:13" ht="63.75" x14ac:dyDescent="0.2">
      <c r="A51" s="5" t="s">
        <v>1</v>
      </c>
      <c r="B51" s="18" t="s">
        <v>59</v>
      </c>
      <c r="C51" s="18" t="s">
        <v>173</v>
      </c>
      <c r="D51" s="18" t="s">
        <v>181</v>
      </c>
      <c r="E51" s="23" t="s">
        <v>182</v>
      </c>
      <c r="F51" s="23" t="s">
        <v>183</v>
      </c>
      <c r="G51" s="3" t="s">
        <v>184</v>
      </c>
      <c r="H51" s="10" t="s">
        <v>41</v>
      </c>
      <c r="I51" s="10">
        <v>331</v>
      </c>
      <c r="J51" s="21">
        <v>12</v>
      </c>
      <c r="K51" s="21">
        <f t="shared" si="0"/>
        <v>3972</v>
      </c>
      <c r="L51" s="9" t="s">
        <v>706</v>
      </c>
      <c r="M51" s="9" t="s">
        <v>707</v>
      </c>
    </row>
    <row r="52" spans="1:13" ht="51" x14ac:dyDescent="0.2">
      <c r="A52" s="5" t="s">
        <v>1</v>
      </c>
      <c r="B52" s="18" t="s">
        <v>59</v>
      </c>
      <c r="C52" s="18" t="s">
        <v>173</v>
      </c>
      <c r="D52" s="18" t="s">
        <v>185</v>
      </c>
      <c r="E52" s="23" t="s">
        <v>182</v>
      </c>
      <c r="F52" s="23" t="s">
        <v>186</v>
      </c>
      <c r="G52" s="3" t="s">
        <v>187</v>
      </c>
      <c r="H52" s="10" t="s">
        <v>41</v>
      </c>
      <c r="I52" s="10">
        <v>879</v>
      </c>
      <c r="J52" s="21">
        <v>8</v>
      </c>
      <c r="K52" s="21">
        <f t="shared" si="0"/>
        <v>7032</v>
      </c>
      <c r="L52" s="9" t="s">
        <v>706</v>
      </c>
      <c r="M52" s="9" t="s">
        <v>707</v>
      </c>
    </row>
    <row r="53" spans="1:13" ht="51" x14ac:dyDescent="0.2">
      <c r="A53" s="5" t="s">
        <v>1</v>
      </c>
      <c r="B53" s="18" t="s">
        <v>59</v>
      </c>
      <c r="C53" s="18" t="s">
        <v>173</v>
      </c>
      <c r="D53" s="18" t="s">
        <v>188</v>
      </c>
      <c r="E53" s="23" t="s">
        <v>175</v>
      </c>
      <c r="F53" s="23" t="s">
        <v>189</v>
      </c>
      <c r="G53" s="3" t="s">
        <v>190</v>
      </c>
      <c r="H53" s="10" t="s">
        <v>41</v>
      </c>
      <c r="I53" s="10">
        <v>1000</v>
      </c>
      <c r="J53" s="21">
        <v>50</v>
      </c>
      <c r="K53" s="21">
        <f t="shared" si="0"/>
        <v>50000</v>
      </c>
      <c r="L53" s="9" t="s">
        <v>706</v>
      </c>
      <c r="M53" s="9" t="s">
        <v>707</v>
      </c>
    </row>
    <row r="54" spans="1:13" ht="51" x14ac:dyDescent="0.2">
      <c r="A54" s="5" t="s">
        <v>1</v>
      </c>
      <c r="B54" s="18" t="s">
        <v>59</v>
      </c>
      <c r="C54" s="18" t="s">
        <v>191</v>
      </c>
      <c r="D54" s="18" t="s">
        <v>192</v>
      </c>
      <c r="E54" s="23" t="s">
        <v>193</v>
      </c>
      <c r="F54" s="23" t="s">
        <v>194</v>
      </c>
      <c r="G54" s="3" t="s">
        <v>195</v>
      </c>
      <c r="H54" s="10" t="s">
        <v>91</v>
      </c>
      <c r="I54" s="10">
        <v>31</v>
      </c>
      <c r="J54" s="21">
        <v>4900</v>
      </c>
      <c r="K54" s="21">
        <f t="shared" si="0"/>
        <v>151900</v>
      </c>
      <c r="L54" s="9" t="s">
        <v>706</v>
      </c>
      <c r="M54" s="9" t="s">
        <v>707</v>
      </c>
    </row>
    <row r="55" spans="1:13" ht="51" x14ac:dyDescent="0.2">
      <c r="A55" s="5" t="s">
        <v>1</v>
      </c>
      <c r="B55" s="18" t="s">
        <v>59</v>
      </c>
      <c r="C55" s="18" t="s">
        <v>191</v>
      </c>
      <c r="D55" s="18" t="s">
        <v>192</v>
      </c>
      <c r="E55" s="23" t="s">
        <v>193</v>
      </c>
      <c r="F55" s="23" t="s">
        <v>196</v>
      </c>
      <c r="G55" s="3" t="s">
        <v>197</v>
      </c>
      <c r="H55" s="10" t="s">
        <v>91</v>
      </c>
      <c r="I55" s="10">
        <v>187</v>
      </c>
      <c r="J55" s="21">
        <v>4800</v>
      </c>
      <c r="K55" s="21">
        <f t="shared" si="0"/>
        <v>897600</v>
      </c>
      <c r="L55" s="9" t="s">
        <v>706</v>
      </c>
      <c r="M55" s="9" t="s">
        <v>707</v>
      </c>
    </row>
    <row r="56" spans="1:13" ht="76.5" x14ac:dyDescent="0.2">
      <c r="A56" s="5" t="s">
        <v>1</v>
      </c>
      <c r="B56" s="18" t="s">
        <v>59</v>
      </c>
      <c r="C56" s="18" t="s">
        <v>198</v>
      </c>
      <c r="D56" s="18" t="s">
        <v>199</v>
      </c>
      <c r="E56" s="23" t="s">
        <v>200</v>
      </c>
      <c r="F56" s="23" t="s">
        <v>201</v>
      </c>
      <c r="G56" s="3" t="s">
        <v>202</v>
      </c>
      <c r="H56" s="10" t="s">
        <v>41</v>
      </c>
      <c r="I56" s="10">
        <v>137</v>
      </c>
      <c r="J56" s="21">
        <v>2300</v>
      </c>
      <c r="K56" s="21">
        <f t="shared" si="0"/>
        <v>315100</v>
      </c>
      <c r="L56" s="9" t="s">
        <v>706</v>
      </c>
      <c r="M56" s="9" t="s">
        <v>707</v>
      </c>
    </row>
    <row r="57" spans="1:13" ht="51" x14ac:dyDescent="0.2">
      <c r="A57" s="5" t="s">
        <v>1</v>
      </c>
      <c r="B57" s="18" t="s">
        <v>59</v>
      </c>
      <c r="C57" s="18" t="s">
        <v>203</v>
      </c>
      <c r="D57" s="18" t="s">
        <v>18</v>
      </c>
      <c r="E57" s="23" t="s">
        <v>204</v>
      </c>
      <c r="F57" s="23" t="s">
        <v>205</v>
      </c>
      <c r="G57" s="3" t="s">
        <v>206</v>
      </c>
      <c r="H57" s="10" t="s">
        <v>41</v>
      </c>
      <c r="I57" s="10">
        <v>364</v>
      </c>
      <c r="J57" s="21">
        <v>300</v>
      </c>
      <c r="K57" s="21">
        <f t="shared" si="0"/>
        <v>109200</v>
      </c>
      <c r="L57" s="9" t="s">
        <v>706</v>
      </c>
      <c r="M57" s="9" t="s">
        <v>707</v>
      </c>
    </row>
    <row r="58" spans="1:13" ht="63.75" x14ac:dyDescent="0.2">
      <c r="A58" s="5" t="s">
        <v>1</v>
      </c>
      <c r="B58" s="18" t="s">
        <v>59</v>
      </c>
      <c r="C58" s="18" t="s">
        <v>173</v>
      </c>
      <c r="D58" s="18" t="s">
        <v>185</v>
      </c>
      <c r="E58" s="23" t="s">
        <v>179</v>
      </c>
      <c r="F58" s="23" t="s">
        <v>207</v>
      </c>
      <c r="G58" s="3" t="s">
        <v>208</v>
      </c>
      <c r="H58" s="10" t="s">
        <v>41</v>
      </c>
      <c r="I58" s="10">
        <v>330</v>
      </c>
      <c r="J58" s="21">
        <v>6.3</v>
      </c>
      <c r="K58" s="21">
        <f t="shared" si="0"/>
        <v>2079</v>
      </c>
      <c r="L58" s="9" t="s">
        <v>706</v>
      </c>
      <c r="M58" s="9" t="s">
        <v>707</v>
      </c>
    </row>
    <row r="59" spans="1:13" ht="38.25" x14ac:dyDescent="0.2">
      <c r="A59" s="5" t="s">
        <v>1</v>
      </c>
      <c r="B59" s="18" t="s">
        <v>59</v>
      </c>
      <c r="C59" s="18" t="s">
        <v>209</v>
      </c>
      <c r="D59" s="18" t="s">
        <v>210</v>
      </c>
      <c r="E59" s="23" t="s">
        <v>211</v>
      </c>
      <c r="F59" s="23" t="s">
        <v>212</v>
      </c>
      <c r="G59" s="3" t="s">
        <v>213</v>
      </c>
      <c r="H59" s="10" t="s">
        <v>41</v>
      </c>
      <c r="I59" s="10">
        <v>20</v>
      </c>
      <c r="J59" s="21">
        <v>2000</v>
      </c>
      <c r="K59" s="21">
        <f t="shared" si="0"/>
        <v>40000</v>
      </c>
      <c r="L59" s="9" t="s">
        <v>706</v>
      </c>
      <c r="M59" s="9" t="s">
        <v>707</v>
      </c>
    </row>
    <row r="60" spans="1:13" ht="51" x14ac:dyDescent="0.2">
      <c r="A60" s="5" t="s">
        <v>1</v>
      </c>
      <c r="B60" s="18" t="s">
        <v>59</v>
      </c>
      <c r="C60" s="18" t="s">
        <v>214</v>
      </c>
      <c r="D60" s="18" t="s">
        <v>18</v>
      </c>
      <c r="E60" s="23" t="s">
        <v>215</v>
      </c>
      <c r="F60" s="23" t="s">
        <v>216</v>
      </c>
      <c r="G60" s="3" t="s">
        <v>217</v>
      </c>
      <c r="H60" s="10" t="s">
        <v>41</v>
      </c>
      <c r="I60" s="10">
        <v>234</v>
      </c>
      <c r="J60" s="21">
        <v>200</v>
      </c>
      <c r="K60" s="21">
        <f t="shared" si="0"/>
        <v>46800</v>
      </c>
      <c r="L60" s="9" t="s">
        <v>706</v>
      </c>
      <c r="M60" s="9" t="s">
        <v>707</v>
      </c>
    </row>
    <row r="61" spans="1:13" ht="76.5" x14ac:dyDescent="0.2">
      <c r="A61" s="5" t="s">
        <v>1</v>
      </c>
      <c r="B61" s="18" t="s">
        <v>59</v>
      </c>
      <c r="C61" s="18" t="s">
        <v>218</v>
      </c>
      <c r="D61" s="18" t="s">
        <v>219</v>
      </c>
      <c r="E61" s="23" t="s">
        <v>220</v>
      </c>
      <c r="F61" s="23" t="s">
        <v>221</v>
      </c>
      <c r="G61" s="3" t="s">
        <v>222</v>
      </c>
      <c r="H61" s="10" t="s">
        <v>41</v>
      </c>
      <c r="I61" s="10">
        <v>7</v>
      </c>
      <c r="J61" s="21">
        <v>15000</v>
      </c>
      <c r="K61" s="21">
        <f t="shared" si="0"/>
        <v>105000</v>
      </c>
      <c r="L61" s="9" t="s">
        <v>706</v>
      </c>
      <c r="M61" s="9" t="s">
        <v>707</v>
      </c>
    </row>
    <row r="62" spans="1:13" ht="51" x14ac:dyDescent="0.2">
      <c r="A62" s="5" t="s">
        <v>1</v>
      </c>
      <c r="B62" s="18" t="s">
        <v>59</v>
      </c>
      <c r="C62" s="18" t="s">
        <v>46</v>
      </c>
      <c r="D62" s="18" t="s">
        <v>114</v>
      </c>
      <c r="E62" s="23" t="s">
        <v>223</v>
      </c>
      <c r="F62" s="23" t="s">
        <v>224</v>
      </c>
      <c r="G62" s="3" t="s">
        <v>225</v>
      </c>
      <c r="H62" s="10" t="s">
        <v>41</v>
      </c>
      <c r="I62" s="10">
        <v>4</v>
      </c>
      <c r="J62" s="21">
        <v>36000</v>
      </c>
      <c r="K62" s="21">
        <f t="shared" si="0"/>
        <v>144000</v>
      </c>
      <c r="L62" s="9" t="s">
        <v>706</v>
      </c>
      <c r="M62" s="9" t="s">
        <v>707</v>
      </c>
    </row>
    <row r="63" spans="1:13" ht="63.75" x14ac:dyDescent="0.2">
      <c r="A63" s="5" t="s">
        <v>1</v>
      </c>
      <c r="B63" s="18" t="s">
        <v>59</v>
      </c>
      <c r="C63" s="18" t="s">
        <v>46</v>
      </c>
      <c r="D63" s="18" t="s">
        <v>226</v>
      </c>
      <c r="E63" s="23" t="s">
        <v>227</v>
      </c>
      <c r="F63" s="23" t="s">
        <v>228</v>
      </c>
      <c r="G63" s="3" t="s">
        <v>229</v>
      </c>
      <c r="H63" s="10" t="s">
        <v>41</v>
      </c>
      <c r="I63" s="10">
        <v>16</v>
      </c>
      <c r="J63" s="21">
        <v>2600</v>
      </c>
      <c r="K63" s="21">
        <f t="shared" si="0"/>
        <v>41600</v>
      </c>
      <c r="L63" s="9" t="s">
        <v>706</v>
      </c>
      <c r="M63" s="9" t="s">
        <v>707</v>
      </c>
    </row>
    <row r="64" spans="1:13" ht="63.75" x14ac:dyDescent="0.2">
      <c r="A64" s="5" t="s">
        <v>1</v>
      </c>
      <c r="B64" s="18" t="s">
        <v>59</v>
      </c>
      <c r="C64" s="18" t="s">
        <v>46</v>
      </c>
      <c r="D64" s="18" t="s">
        <v>230</v>
      </c>
      <c r="E64" s="23" t="s">
        <v>231</v>
      </c>
      <c r="F64" s="23" t="s">
        <v>232</v>
      </c>
      <c r="G64" s="3" t="s">
        <v>233</v>
      </c>
      <c r="H64" s="10" t="s">
        <v>41</v>
      </c>
      <c r="I64" s="10">
        <v>138</v>
      </c>
      <c r="J64" s="21">
        <v>450</v>
      </c>
      <c r="K64" s="21">
        <f t="shared" si="0"/>
        <v>62100</v>
      </c>
      <c r="L64" s="9" t="s">
        <v>706</v>
      </c>
      <c r="M64" s="9" t="s">
        <v>707</v>
      </c>
    </row>
    <row r="65" spans="1:13" ht="76.5" x14ac:dyDescent="0.2">
      <c r="A65" s="5" t="s">
        <v>1</v>
      </c>
      <c r="B65" s="18" t="s">
        <v>59</v>
      </c>
      <c r="C65" s="18" t="s">
        <v>46</v>
      </c>
      <c r="D65" s="18" t="s">
        <v>234</v>
      </c>
      <c r="E65" s="23" t="s">
        <v>235</v>
      </c>
      <c r="F65" s="23" t="s">
        <v>236</v>
      </c>
      <c r="G65" s="3" t="s">
        <v>237</v>
      </c>
      <c r="H65" s="10" t="s">
        <v>41</v>
      </c>
      <c r="I65" s="10">
        <v>13</v>
      </c>
      <c r="J65" s="21">
        <v>800</v>
      </c>
      <c r="K65" s="21">
        <f t="shared" si="0"/>
        <v>10400</v>
      </c>
      <c r="L65" s="9" t="s">
        <v>706</v>
      </c>
      <c r="M65" s="9" t="s">
        <v>707</v>
      </c>
    </row>
    <row r="66" spans="1:13" ht="63.75" x14ac:dyDescent="0.2">
      <c r="A66" s="5" t="s">
        <v>1</v>
      </c>
      <c r="B66" s="18" t="s">
        <v>59</v>
      </c>
      <c r="C66" s="18" t="s">
        <v>46</v>
      </c>
      <c r="D66" s="18" t="s">
        <v>238</v>
      </c>
      <c r="E66" s="23" t="s">
        <v>239</v>
      </c>
      <c r="F66" s="23" t="s">
        <v>240</v>
      </c>
      <c r="G66" s="3" t="s">
        <v>241</v>
      </c>
      <c r="H66" s="10" t="s">
        <v>41</v>
      </c>
      <c r="I66" s="10">
        <v>234</v>
      </c>
      <c r="J66" s="21">
        <v>1200</v>
      </c>
      <c r="K66" s="21">
        <f t="shared" si="0"/>
        <v>280800</v>
      </c>
      <c r="L66" s="9" t="s">
        <v>706</v>
      </c>
      <c r="M66" s="9" t="s">
        <v>707</v>
      </c>
    </row>
    <row r="67" spans="1:13" ht="102" x14ac:dyDescent="0.2">
      <c r="A67" s="5" t="s">
        <v>1</v>
      </c>
      <c r="B67" s="18" t="s">
        <v>59</v>
      </c>
      <c r="C67" s="18" t="s">
        <v>46</v>
      </c>
      <c r="D67" s="18" t="s">
        <v>242</v>
      </c>
      <c r="E67" s="23" t="s">
        <v>227</v>
      </c>
      <c r="F67" s="23" t="s">
        <v>243</v>
      </c>
      <c r="G67" s="3" t="s">
        <v>244</v>
      </c>
      <c r="H67" s="10" t="s">
        <v>41</v>
      </c>
      <c r="I67" s="10">
        <v>7</v>
      </c>
      <c r="J67" s="21">
        <v>30000</v>
      </c>
      <c r="K67" s="21">
        <f t="shared" si="0"/>
        <v>210000</v>
      </c>
      <c r="L67" s="9" t="s">
        <v>706</v>
      </c>
      <c r="M67" s="9" t="s">
        <v>707</v>
      </c>
    </row>
    <row r="68" spans="1:13" ht="76.5" x14ac:dyDescent="0.2">
      <c r="A68" s="5" t="s">
        <v>1</v>
      </c>
      <c r="B68" s="18" t="s">
        <v>59</v>
      </c>
      <c r="C68" s="18" t="s">
        <v>46</v>
      </c>
      <c r="D68" s="18" t="s">
        <v>242</v>
      </c>
      <c r="E68" s="23" t="s">
        <v>227</v>
      </c>
      <c r="F68" s="23" t="s">
        <v>245</v>
      </c>
      <c r="G68" s="3" t="s">
        <v>246</v>
      </c>
      <c r="H68" s="10" t="s">
        <v>41</v>
      </c>
      <c r="I68" s="10">
        <v>7</v>
      </c>
      <c r="J68" s="21">
        <v>33000</v>
      </c>
      <c r="K68" s="21">
        <f t="shared" si="0"/>
        <v>231000</v>
      </c>
      <c r="L68" s="9" t="s">
        <v>706</v>
      </c>
      <c r="M68" s="9" t="s">
        <v>707</v>
      </c>
    </row>
    <row r="69" spans="1:13" ht="76.5" x14ac:dyDescent="0.2">
      <c r="A69" s="5" t="s">
        <v>1</v>
      </c>
      <c r="B69" s="18" t="s">
        <v>59</v>
      </c>
      <c r="C69" s="18" t="s">
        <v>46</v>
      </c>
      <c r="D69" s="18" t="s">
        <v>242</v>
      </c>
      <c r="E69" s="23" t="s">
        <v>227</v>
      </c>
      <c r="F69" s="23" t="s">
        <v>247</v>
      </c>
      <c r="G69" s="3" t="s">
        <v>248</v>
      </c>
      <c r="H69" s="10" t="s">
        <v>41</v>
      </c>
      <c r="I69" s="10">
        <v>5</v>
      </c>
      <c r="J69" s="21">
        <v>30000</v>
      </c>
      <c r="K69" s="21">
        <f t="shared" si="0"/>
        <v>150000</v>
      </c>
      <c r="L69" s="9" t="s">
        <v>706</v>
      </c>
      <c r="M69" s="9" t="s">
        <v>707</v>
      </c>
    </row>
    <row r="70" spans="1:13" ht="38.25" x14ac:dyDescent="0.2">
      <c r="A70" s="5" t="s">
        <v>1</v>
      </c>
      <c r="B70" s="18" t="s">
        <v>59</v>
      </c>
      <c r="C70" s="18" t="s">
        <v>249</v>
      </c>
      <c r="D70" s="18" t="s">
        <v>250</v>
      </c>
      <c r="E70" s="23" t="s">
        <v>251</v>
      </c>
      <c r="F70" s="23" t="s">
        <v>252</v>
      </c>
      <c r="G70" s="3" t="s">
        <v>253</v>
      </c>
      <c r="H70" s="10" t="s">
        <v>41</v>
      </c>
      <c r="I70" s="10">
        <v>6</v>
      </c>
      <c r="J70" s="21">
        <v>20000</v>
      </c>
      <c r="K70" s="21">
        <f t="shared" si="0"/>
        <v>120000</v>
      </c>
      <c r="L70" s="9" t="s">
        <v>706</v>
      </c>
      <c r="M70" s="9" t="s">
        <v>707</v>
      </c>
    </row>
    <row r="71" spans="1:13" ht="76.5" x14ac:dyDescent="0.2">
      <c r="A71" s="5" t="s">
        <v>1</v>
      </c>
      <c r="B71" s="18" t="s">
        <v>59</v>
      </c>
      <c r="C71" s="18" t="s">
        <v>254</v>
      </c>
      <c r="D71" s="18" t="s">
        <v>255</v>
      </c>
      <c r="E71" s="23" t="s">
        <v>256</v>
      </c>
      <c r="F71" s="23" t="s">
        <v>257</v>
      </c>
      <c r="G71" s="3" t="s">
        <v>258</v>
      </c>
      <c r="H71" s="10" t="s">
        <v>41</v>
      </c>
      <c r="I71" s="10">
        <v>20</v>
      </c>
      <c r="J71" s="21">
        <v>11700</v>
      </c>
      <c r="K71" s="21">
        <f t="shared" si="0"/>
        <v>234000</v>
      </c>
      <c r="L71" s="9" t="s">
        <v>706</v>
      </c>
      <c r="M71" s="9" t="s">
        <v>707</v>
      </c>
    </row>
    <row r="72" spans="1:13" ht="38.25" x14ac:dyDescent="0.2">
      <c r="A72" s="5" t="s">
        <v>1</v>
      </c>
      <c r="B72" s="18" t="s">
        <v>59</v>
      </c>
      <c r="C72" s="18" t="s">
        <v>259</v>
      </c>
      <c r="D72" s="18" t="s">
        <v>159</v>
      </c>
      <c r="E72" s="23" t="s">
        <v>260</v>
      </c>
      <c r="F72" s="23" t="s">
        <v>261</v>
      </c>
      <c r="G72" s="3" t="s">
        <v>262</v>
      </c>
      <c r="H72" s="10" t="s">
        <v>41</v>
      </c>
      <c r="I72" s="10">
        <v>33</v>
      </c>
      <c r="J72" s="21">
        <v>500</v>
      </c>
      <c r="K72" s="21">
        <f t="shared" si="0"/>
        <v>16500</v>
      </c>
      <c r="L72" s="9" t="s">
        <v>706</v>
      </c>
      <c r="M72" s="9" t="s">
        <v>707</v>
      </c>
    </row>
    <row r="73" spans="1:13" ht="51" x14ac:dyDescent="0.2">
      <c r="A73" s="5" t="s">
        <v>1</v>
      </c>
      <c r="B73" s="18" t="s">
        <v>59</v>
      </c>
      <c r="C73" s="18" t="s">
        <v>46</v>
      </c>
      <c r="D73" s="18" t="s">
        <v>234</v>
      </c>
      <c r="E73" s="23" t="s">
        <v>231</v>
      </c>
      <c r="F73" s="23" t="s">
        <v>263</v>
      </c>
      <c r="G73" s="3" t="s">
        <v>264</v>
      </c>
      <c r="H73" s="10" t="s">
        <v>41</v>
      </c>
      <c r="I73" s="10">
        <v>4</v>
      </c>
      <c r="J73" s="21">
        <v>500</v>
      </c>
      <c r="K73" s="21">
        <f t="shared" si="0"/>
        <v>2000</v>
      </c>
      <c r="L73" s="9" t="s">
        <v>706</v>
      </c>
      <c r="M73" s="9" t="s">
        <v>707</v>
      </c>
    </row>
    <row r="74" spans="1:13" ht="51" x14ac:dyDescent="0.2">
      <c r="A74" s="5" t="s">
        <v>1</v>
      </c>
      <c r="B74" s="18" t="s">
        <v>265</v>
      </c>
      <c r="C74" s="18" t="s">
        <v>254</v>
      </c>
      <c r="D74" s="18" t="s">
        <v>159</v>
      </c>
      <c r="E74" s="23" t="s">
        <v>266</v>
      </c>
      <c r="F74" s="23" t="s">
        <v>267</v>
      </c>
      <c r="G74" s="3" t="s">
        <v>268</v>
      </c>
      <c r="H74" s="10" t="s">
        <v>41</v>
      </c>
      <c r="I74" s="10">
        <v>1150</v>
      </c>
      <c r="J74" s="21">
        <v>340</v>
      </c>
      <c r="K74" s="21">
        <f t="shared" si="0"/>
        <v>391000</v>
      </c>
      <c r="L74" s="9" t="s">
        <v>706</v>
      </c>
      <c r="M74" s="9" t="s">
        <v>707</v>
      </c>
    </row>
    <row r="75" spans="1:13" ht="51" x14ac:dyDescent="0.2">
      <c r="A75" s="5" t="s">
        <v>1</v>
      </c>
      <c r="B75" s="18" t="s">
        <v>265</v>
      </c>
      <c r="C75" s="18" t="s">
        <v>269</v>
      </c>
      <c r="D75" s="18" t="s">
        <v>163</v>
      </c>
      <c r="E75" s="23" t="s">
        <v>266</v>
      </c>
      <c r="F75" s="23" t="s">
        <v>270</v>
      </c>
      <c r="G75" s="3" t="s">
        <v>271</v>
      </c>
      <c r="H75" s="10" t="s">
        <v>41</v>
      </c>
      <c r="I75" s="10">
        <v>256</v>
      </c>
      <c r="J75" s="21">
        <v>7800</v>
      </c>
      <c r="K75" s="21">
        <f t="shared" si="0"/>
        <v>1996800</v>
      </c>
      <c r="L75" s="9" t="s">
        <v>706</v>
      </c>
      <c r="M75" s="9" t="s">
        <v>707</v>
      </c>
    </row>
    <row r="76" spans="1:13" ht="76.5" x14ac:dyDescent="0.2">
      <c r="A76" s="5" t="s">
        <v>1</v>
      </c>
      <c r="B76" s="18" t="s">
        <v>272</v>
      </c>
      <c r="C76" s="18" t="s">
        <v>273</v>
      </c>
      <c r="D76" s="18" t="s">
        <v>274</v>
      </c>
      <c r="E76" s="23" t="s">
        <v>275</v>
      </c>
      <c r="F76" s="23" t="s">
        <v>276</v>
      </c>
      <c r="G76" s="3" t="s">
        <v>277</v>
      </c>
      <c r="H76" s="10" t="s">
        <v>41</v>
      </c>
      <c r="I76" s="10">
        <v>43</v>
      </c>
      <c r="J76" s="21">
        <v>4700</v>
      </c>
      <c r="K76" s="21">
        <f t="shared" ref="K76:K139" si="1">I76*J76</f>
        <v>202100</v>
      </c>
      <c r="L76" s="9" t="s">
        <v>706</v>
      </c>
      <c r="M76" s="9" t="s">
        <v>707</v>
      </c>
    </row>
    <row r="77" spans="1:13" ht="89.25" x14ac:dyDescent="0.2">
      <c r="A77" s="5" t="s">
        <v>1</v>
      </c>
      <c r="B77" s="18" t="s">
        <v>272</v>
      </c>
      <c r="C77" s="18" t="s">
        <v>46</v>
      </c>
      <c r="D77" s="18" t="s">
        <v>278</v>
      </c>
      <c r="E77" s="23" t="s">
        <v>279</v>
      </c>
      <c r="F77" s="23" t="s">
        <v>280</v>
      </c>
      <c r="G77" s="3" t="s">
        <v>281</v>
      </c>
      <c r="H77" s="10" t="s">
        <v>41</v>
      </c>
      <c r="I77" s="10">
        <v>98</v>
      </c>
      <c r="J77" s="21">
        <v>7000</v>
      </c>
      <c r="K77" s="21">
        <f t="shared" si="1"/>
        <v>686000</v>
      </c>
      <c r="L77" s="9" t="s">
        <v>706</v>
      </c>
      <c r="M77" s="9" t="s">
        <v>707</v>
      </c>
    </row>
    <row r="78" spans="1:13" ht="140.25" x14ac:dyDescent="0.2">
      <c r="A78" s="5" t="s">
        <v>1</v>
      </c>
      <c r="B78" s="18" t="s">
        <v>272</v>
      </c>
      <c r="C78" s="18" t="s">
        <v>282</v>
      </c>
      <c r="D78" s="18" t="s">
        <v>283</v>
      </c>
      <c r="E78" s="23" t="s">
        <v>284</v>
      </c>
      <c r="F78" s="23" t="s">
        <v>285</v>
      </c>
      <c r="G78" s="3" t="s">
        <v>286</v>
      </c>
      <c r="H78" s="10" t="s">
        <v>41</v>
      </c>
      <c r="I78" s="10">
        <v>7</v>
      </c>
      <c r="J78" s="21">
        <v>67000</v>
      </c>
      <c r="K78" s="21">
        <f t="shared" si="1"/>
        <v>469000</v>
      </c>
      <c r="L78" s="9" t="s">
        <v>706</v>
      </c>
      <c r="M78" s="9" t="s">
        <v>707</v>
      </c>
    </row>
    <row r="79" spans="1:13" ht="76.5" x14ac:dyDescent="0.2">
      <c r="A79" s="5" t="s">
        <v>1</v>
      </c>
      <c r="B79" s="18" t="s">
        <v>272</v>
      </c>
      <c r="C79" s="18" t="s">
        <v>282</v>
      </c>
      <c r="D79" s="18" t="s">
        <v>287</v>
      </c>
      <c r="E79" s="23" t="s">
        <v>288</v>
      </c>
      <c r="F79" s="23" t="s">
        <v>289</v>
      </c>
      <c r="G79" s="3" t="s">
        <v>290</v>
      </c>
      <c r="H79" s="10" t="s">
        <v>41</v>
      </c>
      <c r="I79" s="10">
        <v>4</v>
      </c>
      <c r="J79" s="21">
        <v>77400</v>
      </c>
      <c r="K79" s="21">
        <f t="shared" si="1"/>
        <v>309600</v>
      </c>
      <c r="L79" s="9" t="s">
        <v>706</v>
      </c>
      <c r="M79" s="9" t="s">
        <v>707</v>
      </c>
    </row>
    <row r="80" spans="1:13" ht="140.25" x14ac:dyDescent="0.2">
      <c r="A80" s="5" t="s">
        <v>1</v>
      </c>
      <c r="B80" s="18" t="s">
        <v>272</v>
      </c>
      <c r="C80" s="18" t="s">
        <v>282</v>
      </c>
      <c r="D80" s="18" t="s">
        <v>283</v>
      </c>
      <c r="E80" s="23" t="s">
        <v>284</v>
      </c>
      <c r="F80" s="23" t="s">
        <v>291</v>
      </c>
      <c r="G80" s="3" t="s">
        <v>292</v>
      </c>
      <c r="H80" s="10" t="s">
        <v>41</v>
      </c>
      <c r="I80" s="10">
        <v>12</v>
      </c>
      <c r="J80" s="21">
        <v>101500</v>
      </c>
      <c r="K80" s="21">
        <f t="shared" si="1"/>
        <v>1218000</v>
      </c>
      <c r="L80" s="9" t="s">
        <v>706</v>
      </c>
      <c r="M80" s="9" t="s">
        <v>707</v>
      </c>
    </row>
    <row r="81" spans="1:13" ht="127.5" x14ac:dyDescent="0.2">
      <c r="A81" s="5" t="s">
        <v>1</v>
      </c>
      <c r="B81" s="18" t="s">
        <v>272</v>
      </c>
      <c r="C81" s="18" t="s">
        <v>282</v>
      </c>
      <c r="D81" s="18" t="s">
        <v>283</v>
      </c>
      <c r="E81" s="23" t="s">
        <v>284</v>
      </c>
      <c r="F81" s="23" t="s">
        <v>293</v>
      </c>
      <c r="G81" s="3" t="s">
        <v>294</v>
      </c>
      <c r="H81" s="10" t="s">
        <v>41</v>
      </c>
      <c r="I81" s="10">
        <v>22</v>
      </c>
      <c r="J81" s="21">
        <v>142858</v>
      </c>
      <c r="K81" s="21">
        <f t="shared" si="1"/>
        <v>3142876</v>
      </c>
      <c r="L81" s="9" t="s">
        <v>706</v>
      </c>
      <c r="M81" s="9" t="s">
        <v>707</v>
      </c>
    </row>
    <row r="82" spans="1:13" ht="114.75" x14ac:dyDescent="0.2">
      <c r="A82" s="5" t="s">
        <v>1</v>
      </c>
      <c r="B82" s="18" t="s">
        <v>272</v>
      </c>
      <c r="C82" s="18" t="s">
        <v>295</v>
      </c>
      <c r="D82" s="18" t="s">
        <v>18</v>
      </c>
      <c r="E82" s="23" t="s">
        <v>296</v>
      </c>
      <c r="F82" s="23" t="s">
        <v>297</v>
      </c>
      <c r="G82" s="3" t="s">
        <v>298</v>
      </c>
      <c r="H82" s="10" t="s">
        <v>41</v>
      </c>
      <c r="I82" s="10">
        <v>4</v>
      </c>
      <c r="J82" s="21">
        <v>4500</v>
      </c>
      <c r="K82" s="21">
        <f t="shared" si="1"/>
        <v>18000</v>
      </c>
      <c r="L82" s="9" t="s">
        <v>706</v>
      </c>
      <c r="M82" s="9" t="s">
        <v>707</v>
      </c>
    </row>
    <row r="83" spans="1:13" ht="51" x14ac:dyDescent="0.2">
      <c r="A83" s="5" t="s">
        <v>1</v>
      </c>
      <c r="B83" s="18" t="s">
        <v>272</v>
      </c>
      <c r="C83" s="18" t="s">
        <v>295</v>
      </c>
      <c r="D83" s="18" t="s">
        <v>18</v>
      </c>
      <c r="E83" s="23" t="s">
        <v>299</v>
      </c>
      <c r="F83" s="23" t="s">
        <v>300</v>
      </c>
      <c r="G83" s="3" t="s">
        <v>301</v>
      </c>
      <c r="H83" s="10" t="s">
        <v>41</v>
      </c>
      <c r="I83" s="10">
        <v>7</v>
      </c>
      <c r="J83" s="21">
        <v>8000</v>
      </c>
      <c r="K83" s="21">
        <f t="shared" si="1"/>
        <v>56000</v>
      </c>
      <c r="L83" s="9" t="s">
        <v>706</v>
      </c>
      <c r="M83" s="9" t="s">
        <v>707</v>
      </c>
    </row>
    <row r="84" spans="1:13" ht="51" x14ac:dyDescent="0.2">
      <c r="A84" s="5" t="s">
        <v>1</v>
      </c>
      <c r="B84" s="18" t="s">
        <v>272</v>
      </c>
      <c r="C84" s="18" t="s">
        <v>302</v>
      </c>
      <c r="D84" s="18" t="s">
        <v>18</v>
      </c>
      <c r="E84" s="23" t="s">
        <v>303</v>
      </c>
      <c r="F84" s="23" t="s">
        <v>304</v>
      </c>
      <c r="G84" s="3" t="s">
        <v>305</v>
      </c>
      <c r="H84" s="10" t="s">
        <v>41</v>
      </c>
      <c r="I84" s="10">
        <v>50</v>
      </c>
      <c r="J84" s="21">
        <v>1515</v>
      </c>
      <c r="K84" s="21">
        <f t="shared" si="1"/>
        <v>75750</v>
      </c>
      <c r="L84" s="9" t="s">
        <v>706</v>
      </c>
      <c r="M84" s="9" t="s">
        <v>707</v>
      </c>
    </row>
    <row r="85" spans="1:13" ht="76.5" x14ac:dyDescent="0.2">
      <c r="A85" s="5" t="s">
        <v>1</v>
      </c>
      <c r="B85" s="18" t="s">
        <v>272</v>
      </c>
      <c r="C85" s="18" t="s">
        <v>302</v>
      </c>
      <c r="D85" s="18" t="s">
        <v>306</v>
      </c>
      <c r="E85" s="23" t="s">
        <v>303</v>
      </c>
      <c r="F85" s="23" t="s">
        <v>307</v>
      </c>
      <c r="G85" s="3" t="s">
        <v>308</v>
      </c>
      <c r="H85" s="10" t="s">
        <v>309</v>
      </c>
      <c r="I85" s="10">
        <v>50</v>
      </c>
      <c r="J85" s="21">
        <v>2055</v>
      </c>
      <c r="K85" s="21">
        <f t="shared" si="1"/>
        <v>102750</v>
      </c>
      <c r="L85" s="9" t="s">
        <v>706</v>
      </c>
      <c r="M85" s="9" t="s">
        <v>707</v>
      </c>
    </row>
    <row r="86" spans="1:13" ht="38.25" x14ac:dyDescent="0.2">
      <c r="A86" s="5" t="s">
        <v>1</v>
      </c>
      <c r="B86" s="18" t="s">
        <v>272</v>
      </c>
      <c r="C86" s="18" t="s">
        <v>302</v>
      </c>
      <c r="D86" s="18" t="s">
        <v>144</v>
      </c>
      <c r="E86" s="23" t="s">
        <v>303</v>
      </c>
      <c r="F86" s="23" t="s">
        <v>310</v>
      </c>
      <c r="G86" s="3" t="s">
        <v>311</v>
      </c>
      <c r="H86" s="10" t="s">
        <v>309</v>
      </c>
      <c r="I86" s="10">
        <v>100</v>
      </c>
      <c r="J86" s="21">
        <v>500</v>
      </c>
      <c r="K86" s="21">
        <f t="shared" si="1"/>
        <v>50000</v>
      </c>
      <c r="L86" s="9" t="s">
        <v>706</v>
      </c>
      <c r="M86" s="9" t="s">
        <v>707</v>
      </c>
    </row>
    <row r="87" spans="1:13" ht="114.75" x14ac:dyDescent="0.2">
      <c r="A87" s="5" t="s">
        <v>1</v>
      </c>
      <c r="B87" s="18" t="s">
        <v>272</v>
      </c>
      <c r="C87" s="18" t="s">
        <v>302</v>
      </c>
      <c r="D87" s="18" t="s">
        <v>144</v>
      </c>
      <c r="E87" s="23" t="s">
        <v>303</v>
      </c>
      <c r="F87" s="23" t="s">
        <v>312</v>
      </c>
      <c r="G87" s="3" t="s">
        <v>313</v>
      </c>
      <c r="H87" s="10" t="s">
        <v>309</v>
      </c>
      <c r="I87" s="10">
        <v>100</v>
      </c>
      <c r="J87" s="21">
        <v>500</v>
      </c>
      <c r="K87" s="21">
        <f t="shared" si="1"/>
        <v>50000</v>
      </c>
      <c r="L87" s="9" t="s">
        <v>706</v>
      </c>
      <c r="M87" s="9" t="s">
        <v>707</v>
      </c>
    </row>
    <row r="88" spans="1:13" ht="89.25" x14ac:dyDescent="0.2">
      <c r="A88" s="5" t="s">
        <v>1</v>
      </c>
      <c r="B88" s="18" t="s">
        <v>272</v>
      </c>
      <c r="C88" s="18" t="s">
        <v>302</v>
      </c>
      <c r="D88" s="18" t="s">
        <v>144</v>
      </c>
      <c r="E88" s="23" t="s">
        <v>303</v>
      </c>
      <c r="F88" s="23" t="s">
        <v>314</v>
      </c>
      <c r="G88" s="3" t="s">
        <v>315</v>
      </c>
      <c r="H88" s="10" t="s">
        <v>309</v>
      </c>
      <c r="I88" s="10">
        <v>100</v>
      </c>
      <c r="J88" s="21">
        <v>500</v>
      </c>
      <c r="K88" s="21">
        <f t="shared" si="1"/>
        <v>50000</v>
      </c>
      <c r="L88" s="9" t="s">
        <v>706</v>
      </c>
      <c r="M88" s="9" t="s">
        <v>707</v>
      </c>
    </row>
    <row r="89" spans="1:13" ht="63.75" x14ac:dyDescent="0.2">
      <c r="A89" s="5" t="s">
        <v>1</v>
      </c>
      <c r="B89" s="18" t="s">
        <v>272</v>
      </c>
      <c r="C89" s="18" t="s">
        <v>302</v>
      </c>
      <c r="D89" s="18" t="s">
        <v>144</v>
      </c>
      <c r="E89" s="23" t="s">
        <v>303</v>
      </c>
      <c r="F89" s="23" t="s">
        <v>316</v>
      </c>
      <c r="G89" s="3" t="s">
        <v>317</v>
      </c>
      <c r="H89" s="10" t="s">
        <v>309</v>
      </c>
      <c r="I89" s="10">
        <v>100</v>
      </c>
      <c r="J89" s="21">
        <v>500</v>
      </c>
      <c r="K89" s="21">
        <f t="shared" si="1"/>
        <v>50000</v>
      </c>
      <c r="L89" s="9" t="s">
        <v>706</v>
      </c>
      <c r="M89" s="9" t="s">
        <v>707</v>
      </c>
    </row>
    <row r="90" spans="1:13" ht="99" customHeight="1" x14ac:dyDescent="0.2">
      <c r="A90" s="5" t="s">
        <v>1</v>
      </c>
      <c r="B90" s="18" t="s">
        <v>272</v>
      </c>
      <c r="C90" s="18" t="s">
        <v>302</v>
      </c>
      <c r="D90" s="18" t="s">
        <v>144</v>
      </c>
      <c r="E90" s="23" t="s">
        <v>303</v>
      </c>
      <c r="F90" s="23" t="s">
        <v>318</v>
      </c>
      <c r="G90" s="3" t="s">
        <v>319</v>
      </c>
      <c r="H90" s="10" t="s">
        <v>309</v>
      </c>
      <c r="I90" s="10">
        <v>100</v>
      </c>
      <c r="J90" s="21">
        <v>500</v>
      </c>
      <c r="K90" s="21">
        <f t="shared" si="1"/>
        <v>50000</v>
      </c>
      <c r="L90" s="9" t="s">
        <v>706</v>
      </c>
      <c r="M90" s="9" t="s">
        <v>707</v>
      </c>
    </row>
    <row r="91" spans="1:13" ht="76.5" x14ac:dyDescent="0.2">
      <c r="A91" s="5" t="s">
        <v>1</v>
      </c>
      <c r="B91" s="18" t="s">
        <v>272</v>
      </c>
      <c r="C91" s="18" t="s">
        <v>302</v>
      </c>
      <c r="D91" s="18" t="s">
        <v>199</v>
      </c>
      <c r="E91" s="23" t="s">
        <v>303</v>
      </c>
      <c r="F91" s="23" t="s">
        <v>320</v>
      </c>
      <c r="G91" s="3" t="s">
        <v>321</v>
      </c>
      <c r="H91" s="10" t="s">
        <v>309</v>
      </c>
      <c r="I91" s="10">
        <v>400</v>
      </c>
      <c r="J91" s="21">
        <v>274.5</v>
      </c>
      <c r="K91" s="21">
        <f t="shared" si="1"/>
        <v>109800</v>
      </c>
      <c r="L91" s="9" t="s">
        <v>706</v>
      </c>
      <c r="M91" s="9" t="s">
        <v>707</v>
      </c>
    </row>
    <row r="92" spans="1:13" ht="76.5" x14ac:dyDescent="0.2">
      <c r="A92" s="5" t="s">
        <v>1</v>
      </c>
      <c r="B92" s="18" t="s">
        <v>272</v>
      </c>
      <c r="C92" s="18" t="s">
        <v>302</v>
      </c>
      <c r="D92" s="18" t="s">
        <v>199</v>
      </c>
      <c r="E92" s="23" t="s">
        <v>303</v>
      </c>
      <c r="F92" s="23" t="s">
        <v>322</v>
      </c>
      <c r="G92" s="3" t="s">
        <v>323</v>
      </c>
      <c r="H92" s="10" t="s">
        <v>309</v>
      </c>
      <c r="I92" s="10">
        <v>400</v>
      </c>
      <c r="J92" s="21">
        <v>274.5</v>
      </c>
      <c r="K92" s="21">
        <f t="shared" si="1"/>
        <v>109800</v>
      </c>
      <c r="L92" s="9" t="s">
        <v>706</v>
      </c>
      <c r="M92" s="9" t="s">
        <v>707</v>
      </c>
    </row>
    <row r="93" spans="1:13" ht="76.5" x14ac:dyDescent="0.2">
      <c r="A93" s="5" t="s">
        <v>1</v>
      </c>
      <c r="B93" s="18" t="s">
        <v>272</v>
      </c>
      <c r="C93" s="18" t="s">
        <v>302</v>
      </c>
      <c r="D93" s="18" t="s">
        <v>199</v>
      </c>
      <c r="E93" s="23" t="s">
        <v>303</v>
      </c>
      <c r="F93" s="23" t="s">
        <v>324</v>
      </c>
      <c r="G93" s="3" t="s">
        <v>325</v>
      </c>
      <c r="H93" s="10" t="s">
        <v>309</v>
      </c>
      <c r="I93" s="10">
        <v>200</v>
      </c>
      <c r="J93" s="21">
        <v>274.5</v>
      </c>
      <c r="K93" s="21">
        <f t="shared" si="1"/>
        <v>54900</v>
      </c>
      <c r="L93" s="9" t="s">
        <v>706</v>
      </c>
      <c r="M93" s="9" t="s">
        <v>707</v>
      </c>
    </row>
    <row r="94" spans="1:13" ht="98.25" customHeight="1" x14ac:dyDescent="0.2">
      <c r="A94" s="5" t="s">
        <v>1</v>
      </c>
      <c r="B94" s="18" t="s">
        <v>272</v>
      </c>
      <c r="C94" s="18" t="s">
        <v>302</v>
      </c>
      <c r="D94" s="18" t="s">
        <v>199</v>
      </c>
      <c r="E94" s="23" t="s">
        <v>303</v>
      </c>
      <c r="F94" s="23" t="s">
        <v>326</v>
      </c>
      <c r="G94" s="3" t="s">
        <v>327</v>
      </c>
      <c r="H94" s="10" t="s">
        <v>309</v>
      </c>
      <c r="I94" s="10">
        <v>300</v>
      </c>
      <c r="J94" s="21">
        <v>274.5</v>
      </c>
      <c r="K94" s="21">
        <f t="shared" si="1"/>
        <v>82350</v>
      </c>
      <c r="L94" s="9" t="s">
        <v>706</v>
      </c>
      <c r="M94" s="9" t="s">
        <v>707</v>
      </c>
    </row>
    <row r="95" spans="1:13" ht="63.75" x14ac:dyDescent="0.2">
      <c r="A95" s="5" t="s">
        <v>1</v>
      </c>
      <c r="B95" s="18" t="s">
        <v>272</v>
      </c>
      <c r="C95" s="18" t="s">
        <v>113</v>
      </c>
      <c r="D95" s="18" t="s">
        <v>328</v>
      </c>
      <c r="E95" s="23" t="s">
        <v>231</v>
      </c>
      <c r="F95" s="23" t="s">
        <v>329</v>
      </c>
      <c r="G95" s="3" t="s">
        <v>330</v>
      </c>
      <c r="H95" s="10" t="s">
        <v>41</v>
      </c>
      <c r="I95" s="10">
        <v>39</v>
      </c>
      <c r="J95" s="21">
        <v>5000</v>
      </c>
      <c r="K95" s="21">
        <f t="shared" si="1"/>
        <v>195000</v>
      </c>
      <c r="L95" s="9" t="s">
        <v>706</v>
      </c>
      <c r="M95" s="9" t="s">
        <v>707</v>
      </c>
    </row>
    <row r="96" spans="1:13" ht="114.75" x14ac:dyDescent="0.2">
      <c r="A96" s="5" t="s">
        <v>1</v>
      </c>
      <c r="B96" s="18" t="s">
        <v>272</v>
      </c>
      <c r="C96" s="18" t="s">
        <v>113</v>
      </c>
      <c r="D96" s="18" t="s">
        <v>144</v>
      </c>
      <c r="E96" s="23" t="s">
        <v>231</v>
      </c>
      <c r="F96" s="23" t="s">
        <v>331</v>
      </c>
      <c r="G96" s="3" t="s">
        <v>332</v>
      </c>
      <c r="H96" s="10" t="s">
        <v>41</v>
      </c>
      <c r="I96" s="10">
        <v>28</v>
      </c>
      <c r="J96" s="21">
        <v>2000</v>
      </c>
      <c r="K96" s="21">
        <f t="shared" si="1"/>
        <v>56000</v>
      </c>
      <c r="L96" s="9" t="s">
        <v>706</v>
      </c>
      <c r="M96" s="9" t="s">
        <v>707</v>
      </c>
    </row>
    <row r="97" spans="1:13" ht="76.5" x14ac:dyDescent="0.2">
      <c r="A97" s="5" t="s">
        <v>1</v>
      </c>
      <c r="B97" s="18" t="s">
        <v>272</v>
      </c>
      <c r="C97" s="18" t="s">
        <v>333</v>
      </c>
      <c r="D97" s="18" t="s">
        <v>334</v>
      </c>
      <c r="E97" s="23" t="s">
        <v>335</v>
      </c>
      <c r="F97" s="23" t="s">
        <v>336</v>
      </c>
      <c r="G97" s="3" t="s">
        <v>337</v>
      </c>
      <c r="H97" s="10" t="s">
        <v>41</v>
      </c>
      <c r="I97" s="10">
        <v>130</v>
      </c>
      <c r="J97" s="21">
        <v>330</v>
      </c>
      <c r="K97" s="21">
        <f t="shared" si="1"/>
        <v>42900</v>
      </c>
      <c r="L97" s="9" t="s">
        <v>706</v>
      </c>
      <c r="M97" s="9" t="s">
        <v>707</v>
      </c>
    </row>
    <row r="98" spans="1:13" ht="76.5" x14ac:dyDescent="0.2">
      <c r="A98" s="5" t="s">
        <v>1</v>
      </c>
      <c r="B98" s="18" t="s">
        <v>272</v>
      </c>
      <c r="C98" s="18" t="s">
        <v>333</v>
      </c>
      <c r="D98" s="18" t="s">
        <v>338</v>
      </c>
      <c r="E98" s="23" t="s">
        <v>339</v>
      </c>
      <c r="F98" s="23" t="s">
        <v>340</v>
      </c>
      <c r="G98" s="3" t="s">
        <v>341</v>
      </c>
      <c r="H98" s="10" t="s">
        <v>41</v>
      </c>
      <c r="I98" s="10">
        <v>442</v>
      </c>
      <c r="J98" s="21">
        <v>300</v>
      </c>
      <c r="K98" s="21">
        <f t="shared" si="1"/>
        <v>132600</v>
      </c>
      <c r="L98" s="9" t="s">
        <v>706</v>
      </c>
      <c r="M98" s="9" t="s">
        <v>707</v>
      </c>
    </row>
    <row r="99" spans="1:13" ht="89.25" x14ac:dyDescent="0.2">
      <c r="A99" s="5" t="s">
        <v>1</v>
      </c>
      <c r="B99" s="18" t="s">
        <v>272</v>
      </c>
      <c r="C99" s="18" t="s">
        <v>333</v>
      </c>
      <c r="D99" s="18" t="s">
        <v>342</v>
      </c>
      <c r="E99" s="23" t="s">
        <v>339</v>
      </c>
      <c r="F99" s="23" t="s">
        <v>343</v>
      </c>
      <c r="G99" s="3" t="s">
        <v>344</v>
      </c>
      <c r="H99" s="10" t="s">
        <v>41</v>
      </c>
      <c r="I99" s="10">
        <v>97</v>
      </c>
      <c r="J99" s="21">
        <v>120</v>
      </c>
      <c r="K99" s="21">
        <f t="shared" si="1"/>
        <v>11640</v>
      </c>
      <c r="L99" s="9" t="s">
        <v>706</v>
      </c>
      <c r="M99" s="9" t="s">
        <v>707</v>
      </c>
    </row>
    <row r="100" spans="1:13" ht="76.5" x14ac:dyDescent="0.2">
      <c r="A100" s="5" t="s">
        <v>1</v>
      </c>
      <c r="B100" s="18" t="s">
        <v>272</v>
      </c>
      <c r="C100" s="18" t="s">
        <v>345</v>
      </c>
      <c r="D100" s="18" t="s">
        <v>346</v>
      </c>
      <c r="E100" s="23" t="s">
        <v>339</v>
      </c>
      <c r="F100" s="23" t="s">
        <v>347</v>
      </c>
      <c r="G100" s="3" t="s">
        <v>348</v>
      </c>
      <c r="H100" s="10" t="s">
        <v>41</v>
      </c>
      <c r="I100" s="10">
        <v>105</v>
      </c>
      <c r="J100" s="21">
        <v>550</v>
      </c>
      <c r="K100" s="21">
        <f t="shared" si="1"/>
        <v>57750</v>
      </c>
      <c r="L100" s="9" t="s">
        <v>706</v>
      </c>
      <c r="M100" s="9" t="s">
        <v>707</v>
      </c>
    </row>
    <row r="101" spans="1:13" ht="63.75" x14ac:dyDescent="0.2">
      <c r="A101" s="5" t="s">
        <v>1</v>
      </c>
      <c r="B101" s="18" t="s">
        <v>272</v>
      </c>
      <c r="C101" s="18" t="s">
        <v>345</v>
      </c>
      <c r="D101" s="18" t="s">
        <v>349</v>
      </c>
      <c r="E101" s="23" t="s">
        <v>335</v>
      </c>
      <c r="F101" s="23" t="s">
        <v>350</v>
      </c>
      <c r="G101" s="3" t="s">
        <v>351</v>
      </c>
      <c r="H101" s="10" t="s">
        <v>41</v>
      </c>
      <c r="I101" s="10">
        <v>68</v>
      </c>
      <c r="J101" s="21">
        <v>1200</v>
      </c>
      <c r="K101" s="21">
        <f t="shared" si="1"/>
        <v>81600</v>
      </c>
      <c r="L101" s="9" t="s">
        <v>706</v>
      </c>
      <c r="M101" s="9" t="s">
        <v>707</v>
      </c>
    </row>
    <row r="102" spans="1:13" ht="153" x14ac:dyDescent="0.2">
      <c r="A102" s="5" t="s">
        <v>1</v>
      </c>
      <c r="B102" s="18" t="s">
        <v>272</v>
      </c>
      <c r="C102" s="18" t="s">
        <v>353</v>
      </c>
      <c r="D102" s="18" t="s">
        <v>18</v>
      </c>
      <c r="E102" s="23" t="s">
        <v>354</v>
      </c>
      <c r="F102" s="23" t="s">
        <v>355</v>
      </c>
      <c r="G102" s="3" t="s">
        <v>356</v>
      </c>
      <c r="H102" s="10" t="s">
        <v>41</v>
      </c>
      <c r="I102" s="10">
        <v>1</v>
      </c>
      <c r="J102" s="21">
        <v>8000</v>
      </c>
      <c r="K102" s="21">
        <f t="shared" si="1"/>
        <v>8000</v>
      </c>
      <c r="L102" s="9" t="s">
        <v>706</v>
      </c>
      <c r="M102" s="9" t="s">
        <v>707</v>
      </c>
    </row>
    <row r="103" spans="1:13" ht="89.25" x14ac:dyDescent="0.2">
      <c r="A103" s="5" t="s">
        <v>1</v>
      </c>
      <c r="B103" s="18" t="s">
        <v>272</v>
      </c>
      <c r="C103" s="18" t="s">
        <v>357</v>
      </c>
      <c r="D103" s="18" t="s">
        <v>159</v>
      </c>
      <c r="E103" s="23" t="s">
        <v>358</v>
      </c>
      <c r="F103" s="23" t="s">
        <v>359</v>
      </c>
      <c r="G103" s="3" t="s">
        <v>360</v>
      </c>
      <c r="H103" s="10" t="s">
        <v>41</v>
      </c>
      <c r="I103" s="10">
        <v>1</v>
      </c>
      <c r="J103" s="21">
        <v>10000</v>
      </c>
      <c r="K103" s="21">
        <f t="shared" si="1"/>
        <v>10000</v>
      </c>
      <c r="L103" s="9" t="s">
        <v>706</v>
      </c>
      <c r="M103" s="9" t="s">
        <v>707</v>
      </c>
    </row>
    <row r="104" spans="1:13" ht="89.25" x14ac:dyDescent="0.2">
      <c r="A104" s="5" t="s">
        <v>1</v>
      </c>
      <c r="B104" s="18" t="s">
        <v>272</v>
      </c>
      <c r="C104" s="18" t="s">
        <v>357</v>
      </c>
      <c r="D104" s="18" t="s">
        <v>159</v>
      </c>
      <c r="E104" s="23" t="s">
        <v>358</v>
      </c>
      <c r="F104" s="23" t="s">
        <v>361</v>
      </c>
      <c r="G104" s="3" t="s">
        <v>362</v>
      </c>
      <c r="H104" s="10" t="s">
        <v>41</v>
      </c>
      <c r="I104" s="10">
        <v>19</v>
      </c>
      <c r="J104" s="21">
        <v>8000</v>
      </c>
      <c r="K104" s="21">
        <f t="shared" si="1"/>
        <v>152000</v>
      </c>
      <c r="L104" s="9" t="s">
        <v>706</v>
      </c>
      <c r="M104" s="9" t="s">
        <v>707</v>
      </c>
    </row>
    <row r="105" spans="1:13" ht="76.5" x14ac:dyDescent="0.2">
      <c r="A105" s="5" t="s">
        <v>1</v>
      </c>
      <c r="B105" s="18" t="s">
        <v>272</v>
      </c>
      <c r="C105" s="18" t="s">
        <v>46</v>
      </c>
      <c r="D105" s="18" t="s">
        <v>250</v>
      </c>
      <c r="E105" s="23" t="s">
        <v>339</v>
      </c>
      <c r="F105" s="23" t="s">
        <v>363</v>
      </c>
      <c r="G105" s="3" t="s">
        <v>364</v>
      </c>
      <c r="H105" s="10" t="s">
        <v>41</v>
      </c>
      <c r="I105" s="10">
        <v>254</v>
      </c>
      <c r="J105" s="21">
        <v>300</v>
      </c>
      <c r="K105" s="21">
        <f t="shared" si="1"/>
        <v>76200</v>
      </c>
      <c r="L105" s="9" t="s">
        <v>706</v>
      </c>
      <c r="M105" s="9" t="s">
        <v>707</v>
      </c>
    </row>
    <row r="106" spans="1:13" ht="89.25" customHeight="1" x14ac:dyDescent="0.2">
      <c r="A106" s="5" t="s">
        <v>1</v>
      </c>
      <c r="B106" s="18" t="s">
        <v>272</v>
      </c>
      <c r="C106" s="18" t="s">
        <v>46</v>
      </c>
      <c r="D106" s="18" t="s">
        <v>250</v>
      </c>
      <c r="E106" s="23" t="s">
        <v>335</v>
      </c>
      <c r="F106" s="23" t="s">
        <v>365</v>
      </c>
      <c r="G106" s="3" t="s">
        <v>366</v>
      </c>
      <c r="H106" s="10" t="s">
        <v>41</v>
      </c>
      <c r="I106" s="10">
        <v>43</v>
      </c>
      <c r="J106" s="21">
        <v>280</v>
      </c>
      <c r="K106" s="21">
        <f t="shared" si="1"/>
        <v>12040</v>
      </c>
      <c r="L106" s="9" t="s">
        <v>706</v>
      </c>
      <c r="M106" s="9" t="s">
        <v>707</v>
      </c>
    </row>
    <row r="107" spans="1:13" ht="76.5" x14ac:dyDescent="0.2">
      <c r="A107" s="5" t="s">
        <v>1</v>
      </c>
      <c r="B107" s="18" t="s">
        <v>272</v>
      </c>
      <c r="C107" s="18" t="s">
        <v>46</v>
      </c>
      <c r="D107" s="18" t="s">
        <v>367</v>
      </c>
      <c r="E107" s="23" t="s">
        <v>368</v>
      </c>
      <c r="F107" s="23" t="s">
        <v>369</v>
      </c>
      <c r="G107" s="3" t="s">
        <v>370</v>
      </c>
      <c r="H107" s="10" t="s">
        <v>41</v>
      </c>
      <c r="I107" s="10">
        <v>27</v>
      </c>
      <c r="J107" s="21">
        <v>2600</v>
      </c>
      <c r="K107" s="21">
        <f t="shared" si="1"/>
        <v>70200</v>
      </c>
      <c r="L107" s="9" t="s">
        <v>706</v>
      </c>
      <c r="M107" s="9" t="s">
        <v>707</v>
      </c>
    </row>
    <row r="108" spans="1:13" ht="38.25" x14ac:dyDescent="0.2">
      <c r="A108" s="5" t="s">
        <v>1</v>
      </c>
      <c r="B108" s="18" t="s">
        <v>272</v>
      </c>
      <c r="C108" s="18" t="s">
        <v>46</v>
      </c>
      <c r="D108" s="18" t="s">
        <v>371</v>
      </c>
      <c r="E108" s="23" t="s">
        <v>372</v>
      </c>
      <c r="F108" s="23" t="s">
        <v>373</v>
      </c>
      <c r="G108" s="3" t="s">
        <v>374</v>
      </c>
      <c r="H108" s="10" t="s">
        <v>41</v>
      </c>
      <c r="I108" s="10">
        <v>1</v>
      </c>
      <c r="J108" s="21">
        <v>4000</v>
      </c>
      <c r="K108" s="21">
        <f t="shared" si="1"/>
        <v>4000</v>
      </c>
      <c r="L108" s="9" t="s">
        <v>706</v>
      </c>
      <c r="M108" s="9" t="s">
        <v>707</v>
      </c>
    </row>
    <row r="109" spans="1:13" ht="51" x14ac:dyDescent="0.2">
      <c r="A109" s="5" t="s">
        <v>1</v>
      </c>
      <c r="B109" s="18" t="s">
        <v>375</v>
      </c>
      <c r="C109" s="18" t="s">
        <v>46</v>
      </c>
      <c r="D109" s="18" t="s">
        <v>114</v>
      </c>
      <c r="E109" s="23" t="s">
        <v>160</v>
      </c>
      <c r="F109" s="23" t="s">
        <v>376</v>
      </c>
      <c r="G109" s="3" t="s">
        <v>377</v>
      </c>
      <c r="H109" s="10" t="s">
        <v>41</v>
      </c>
      <c r="I109" s="10">
        <v>21</v>
      </c>
      <c r="J109" s="21">
        <v>420</v>
      </c>
      <c r="K109" s="21">
        <f t="shared" si="1"/>
        <v>8820</v>
      </c>
      <c r="L109" s="9" t="s">
        <v>706</v>
      </c>
      <c r="M109" s="9" t="s">
        <v>707</v>
      </c>
    </row>
    <row r="110" spans="1:13" ht="47.25" customHeight="1" x14ac:dyDescent="0.2">
      <c r="A110" s="5" t="s">
        <v>1</v>
      </c>
      <c r="B110" s="18" t="s">
        <v>375</v>
      </c>
      <c r="C110" s="18" t="s">
        <v>17</v>
      </c>
      <c r="D110" s="18" t="s">
        <v>159</v>
      </c>
      <c r="E110" s="23" t="s">
        <v>378</v>
      </c>
      <c r="F110" s="23" t="s">
        <v>379</v>
      </c>
      <c r="G110" s="3" t="s">
        <v>380</v>
      </c>
      <c r="H110" s="10" t="s">
        <v>41</v>
      </c>
      <c r="I110" s="10">
        <v>33</v>
      </c>
      <c r="J110" s="21">
        <v>250</v>
      </c>
      <c r="K110" s="21">
        <f t="shared" si="1"/>
        <v>8250</v>
      </c>
      <c r="L110" s="9" t="s">
        <v>706</v>
      </c>
      <c r="M110" s="9" t="s">
        <v>707</v>
      </c>
    </row>
    <row r="111" spans="1:13" ht="53.25" customHeight="1" x14ac:dyDescent="0.2">
      <c r="A111" s="5" t="s">
        <v>1</v>
      </c>
      <c r="B111" s="18" t="s">
        <v>375</v>
      </c>
      <c r="C111" s="18" t="s">
        <v>17</v>
      </c>
      <c r="D111" s="18" t="s">
        <v>159</v>
      </c>
      <c r="E111" s="23" t="s">
        <v>378</v>
      </c>
      <c r="F111" s="23" t="s">
        <v>381</v>
      </c>
      <c r="G111" s="3" t="s">
        <v>382</v>
      </c>
      <c r="H111" s="10" t="s">
        <v>41</v>
      </c>
      <c r="I111" s="10">
        <v>33</v>
      </c>
      <c r="J111" s="21">
        <v>610</v>
      </c>
      <c r="K111" s="21">
        <f t="shared" si="1"/>
        <v>20130</v>
      </c>
      <c r="L111" s="9" t="s">
        <v>706</v>
      </c>
      <c r="M111" s="9" t="s">
        <v>707</v>
      </c>
    </row>
    <row r="112" spans="1:13" ht="63.75" x14ac:dyDescent="0.2">
      <c r="A112" s="5" t="s">
        <v>1</v>
      </c>
      <c r="B112" s="18" t="s">
        <v>375</v>
      </c>
      <c r="C112" s="18" t="s">
        <v>17</v>
      </c>
      <c r="D112" s="18" t="s">
        <v>159</v>
      </c>
      <c r="E112" s="23" t="s">
        <v>378</v>
      </c>
      <c r="F112" s="23" t="s">
        <v>383</v>
      </c>
      <c r="G112" s="3" t="s">
        <v>384</v>
      </c>
      <c r="H112" s="10" t="s">
        <v>41</v>
      </c>
      <c r="I112" s="10">
        <v>33</v>
      </c>
      <c r="J112" s="21">
        <v>1600</v>
      </c>
      <c r="K112" s="21">
        <f t="shared" si="1"/>
        <v>52800</v>
      </c>
      <c r="L112" s="9" t="s">
        <v>706</v>
      </c>
      <c r="M112" s="9" t="s">
        <v>707</v>
      </c>
    </row>
    <row r="113" spans="1:13" ht="51" x14ac:dyDescent="0.2">
      <c r="A113" s="5" t="s">
        <v>1</v>
      </c>
      <c r="B113" s="18" t="s">
        <v>375</v>
      </c>
      <c r="C113" s="18" t="s">
        <v>17</v>
      </c>
      <c r="D113" s="18" t="s">
        <v>159</v>
      </c>
      <c r="E113" s="23" t="s">
        <v>378</v>
      </c>
      <c r="F113" s="23" t="s">
        <v>385</v>
      </c>
      <c r="G113" s="3" t="s">
        <v>386</v>
      </c>
      <c r="H113" s="10" t="s">
        <v>41</v>
      </c>
      <c r="I113" s="10">
        <v>33</v>
      </c>
      <c r="J113" s="21">
        <v>1200</v>
      </c>
      <c r="K113" s="21">
        <f t="shared" si="1"/>
        <v>39600</v>
      </c>
      <c r="L113" s="9" t="s">
        <v>706</v>
      </c>
      <c r="M113" s="9" t="s">
        <v>707</v>
      </c>
    </row>
    <row r="114" spans="1:13" ht="38.25" x14ac:dyDescent="0.2">
      <c r="A114" s="5" t="s">
        <v>1</v>
      </c>
      <c r="B114" s="18" t="s">
        <v>375</v>
      </c>
      <c r="C114" s="18" t="s">
        <v>17</v>
      </c>
      <c r="D114" s="18" t="s">
        <v>159</v>
      </c>
      <c r="E114" s="23" t="s">
        <v>378</v>
      </c>
      <c r="F114" s="23" t="s">
        <v>387</v>
      </c>
      <c r="G114" s="3" t="s">
        <v>388</v>
      </c>
      <c r="H114" s="10" t="s">
        <v>41</v>
      </c>
      <c r="I114" s="10">
        <v>7</v>
      </c>
      <c r="J114" s="21">
        <v>2800</v>
      </c>
      <c r="K114" s="21">
        <f t="shared" si="1"/>
        <v>19600</v>
      </c>
      <c r="L114" s="9" t="s">
        <v>706</v>
      </c>
      <c r="M114" s="9" t="s">
        <v>707</v>
      </c>
    </row>
    <row r="115" spans="1:13" ht="51" x14ac:dyDescent="0.2">
      <c r="A115" s="5" t="s">
        <v>1</v>
      </c>
      <c r="B115" s="18" t="s">
        <v>375</v>
      </c>
      <c r="C115" s="18" t="s">
        <v>17</v>
      </c>
      <c r="D115" s="18" t="s">
        <v>159</v>
      </c>
      <c r="E115" s="23" t="s">
        <v>378</v>
      </c>
      <c r="F115" s="23" t="s">
        <v>389</v>
      </c>
      <c r="G115" s="3" t="s">
        <v>390</v>
      </c>
      <c r="H115" s="10" t="s">
        <v>41</v>
      </c>
      <c r="I115" s="10">
        <v>5</v>
      </c>
      <c r="J115" s="21">
        <v>5300</v>
      </c>
      <c r="K115" s="21">
        <f t="shared" si="1"/>
        <v>26500</v>
      </c>
      <c r="L115" s="9" t="s">
        <v>706</v>
      </c>
      <c r="M115" s="9" t="s">
        <v>707</v>
      </c>
    </row>
    <row r="116" spans="1:13" ht="51" x14ac:dyDescent="0.2">
      <c r="A116" s="5" t="s">
        <v>1</v>
      </c>
      <c r="B116" s="18" t="s">
        <v>375</v>
      </c>
      <c r="C116" s="18" t="s">
        <v>17</v>
      </c>
      <c r="D116" s="18" t="s">
        <v>163</v>
      </c>
      <c r="E116" s="23" t="s">
        <v>378</v>
      </c>
      <c r="F116" s="23" t="s">
        <v>391</v>
      </c>
      <c r="G116" s="3" t="s">
        <v>392</v>
      </c>
      <c r="H116" s="10" t="s">
        <v>41</v>
      </c>
      <c r="I116" s="10">
        <v>33</v>
      </c>
      <c r="J116" s="21">
        <v>160</v>
      </c>
      <c r="K116" s="21">
        <f t="shared" si="1"/>
        <v>5280</v>
      </c>
      <c r="L116" s="9" t="s">
        <v>706</v>
      </c>
      <c r="M116" s="9" t="s">
        <v>707</v>
      </c>
    </row>
    <row r="117" spans="1:13" ht="63.75" x14ac:dyDescent="0.2">
      <c r="A117" s="5" t="s">
        <v>1</v>
      </c>
      <c r="B117" s="18" t="s">
        <v>375</v>
      </c>
      <c r="C117" s="18" t="s">
        <v>17</v>
      </c>
      <c r="D117" s="18" t="s">
        <v>393</v>
      </c>
      <c r="E117" s="23" t="s">
        <v>378</v>
      </c>
      <c r="F117" s="23" t="s">
        <v>394</v>
      </c>
      <c r="G117" s="3" t="s">
        <v>395</v>
      </c>
      <c r="H117" s="10" t="s">
        <v>41</v>
      </c>
      <c r="I117" s="10">
        <v>33</v>
      </c>
      <c r="J117" s="21">
        <v>580</v>
      </c>
      <c r="K117" s="21">
        <f t="shared" si="1"/>
        <v>19140</v>
      </c>
      <c r="L117" s="9" t="s">
        <v>706</v>
      </c>
      <c r="M117" s="9" t="s">
        <v>707</v>
      </c>
    </row>
    <row r="118" spans="1:13" ht="51" x14ac:dyDescent="0.2">
      <c r="A118" s="5" t="s">
        <v>1</v>
      </c>
      <c r="B118" s="18" t="s">
        <v>375</v>
      </c>
      <c r="C118" s="18" t="s">
        <v>17</v>
      </c>
      <c r="D118" s="18" t="s">
        <v>396</v>
      </c>
      <c r="E118" s="23" t="s">
        <v>378</v>
      </c>
      <c r="F118" s="23" t="s">
        <v>397</v>
      </c>
      <c r="G118" s="3" t="s">
        <v>398</v>
      </c>
      <c r="H118" s="10" t="s">
        <v>41</v>
      </c>
      <c r="I118" s="10">
        <v>33</v>
      </c>
      <c r="J118" s="21">
        <v>970</v>
      </c>
      <c r="K118" s="21">
        <f t="shared" si="1"/>
        <v>32010</v>
      </c>
      <c r="L118" s="9" t="s">
        <v>706</v>
      </c>
      <c r="M118" s="9" t="s">
        <v>707</v>
      </c>
    </row>
    <row r="119" spans="1:13" ht="51" x14ac:dyDescent="0.2">
      <c r="A119" s="5" t="s">
        <v>1</v>
      </c>
      <c r="B119" s="18" t="s">
        <v>375</v>
      </c>
      <c r="C119" s="18" t="s">
        <v>17</v>
      </c>
      <c r="D119" s="18" t="s">
        <v>399</v>
      </c>
      <c r="E119" s="23" t="s">
        <v>378</v>
      </c>
      <c r="F119" s="23" t="s">
        <v>400</v>
      </c>
      <c r="G119" s="3" t="s">
        <v>401</v>
      </c>
      <c r="H119" s="10" t="s">
        <v>41</v>
      </c>
      <c r="I119" s="10">
        <v>33</v>
      </c>
      <c r="J119" s="21">
        <v>1500</v>
      </c>
      <c r="K119" s="21">
        <f t="shared" si="1"/>
        <v>49500</v>
      </c>
      <c r="L119" s="9" t="s">
        <v>706</v>
      </c>
      <c r="M119" s="9" t="s">
        <v>707</v>
      </c>
    </row>
    <row r="120" spans="1:13" ht="51" x14ac:dyDescent="0.2">
      <c r="A120" s="5" t="s">
        <v>1</v>
      </c>
      <c r="B120" s="18" t="s">
        <v>375</v>
      </c>
      <c r="C120" s="18" t="s">
        <v>402</v>
      </c>
      <c r="D120" s="18" t="s">
        <v>346</v>
      </c>
      <c r="E120" s="23" t="s">
        <v>403</v>
      </c>
      <c r="F120" s="23" t="s">
        <v>404</v>
      </c>
      <c r="G120" s="3" t="s">
        <v>405</v>
      </c>
      <c r="H120" s="10" t="s">
        <v>41</v>
      </c>
      <c r="I120" s="10">
        <v>65</v>
      </c>
      <c r="J120" s="21">
        <v>190</v>
      </c>
      <c r="K120" s="21">
        <f t="shared" si="1"/>
        <v>12350</v>
      </c>
      <c r="L120" s="9" t="s">
        <v>706</v>
      </c>
      <c r="M120" s="9" t="s">
        <v>707</v>
      </c>
    </row>
    <row r="121" spans="1:13" ht="38.25" x14ac:dyDescent="0.2">
      <c r="A121" s="5" t="s">
        <v>1</v>
      </c>
      <c r="B121" s="18" t="s">
        <v>375</v>
      </c>
      <c r="C121" s="18" t="s">
        <v>402</v>
      </c>
      <c r="D121" s="18" t="s">
        <v>159</v>
      </c>
      <c r="E121" s="23" t="s">
        <v>403</v>
      </c>
      <c r="F121" s="23" t="s">
        <v>406</v>
      </c>
      <c r="G121" s="3" t="s">
        <v>407</v>
      </c>
      <c r="H121" s="10" t="s">
        <v>41</v>
      </c>
      <c r="I121" s="10">
        <v>7</v>
      </c>
      <c r="J121" s="21">
        <v>760</v>
      </c>
      <c r="K121" s="21">
        <f t="shared" si="1"/>
        <v>5320</v>
      </c>
      <c r="L121" s="9" t="s">
        <v>706</v>
      </c>
      <c r="M121" s="9" t="s">
        <v>707</v>
      </c>
    </row>
    <row r="122" spans="1:13" ht="38.25" x14ac:dyDescent="0.2">
      <c r="A122" s="5" t="s">
        <v>1</v>
      </c>
      <c r="B122" s="18" t="s">
        <v>375</v>
      </c>
      <c r="C122" s="18" t="s">
        <v>402</v>
      </c>
      <c r="D122" s="18" t="s">
        <v>408</v>
      </c>
      <c r="E122" s="23" t="s">
        <v>403</v>
      </c>
      <c r="F122" s="23" t="s">
        <v>409</v>
      </c>
      <c r="G122" s="3" t="s">
        <v>410</v>
      </c>
      <c r="H122" s="10" t="s">
        <v>41</v>
      </c>
      <c r="I122" s="10">
        <v>7</v>
      </c>
      <c r="J122" s="21">
        <v>950</v>
      </c>
      <c r="K122" s="21">
        <f t="shared" si="1"/>
        <v>6650</v>
      </c>
      <c r="L122" s="9" t="s">
        <v>706</v>
      </c>
      <c r="M122" s="9" t="s">
        <v>707</v>
      </c>
    </row>
    <row r="123" spans="1:13" ht="51" x14ac:dyDescent="0.2">
      <c r="A123" s="5" t="s">
        <v>1</v>
      </c>
      <c r="B123" s="18" t="s">
        <v>375</v>
      </c>
      <c r="C123" s="18" t="s">
        <v>402</v>
      </c>
      <c r="D123" s="18" t="s">
        <v>144</v>
      </c>
      <c r="E123" s="23" t="s">
        <v>403</v>
      </c>
      <c r="F123" s="23" t="s">
        <v>411</v>
      </c>
      <c r="G123" s="3" t="s">
        <v>412</v>
      </c>
      <c r="H123" s="10" t="s">
        <v>41</v>
      </c>
      <c r="I123" s="10">
        <v>13</v>
      </c>
      <c r="J123" s="21">
        <v>2300</v>
      </c>
      <c r="K123" s="21">
        <f t="shared" si="1"/>
        <v>29900</v>
      </c>
      <c r="L123" s="9" t="s">
        <v>706</v>
      </c>
      <c r="M123" s="9" t="s">
        <v>707</v>
      </c>
    </row>
    <row r="124" spans="1:13" ht="38.25" x14ac:dyDescent="0.2">
      <c r="A124" s="5" t="s">
        <v>1</v>
      </c>
      <c r="B124" s="18" t="s">
        <v>375</v>
      </c>
      <c r="C124" s="18" t="s">
        <v>402</v>
      </c>
      <c r="D124" s="18" t="s">
        <v>396</v>
      </c>
      <c r="E124" s="23" t="s">
        <v>403</v>
      </c>
      <c r="F124" s="23" t="s">
        <v>413</v>
      </c>
      <c r="G124" s="3" t="s">
        <v>414</v>
      </c>
      <c r="H124" s="10" t="s">
        <v>41</v>
      </c>
      <c r="I124" s="10">
        <v>7</v>
      </c>
      <c r="J124" s="21">
        <v>1700</v>
      </c>
      <c r="K124" s="21">
        <f t="shared" si="1"/>
        <v>11900</v>
      </c>
      <c r="L124" s="9" t="s">
        <v>706</v>
      </c>
      <c r="M124" s="9" t="s">
        <v>707</v>
      </c>
    </row>
    <row r="125" spans="1:13" ht="38.25" x14ac:dyDescent="0.2">
      <c r="A125" s="5" t="s">
        <v>1</v>
      </c>
      <c r="B125" s="18" t="s">
        <v>375</v>
      </c>
      <c r="C125" s="18" t="s">
        <v>402</v>
      </c>
      <c r="D125" s="18" t="s">
        <v>415</v>
      </c>
      <c r="E125" s="23" t="s">
        <v>403</v>
      </c>
      <c r="F125" s="23" t="s">
        <v>416</v>
      </c>
      <c r="G125" s="3" t="s">
        <v>417</v>
      </c>
      <c r="H125" s="10" t="s">
        <v>41</v>
      </c>
      <c r="I125" s="10">
        <v>13</v>
      </c>
      <c r="J125" s="21">
        <v>2600</v>
      </c>
      <c r="K125" s="21">
        <f t="shared" si="1"/>
        <v>33800</v>
      </c>
      <c r="L125" s="9" t="s">
        <v>706</v>
      </c>
      <c r="M125" s="9" t="s">
        <v>707</v>
      </c>
    </row>
    <row r="126" spans="1:13" ht="38.25" x14ac:dyDescent="0.2">
      <c r="A126" s="5" t="s">
        <v>1</v>
      </c>
      <c r="B126" s="18" t="s">
        <v>375</v>
      </c>
      <c r="C126" s="18" t="s">
        <v>402</v>
      </c>
      <c r="D126" s="18" t="s">
        <v>399</v>
      </c>
      <c r="E126" s="23" t="s">
        <v>403</v>
      </c>
      <c r="F126" s="23" t="s">
        <v>418</v>
      </c>
      <c r="G126" s="3" t="s">
        <v>419</v>
      </c>
      <c r="H126" s="10" t="s">
        <v>41</v>
      </c>
      <c r="I126" s="10">
        <v>21</v>
      </c>
      <c r="J126" s="21">
        <v>3000</v>
      </c>
      <c r="K126" s="21">
        <f t="shared" si="1"/>
        <v>63000</v>
      </c>
      <c r="L126" s="9" t="s">
        <v>706</v>
      </c>
      <c r="M126" s="9" t="s">
        <v>707</v>
      </c>
    </row>
    <row r="127" spans="1:13" ht="38.25" x14ac:dyDescent="0.2">
      <c r="A127" s="5" t="s">
        <v>1</v>
      </c>
      <c r="B127" s="18" t="s">
        <v>375</v>
      </c>
      <c r="C127" s="18" t="s">
        <v>402</v>
      </c>
      <c r="D127" s="18" t="s">
        <v>420</v>
      </c>
      <c r="E127" s="23" t="s">
        <v>403</v>
      </c>
      <c r="F127" s="23" t="s">
        <v>421</v>
      </c>
      <c r="G127" s="3" t="s">
        <v>422</v>
      </c>
      <c r="H127" s="10" t="s">
        <v>41</v>
      </c>
      <c r="I127" s="10">
        <v>13</v>
      </c>
      <c r="J127" s="21">
        <v>8500</v>
      </c>
      <c r="K127" s="21">
        <f t="shared" si="1"/>
        <v>110500</v>
      </c>
      <c r="L127" s="9" t="s">
        <v>706</v>
      </c>
      <c r="M127" s="9" t="s">
        <v>707</v>
      </c>
    </row>
    <row r="128" spans="1:13" ht="38.25" x14ac:dyDescent="0.2">
      <c r="A128" s="5" t="s">
        <v>1</v>
      </c>
      <c r="B128" s="18" t="s">
        <v>375</v>
      </c>
      <c r="C128" s="18" t="s">
        <v>402</v>
      </c>
      <c r="D128" s="18" t="s">
        <v>423</v>
      </c>
      <c r="E128" s="23" t="s">
        <v>403</v>
      </c>
      <c r="F128" s="23" t="s">
        <v>424</v>
      </c>
      <c r="G128" s="3" t="s">
        <v>425</v>
      </c>
      <c r="H128" s="10" t="s">
        <v>41</v>
      </c>
      <c r="I128" s="10">
        <v>7</v>
      </c>
      <c r="J128" s="21">
        <v>2000</v>
      </c>
      <c r="K128" s="21">
        <f t="shared" si="1"/>
        <v>14000</v>
      </c>
      <c r="L128" s="9" t="s">
        <v>706</v>
      </c>
      <c r="M128" s="9" t="s">
        <v>707</v>
      </c>
    </row>
    <row r="129" spans="1:13" ht="38.25" x14ac:dyDescent="0.2">
      <c r="A129" s="5" t="s">
        <v>1</v>
      </c>
      <c r="B129" s="18" t="s">
        <v>375</v>
      </c>
      <c r="C129" s="18" t="s">
        <v>402</v>
      </c>
      <c r="D129" s="18" t="s">
        <v>426</v>
      </c>
      <c r="E129" s="23" t="s">
        <v>403</v>
      </c>
      <c r="F129" s="23" t="s">
        <v>427</v>
      </c>
      <c r="G129" s="3" t="s">
        <v>428</v>
      </c>
      <c r="H129" s="10" t="s">
        <v>41</v>
      </c>
      <c r="I129" s="10">
        <v>13</v>
      </c>
      <c r="J129" s="21">
        <v>2000</v>
      </c>
      <c r="K129" s="21">
        <f t="shared" si="1"/>
        <v>26000</v>
      </c>
      <c r="L129" s="9" t="s">
        <v>706</v>
      </c>
      <c r="M129" s="9" t="s">
        <v>707</v>
      </c>
    </row>
    <row r="130" spans="1:13" ht="38.25" x14ac:dyDescent="0.2">
      <c r="A130" s="5" t="s">
        <v>1</v>
      </c>
      <c r="B130" s="18" t="s">
        <v>375</v>
      </c>
      <c r="C130" s="18" t="s">
        <v>402</v>
      </c>
      <c r="D130" s="18" t="s">
        <v>429</v>
      </c>
      <c r="E130" s="23" t="s">
        <v>403</v>
      </c>
      <c r="F130" s="23" t="s">
        <v>430</v>
      </c>
      <c r="G130" s="3" t="s">
        <v>431</v>
      </c>
      <c r="H130" s="10" t="s">
        <v>41</v>
      </c>
      <c r="I130" s="10">
        <v>65</v>
      </c>
      <c r="J130" s="21">
        <v>340</v>
      </c>
      <c r="K130" s="21">
        <f t="shared" si="1"/>
        <v>22100</v>
      </c>
      <c r="L130" s="9" t="s">
        <v>706</v>
      </c>
      <c r="M130" s="9" t="s">
        <v>707</v>
      </c>
    </row>
    <row r="131" spans="1:13" ht="38.25" x14ac:dyDescent="0.2">
      <c r="A131" s="5" t="s">
        <v>1</v>
      </c>
      <c r="B131" s="18" t="s">
        <v>375</v>
      </c>
      <c r="C131" s="18" t="s">
        <v>432</v>
      </c>
      <c r="D131" s="18" t="s">
        <v>18</v>
      </c>
      <c r="E131" s="23" t="s">
        <v>433</v>
      </c>
      <c r="F131" s="23" t="s">
        <v>434</v>
      </c>
      <c r="G131" s="3" t="s">
        <v>435</v>
      </c>
      <c r="H131" s="10" t="s">
        <v>41</v>
      </c>
      <c r="I131" s="10">
        <v>33</v>
      </c>
      <c r="J131" s="21">
        <v>150</v>
      </c>
      <c r="K131" s="21">
        <f t="shared" si="1"/>
        <v>4950</v>
      </c>
      <c r="L131" s="9" t="s">
        <v>706</v>
      </c>
      <c r="M131" s="9" t="s">
        <v>707</v>
      </c>
    </row>
    <row r="132" spans="1:13" ht="63.75" x14ac:dyDescent="0.2">
      <c r="A132" s="5" t="s">
        <v>1</v>
      </c>
      <c r="B132" s="18" t="s">
        <v>375</v>
      </c>
      <c r="C132" s="18" t="s">
        <v>432</v>
      </c>
      <c r="D132" s="18" t="s">
        <v>436</v>
      </c>
      <c r="E132" s="23" t="s">
        <v>433</v>
      </c>
      <c r="F132" s="23" t="s">
        <v>437</v>
      </c>
      <c r="G132" s="3" t="s">
        <v>438</v>
      </c>
      <c r="H132" s="10" t="s">
        <v>41</v>
      </c>
      <c r="I132" s="10">
        <v>7</v>
      </c>
      <c r="J132" s="21">
        <v>2600</v>
      </c>
      <c r="K132" s="21">
        <f t="shared" si="1"/>
        <v>18200</v>
      </c>
      <c r="L132" s="9" t="s">
        <v>706</v>
      </c>
      <c r="M132" s="9" t="s">
        <v>707</v>
      </c>
    </row>
    <row r="133" spans="1:13" ht="38.25" x14ac:dyDescent="0.2">
      <c r="A133" s="5" t="s">
        <v>1</v>
      </c>
      <c r="B133" s="18" t="s">
        <v>375</v>
      </c>
      <c r="C133" s="18" t="s">
        <v>432</v>
      </c>
      <c r="D133" s="18" t="s">
        <v>163</v>
      </c>
      <c r="E133" s="23" t="s">
        <v>433</v>
      </c>
      <c r="F133" s="23" t="s">
        <v>439</v>
      </c>
      <c r="G133" s="3" t="s">
        <v>440</v>
      </c>
      <c r="H133" s="10" t="s">
        <v>41</v>
      </c>
      <c r="I133" s="10">
        <v>7</v>
      </c>
      <c r="J133" s="21">
        <v>1200</v>
      </c>
      <c r="K133" s="21">
        <f t="shared" si="1"/>
        <v>8400</v>
      </c>
      <c r="L133" s="9" t="s">
        <v>706</v>
      </c>
      <c r="M133" s="9" t="s">
        <v>707</v>
      </c>
    </row>
    <row r="134" spans="1:13" ht="51" x14ac:dyDescent="0.2">
      <c r="A134" s="5" t="s">
        <v>1</v>
      </c>
      <c r="B134" s="18" t="s">
        <v>375</v>
      </c>
      <c r="C134" s="18" t="s">
        <v>432</v>
      </c>
      <c r="D134" s="18" t="s">
        <v>18</v>
      </c>
      <c r="E134" s="23" t="s">
        <v>433</v>
      </c>
      <c r="F134" s="23" t="s">
        <v>441</v>
      </c>
      <c r="G134" s="3" t="s">
        <v>442</v>
      </c>
      <c r="H134" s="10" t="s">
        <v>41</v>
      </c>
      <c r="I134" s="10">
        <v>28</v>
      </c>
      <c r="J134" s="21">
        <v>650</v>
      </c>
      <c r="K134" s="21">
        <f t="shared" si="1"/>
        <v>18200</v>
      </c>
      <c r="L134" s="9" t="s">
        <v>706</v>
      </c>
      <c r="M134" s="9" t="s">
        <v>707</v>
      </c>
    </row>
    <row r="135" spans="1:13" ht="51" x14ac:dyDescent="0.2">
      <c r="A135" s="5" t="s">
        <v>1</v>
      </c>
      <c r="B135" s="18" t="s">
        <v>375</v>
      </c>
      <c r="C135" s="18" t="s">
        <v>443</v>
      </c>
      <c r="D135" s="18" t="s">
        <v>346</v>
      </c>
      <c r="E135" s="23" t="s">
        <v>444</v>
      </c>
      <c r="F135" s="23" t="s">
        <v>445</v>
      </c>
      <c r="G135" s="3" t="s">
        <v>446</v>
      </c>
      <c r="H135" s="10" t="s">
        <v>41</v>
      </c>
      <c r="I135" s="10">
        <v>20</v>
      </c>
      <c r="J135" s="21">
        <v>2200</v>
      </c>
      <c r="K135" s="21">
        <f t="shared" si="1"/>
        <v>44000</v>
      </c>
      <c r="L135" s="9" t="s">
        <v>706</v>
      </c>
      <c r="M135" s="9" t="s">
        <v>707</v>
      </c>
    </row>
    <row r="136" spans="1:13" ht="38.25" x14ac:dyDescent="0.2">
      <c r="A136" s="5" t="s">
        <v>1</v>
      </c>
      <c r="B136" s="18" t="s">
        <v>375</v>
      </c>
      <c r="C136" s="18" t="s">
        <v>443</v>
      </c>
      <c r="D136" s="18" t="s">
        <v>447</v>
      </c>
      <c r="E136" s="23" t="s">
        <v>444</v>
      </c>
      <c r="F136" s="23" t="s">
        <v>448</v>
      </c>
      <c r="G136" s="3" t="s">
        <v>449</v>
      </c>
      <c r="H136" s="10" t="s">
        <v>41</v>
      </c>
      <c r="I136" s="10">
        <v>20</v>
      </c>
      <c r="J136" s="21">
        <v>950</v>
      </c>
      <c r="K136" s="21">
        <f t="shared" si="1"/>
        <v>19000</v>
      </c>
      <c r="L136" s="9" t="s">
        <v>706</v>
      </c>
      <c r="M136" s="9" t="s">
        <v>707</v>
      </c>
    </row>
    <row r="137" spans="1:13" ht="38.25" x14ac:dyDescent="0.2">
      <c r="A137" s="5" t="s">
        <v>1</v>
      </c>
      <c r="B137" s="18" t="s">
        <v>375</v>
      </c>
      <c r="C137" s="18" t="s">
        <v>443</v>
      </c>
      <c r="D137" s="18" t="s">
        <v>346</v>
      </c>
      <c r="E137" s="23" t="s">
        <v>444</v>
      </c>
      <c r="F137" s="23" t="s">
        <v>450</v>
      </c>
      <c r="G137" s="3" t="s">
        <v>451</v>
      </c>
      <c r="H137" s="10" t="s">
        <v>41</v>
      </c>
      <c r="I137" s="10">
        <v>65</v>
      </c>
      <c r="J137" s="21">
        <v>190</v>
      </c>
      <c r="K137" s="21">
        <f t="shared" si="1"/>
        <v>12350</v>
      </c>
      <c r="L137" s="9" t="s">
        <v>706</v>
      </c>
      <c r="M137" s="9" t="s">
        <v>707</v>
      </c>
    </row>
    <row r="138" spans="1:13" ht="38.25" x14ac:dyDescent="0.2">
      <c r="A138" s="5" t="s">
        <v>1</v>
      </c>
      <c r="B138" s="18" t="s">
        <v>375</v>
      </c>
      <c r="C138" s="18" t="s">
        <v>443</v>
      </c>
      <c r="D138" s="18" t="s">
        <v>447</v>
      </c>
      <c r="E138" s="23" t="s">
        <v>444</v>
      </c>
      <c r="F138" s="23" t="s">
        <v>452</v>
      </c>
      <c r="G138" s="3" t="s">
        <v>453</v>
      </c>
      <c r="H138" s="10" t="s">
        <v>41</v>
      </c>
      <c r="I138" s="10">
        <v>7</v>
      </c>
      <c r="J138" s="21">
        <v>13500</v>
      </c>
      <c r="K138" s="21">
        <f t="shared" si="1"/>
        <v>94500</v>
      </c>
      <c r="L138" s="9" t="s">
        <v>706</v>
      </c>
      <c r="M138" s="9" t="s">
        <v>707</v>
      </c>
    </row>
    <row r="139" spans="1:13" ht="38.25" x14ac:dyDescent="0.2">
      <c r="A139" s="5" t="s">
        <v>1</v>
      </c>
      <c r="B139" s="18" t="s">
        <v>375</v>
      </c>
      <c r="C139" s="18" t="s">
        <v>443</v>
      </c>
      <c r="D139" s="18" t="s">
        <v>454</v>
      </c>
      <c r="E139" s="23" t="s">
        <v>444</v>
      </c>
      <c r="F139" s="23" t="s">
        <v>455</v>
      </c>
      <c r="G139" s="3" t="s">
        <v>456</v>
      </c>
      <c r="H139" s="10" t="s">
        <v>41</v>
      </c>
      <c r="I139" s="10">
        <v>28</v>
      </c>
      <c r="J139" s="21">
        <v>3400</v>
      </c>
      <c r="K139" s="21">
        <f t="shared" si="1"/>
        <v>95200</v>
      </c>
      <c r="L139" s="9" t="s">
        <v>706</v>
      </c>
      <c r="M139" s="9" t="s">
        <v>707</v>
      </c>
    </row>
    <row r="140" spans="1:13" ht="38.25" x14ac:dyDescent="0.2">
      <c r="A140" s="5" t="s">
        <v>1</v>
      </c>
      <c r="B140" s="18" t="s">
        <v>375</v>
      </c>
      <c r="C140" s="18" t="s">
        <v>273</v>
      </c>
      <c r="D140" s="18" t="s">
        <v>457</v>
      </c>
      <c r="E140" s="23" t="s">
        <v>275</v>
      </c>
      <c r="F140" s="23" t="s">
        <v>458</v>
      </c>
      <c r="G140" s="3" t="s">
        <v>459</v>
      </c>
      <c r="H140" s="10" t="s">
        <v>41</v>
      </c>
      <c r="I140" s="10">
        <v>16</v>
      </c>
      <c r="J140" s="21">
        <v>6400</v>
      </c>
      <c r="K140" s="21">
        <f t="shared" ref="K140:K203" si="2">I140*J140</f>
        <v>102400</v>
      </c>
      <c r="L140" s="9" t="s">
        <v>706</v>
      </c>
      <c r="M140" s="9" t="s">
        <v>707</v>
      </c>
    </row>
    <row r="141" spans="1:13" ht="38.25" x14ac:dyDescent="0.2">
      <c r="A141" s="5" t="s">
        <v>1</v>
      </c>
      <c r="B141" s="18" t="s">
        <v>375</v>
      </c>
      <c r="C141" s="18" t="s">
        <v>273</v>
      </c>
      <c r="D141" s="18" t="s">
        <v>460</v>
      </c>
      <c r="E141" s="23" t="s">
        <v>275</v>
      </c>
      <c r="F141" s="23" t="s">
        <v>461</v>
      </c>
      <c r="G141" s="3" t="s">
        <v>462</v>
      </c>
      <c r="H141" s="10" t="s">
        <v>41</v>
      </c>
      <c r="I141" s="10">
        <v>9</v>
      </c>
      <c r="J141" s="21">
        <v>16000</v>
      </c>
      <c r="K141" s="21">
        <f t="shared" si="2"/>
        <v>144000</v>
      </c>
      <c r="L141" s="9" t="s">
        <v>706</v>
      </c>
      <c r="M141" s="9" t="s">
        <v>707</v>
      </c>
    </row>
    <row r="142" spans="1:13" ht="51" x14ac:dyDescent="0.2">
      <c r="A142" s="5" t="s">
        <v>1</v>
      </c>
      <c r="B142" s="18" t="s">
        <v>375</v>
      </c>
      <c r="C142" s="18" t="s">
        <v>273</v>
      </c>
      <c r="D142" s="18" t="s">
        <v>463</v>
      </c>
      <c r="E142" s="23" t="s">
        <v>275</v>
      </c>
      <c r="F142" s="23" t="s">
        <v>464</v>
      </c>
      <c r="G142" s="3" t="s">
        <v>465</v>
      </c>
      <c r="H142" s="10" t="s">
        <v>41</v>
      </c>
      <c r="I142" s="10">
        <v>4</v>
      </c>
      <c r="J142" s="21">
        <v>21900</v>
      </c>
      <c r="K142" s="21">
        <f t="shared" si="2"/>
        <v>87600</v>
      </c>
      <c r="L142" s="9" t="s">
        <v>706</v>
      </c>
      <c r="M142" s="9" t="s">
        <v>707</v>
      </c>
    </row>
    <row r="143" spans="1:13" ht="51" x14ac:dyDescent="0.2">
      <c r="A143" s="5" t="s">
        <v>1</v>
      </c>
      <c r="B143" s="18" t="s">
        <v>375</v>
      </c>
      <c r="C143" s="18" t="s">
        <v>273</v>
      </c>
      <c r="D143" s="18" t="s">
        <v>466</v>
      </c>
      <c r="E143" s="23" t="s">
        <v>275</v>
      </c>
      <c r="F143" s="23" t="s">
        <v>467</v>
      </c>
      <c r="G143" s="3" t="s">
        <v>468</v>
      </c>
      <c r="H143" s="10" t="s">
        <v>41</v>
      </c>
      <c r="I143" s="10">
        <v>13</v>
      </c>
      <c r="J143" s="21">
        <v>14100</v>
      </c>
      <c r="K143" s="21">
        <f t="shared" si="2"/>
        <v>183300</v>
      </c>
      <c r="L143" s="9" t="s">
        <v>706</v>
      </c>
      <c r="M143" s="9" t="s">
        <v>707</v>
      </c>
    </row>
    <row r="144" spans="1:13" ht="38.25" x14ac:dyDescent="0.2">
      <c r="A144" s="5" t="s">
        <v>1</v>
      </c>
      <c r="B144" s="18" t="s">
        <v>375</v>
      </c>
      <c r="C144" s="18" t="s">
        <v>273</v>
      </c>
      <c r="D144" s="18" t="s">
        <v>466</v>
      </c>
      <c r="E144" s="23" t="s">
        <v>275</v>
      </c>
      <c r="F144" s="23" t="s">
        <v>469</v>
      </c>
      <c r="G144" s="3" t="s">
        <v>470</v>
      </c>
      <c r="H144" s="10" t="s">
        <v>41</v>
      </c>
      <c r="I144" s="10">
        <v>20</v>
      </c>
      <c r="J144" s="21">
        <v>33300</v>
      </c>
      <c r="K144" s="21">
        <f t="shared" si="2"/>
        <v>666000</v>
      </c>
      <c r="L144" s="9" t="s">
        <v>706</v>
      </c>
      <c r="M144" s="9" t="s">
        <v>707</v>
      </c>
    </row>
    <row r="145" spans="1:13" ht="38.25" x14ac:dyDescent="0.2">
      <c r="A145" s="5" t="s">
        <v>1</v>
      </c>
      <c r="B145" s="18" t="s">
        <v>375</v>
      </c>
      <c r="C145" s="18" t="s">
        <v>273</v>
      </c>
      <c r="D145" s="18" t="s">
        <v>471</v>
      </c>
      <c r="E145" s="23" t="s">
        <v>275</v>
      </c>
      <c r="F145" s="23" t="s">
        <v>472</v>
      </c>
      <c r="G145" s="3" t="s">
        <v>473</v>
      </c>
      <c r="H145" s="10" t="s">
        <v>41</v>
      </c>
      <c r="I145" s="10">
        <v>7</v>
      </c>
      <c r="J145" s="21">
        <v>48600</v>
      </c>
      <c r="K145" s="21">
        <f t="shared" si="2"/>
        <v>340200</v>
      </c>
      <c r="L145" s="9" t="s">
        <v>706</v>
      </c>
      <c r="M145" s="9" t="s">
        <v>707</v>
      </c>
    </row>
    <row r="146" spans="1:13" ht="51" x14ac:dyDescent="0.2">
      <c r="A146" s="5" t="s">
        <v>1</v>
      </c>
      <c r="B146" s="18" t="s">
        <v>375</v>
      </c>
      <c r="C146" s="18" t="s">
        <v>474</v>
      </c>
      <c r="D146" s="18" t="s">
        <v>346</v>
      </c>
      <c r="E146" s="23" t="s">
        <v>475</v>
      </c>
      <c r="F146" s="23" t="s">
        <v>476</v>
      </c>
      <c r="G146" s="3" t="s">
        <v>477</v>
      </c>
      <c r="H146" s="10" t="s">
        <v>41</v>
      </c>
      <c r="I146" s="10">
        <v>7</v>
      </c>
      <c r="J146" s="21">
        <v>13100</v>
      </c>
      <c r="K146" s="21">
        <f t="shared" si="2"/>
        <v>91700</v>
      </c>
      <c r="L146" s="9" t="s">
        <v>706</v>
      </c>
      <c r="M146" s="9" t="s">
        <v>707</v>
      </c>
    </row>
    <row r="147" spans="1:13" ht="38.25" x14ac:dyDescent="0.2">
      <c r="A147" s="5" t="s">
        <v>1</v>
      </c>
      <c r="B147" s="18" t="s">
        <v>375</v>
      </c>
      <c r="C147" s="18" t="s">
        <v>474</v>
      </c>
      <c r="D147" s="18" t="s">
        <v>159</v>
      </c>
      <c r="E147" s="23" t="s">
        <v>475</v>
      </c>
      <c r="F147" s="23" t="s">
        <v>478</v>
      </c>
      <c r="G147" s="3" t="s">
        <v>479</v>
      </c>
      <c r="H147" s="10" t="s">
        <v>41</v>
      </c>
      <c r="I147" s="10">
        <v>13</v>
      </c>
      <c r="J147" s="21">
        <v>2600</v>
      </c>
      <c r="K147" s="21">
        <f t="shared" si="2"/>
        <v>33800</v>
      </c>
      <c r="L147" s="9" t="s">
        <v>706</v>
      </c>
      <c r="M147" s="9" t="s">
        <v>707</v>
      </c>
    </row>
    <row r="148" spans="1:13" ht="51" x14ac:dyDescent="0.2">
      <c r="A148" s="5" t="s">
        <v>1</v>
      </c>
      <c r="B148" s="18" t="s">
        <v>375</v>
      </c>
      <c r="C148" s="18" t="s">
        <v>474</v>
      </c>
      <c r="D148" s="18" t="s">
        <v>346</v>
      </c>
      <c r="E148" s="23" t="s">
        <v>475</v>
      </c>
      <c r="F148" s="23" t="s">
        <v>480</v>
      </c>
      <c r="G148" s="3" t="s">
        <v>481</v>
      </c>
      <c r="H148" s="10" t="s">
        <v>41</v>
      </c>
      <c r="I148" s="10">
        <v>7</v>
      </c>
      <c r="J148" s="21">
        <v>10100</v>
      </c>
      <c r="K148" s="21">
        <f t="shared" si="2"/>
        <v>70700</v>
      </c>
      <c r="L148" s="9" t="s">
        <v>706</v>
      </c>
      <c r="M148" s="9" t="s">
        <v>707</v>
      </c>
    </row>
    <row r="149" spans="1:13" ht="51" x14ac:dyDescent="0.2">
      <c r="A149" s="5" t="s">
        <v>1</v>
      </c>
      <c r="B149" s="18" t="s">
        <v>375</v>
      </c>
      <c r="C149" s="18" t="s">
        <v>474</v>
      </c>
      <c r="D149" s="18" t="s">
        <v>346</v>
      </c>
      <c r="E149" s="23" t="s">
        <v>475</v>
      </c>
      <c r="F149" s="23" t="s">
        <v>482</v>
      </c>
      <c r="G149" s="3" t="s">
        <v>483</v>
      </c>
      <c r="H149" s="10" t="s">
        <v>41</v>
      </c>
      <c r="I149" s="10">
        <v>7</v>
      </c>
      <c r="J149" s="21">
        <v>4400</v>
      </c>
      <c r="K149" s="21">
        <f t="shared" si="2"/>
        <v>30800</v>
      </c>
      <c r="L149" s="9" t="s">
        <v>706</v>
      </c>
      <c r="M149" s="9" t="s">
        <v>707</v>
      </c>
    </row>
    <row r="150" spans="1:13" ht="63.75" x14ac:dyDescent="0.2">
      <c r="A150" s="5" t="s">
        <v>1</v>
      </c>
      <c r="B150" s="18" t="s">
        <v>375</v>
      </c>
      <c r="C150" s="18" t="s">
        <v>474</v>
      </c>
      <c r="D150" s="18" t="s">
        <v>159</v>
      </c>
      <c r="E150" s="23" t="s">
        <v>475</v>
      </c>
      <c r="F150" s="23" t="s">
        <v>484</v>
      </c>
      <c r="G150" s="3" t="s">
        <v>485</v>
      </c>
      <c r="H150" s="10" t="s">
        <v>41</v>
      </c>
      <c r="I150" s="10">
        <v>21</v>
      </c>
      <c r="J150" s="21">
        <v>150</v>
      </c>
      <c r="K150" s="21">
        <f t="shared" si="2"/>
        <v>3150</v>
      </c>
      <c r="L150" s="9" t="s">
        <v>706</v>
      </c>
      <c r="M150" s="9" t="s">
        <v>707</v>
      </c>
    </row>
    <row r="151" spans="1:13" ht="38.25" x14ac:dyDescent="0.2">
      <c r="A151" s="5" t="s">
        <v>1</v>
      </c>
      <c r="B151" s="18" t="s">
        <v>375</v>
      </c>
      <c r="C151" s="18" t="s">
        <v>474</v>
      </c>
      <c r="D151" s="18" t="s">
        <v>346</v>
      </c>
      <c r="E151" s="23" t="s">
        <v>475</v>
      </c>
      <c r="F151" s="23" t="s">
        <v>486</v>
      </c>
      <c r="G151" s="3" t="s">
        <v>487</v>
      </c>
      <c r="H151" s="10" t="s">
        <v>41</v>
      </c>
      <c r="I151" s="10">
        <v>17</v>
      </c>
      <c r="J151" s="21">
        <v>1100</v>
      </c>
      <c r="K151" s="21">
        <f t="shared" si="2"/>
        <v>18700</v>
      </c>
      <c r="L151" s="9" t="s">
        <v>706</v>
      </c>
      <c r="M151" s="9" t="s">
        <v>707</v>
      </c>
    </row>
    <row r="152" spans="1:13" ht="38.25" x14ac:dyDescent="0.2">
      <c r="A152" s="5" t="s">
        <v>1</v>
      </c>
      <c r="B152" s="18" t="s">
        <v>375</v>
      </c>
      <c r="C152" s="18" t="s">
        <v>474</v>
      </c>
      <c r="D152" s="18" t="s">
        <v>346</v>
      </c>
      <c r="E152" s="23" t="s">
        <v>475</v>
      </c>
      <c r="F152" s="23" t="s">
        <v>488</v>
      </c>
      <c r="G152" s="3" t="s">
        <v>489</v>
      </c>
      <c r="H152" s="10" t="s">
        <v>41</v>
      </c>
      <c r="I152" s="10">
        <v>26</v>
      </c>
      <c r="J152" s="21">
        <v>1400</v>
      </c>
      <c r="K152" s="21">
        <f t="shared" si="2"/>
        <v>36400</v>
      </c>
      <c r="L152" s="9" t="s">
        <v>706</v>
      </c>
      <c r="M152" s="9" t="s">
        <v>707</v>
      </c>
    </row>
    <row r="153" spans="1:13" ht="38.25" x14ac:dyDescent="0.2">
      <c r="A153" s="5" t="s">
        <v>1</v>
      </c>
      <c r="B153" s="18" t="s">
        <v>375</v>
      </c>
      <c r="C153" s="18" t="s">
        <v>474</v>
      </c>
      <c r="D153" s="18" t="s">
        <v>436</v>
      </c>
      <c r="E153" s="23" t="s">
        <v>475</v>
      </c>
      <c r="F153" s="23" t="s">
        <v>490</v>
      </c>
      <c r="G153" s="3" t="s">
        <v>491</v>
      </c>
      <c r="H153" s="10" t="s">
        <v>41</v>
      </c>
      <c r="I153" s="10">
        <v>9</v>
      </c>
      <c r="J153" s="21">
        <v>3900</v>
      </c>
      <c r="K153" s="21">
        <f t="shared" si="2"/>
        <v>35100</v>
      </c>
      <c r="L153" s="9" t="s">
        <v>706</v>
      </c>
      <c r="M153" s="9" t="s">
        <v>707</v>
      </c>
    </row>
    <row r="154" spans="1:13" ht="38.25" x14ac:dyDescent="0.2">
      <c r="A154" s="5" t="s">
        <v>1</v>
      </c>
      <c r="B154" s="18" t="s">
        <v>375</v>
      </c>
      <c r="C154" s="18" t="s">
        <v>474</v>
      </c>
      <c r="D154" s="18" t="s">
        <v>144</v>
      </c>
      <c r="E154" s="23" t="s">
        <v>475</v>
      </c>
      <c r="F154" s="23" t="s">
        <v>492</v>
      </c>
      <c r="G154" s="3" t="s">
        <v>493</v>
      </c>
      <c r="H154" s="10" t="s">
        <v>41</v>
      </c>
      <c r="I154" s="10">
        <v>13</v>
      </c>
      <c r="J154" s="21">
        <v>850</v>
      </c>
      <c r="K154" s="21">
        <f t="shared" si="2"/>
        <v>11050</v>
      </c>
      <c r="L154" s="9" t="s">
        <v>706</v>
      </c>
      <c r="M154" s="9" t="s">
        <v>707</v>
      </c>
    </row>
    <row r="155" spans="1:13" ht="38.25" x14ac:dyDescent="0.2">
      <c r="A155" s="5" t="s">
        <v>1</v>
      </c>
      <c r="B155" s="18" t="s">
        <v>375</v>
      </c>
      <c r="C155" s="18" t="s">
        <v>474</v>
      </c>
      <c r="D155" s="18" t="s">
        <v>199</v>
      </c>
      <c r="E155" s="23" t="s">
        <v>475</v>
      </c>
      <c r="F155" s="23" t="s">
        <v>494</v>
      </c>
      <c r="G155" s="3" t="s">
        <v>495</v>
      </c>
      <c r="H155" s="10" t="s">
        <v>41</v>
      </c>
      <c r="I155" s="10">
        <v>20</v>
      </c>
      <c r="J155" s="21">
        <v>520</v>
      </c>
      <c r="K155" s="21">
        <f t="shared" si="2"/>
        <v>10400</v>
      </c>
      <c r="L155" s="9" t="s">
        <v>706</v>
      </c>
      <c r="M155" s="9" t="s">
        <v>707</v>
      </c>
    </row>
    <row r="156" spans="1:13" ht="38.25" x14ac:dyDescent="0.2">
      <c r="A156" s="5" t="s">
        <v>1</v>
      </c>
      <c r="B156" s="18" t="s">
        <v>375</v>
      </c>
      <c r="C156" s="18" t="s">
        <v>282</v>
      </c>
      <c r="D156" s="18" t="s">
        <v>447</v>
      </c>
      <c r="E156" s="23" t="s">
        <v>496</v>
      </c>
      <c r="F156" s="23" t="s">
        <v>497</v>
      </c>
      <c r="G156" s="3" t="s">
        <v>498</v>
      </c>
      <c r="H156" s="10" t="s">
        <v>41</v>
      </c>
      <c r="I156" s="10">
        <v>10</v>
      </c>
      <c r="J156" s="21">
        <v>39600</v>
      </c>
      <c r="K156" s="21">
        <f t="shared" si="2"/>
        <v>396000</v>
      </c>
      <c r="L156" s="9" t="s">
        <v>706</v>
      </c>
      <c r="M156" s="9" t="s">
        <v>707</v>
      </c>
    </row>
    <row r="157" spans="1:13" ht="51" x14ac:dyDescent="0.2">
      <c r="A157" s="5" t="s">
        <v>1</v>
      </c>
      <c r="B157" s="18" t="s">
        <v>375</v>
      </c>
      <c r="C157" s="18" t="s">
        <v>282</v>
      </c>
      <c r="D157" s="18" t="s">
        <v>338</v>
      </c>
      <c r="E157" s="23" t="s">
        <v>496</v>
      </c>
      <c r="F157" s="23" t="s">
        <v>499</v>
      </c>
      <c r="G157" s="3" t="s">
        <v>500</v>
      </c>
      <c r="H157" s="10" t="s">
        <v>41</v>
      </c>
      <c r="I157" s="10">
        <v>13</v>
      </c>
      <c r="J157" s="21">
        <v>6000</v>
      </c>
      <c r="K157" s="21">
        <f t="shared" si="2"/>
        <v>78000</v>
      </c>
      <c r="L157" s="9" t="s">
        <v>706</v>
      </c>
      <c r="M157" s="9" t="s">
        <v>707</v>
      </c>
    </row>
    <row r="158" spans="1:13" ht="38.25" x14ac:dyDescent="0.2">
      <c r="A158" s="5" t="s">
        <v>1</v>
      </c>
      <c r="B158" s="18" t="s">
        <v>375</v>
      </c>
      <c r="C158" s="18" t="s">
        <v>333</v>
      </c>
      <c r="D158" s="18" t="s">
        <v>501</v>
      </c>
      <c r="E158" s="23" t="s">
        <v>502</v>
      </c>
      <c r="F158" s="23" t="s">
        <v>503</v>
      </c>
      <c r="G158" s="3" t="s">
        <v>504</v>
      </c>
      <c r="H158" s="10" t="s">
        <v>41</v>
      </c>
      <c r="I158" s="10">
        <v>32</v>
      </c>
      <c r="J158" s="21">
        <v>500</v>
      </c>
      <c r="K158" s="21">
        <f t="shared" si="2"/>
        <v>16000</v>
      </c>
      <c r="L158" s="9" t="s">
        <v>706</v>
      </c>
      <c r="M158" s="9" t="s">
        <v>707</v>
      </c>
    </row>
    <row r="159" spans="1:13" ht="63.75" x14ac:dyDescent="0.2">
      <c r="A159" s="5" t="s">
        <v>1</v>
      </c>
      <c r="B159" s="18" t="s">
        <v>375</v>
      </c>
      <c r="C159" s="18" t="s">
        <v>333</v>
      </c>
      <c r="D159" s="18" t="s">
        <v>501</v>
      </c>
      <c r="E159" s="23" t="s">
        <v>502</v>
      </c>
      <c r="F159" s="23" t="s">
        <v>505</v>
      </c>
      <c r="G159" s="3" t="s">
        <v>506</v>
      </c>
      <c r="H159" s="10" t="s">
        <v>41</v>
      </c>
      <c r="I159" s="10">
        <v>4</v>
      </c>
      <c r="J159" s="21">
        <v>450</v>
      </c>
      <c r="K159" s="21">
        <f t="shared" si="2"/>
        <v>1800</v>
      </c>
      <c r="L159" s="9" t="s">
        <v>706</v>
      </c>
      <c r="M159" s="9" t="s">
        <v>707</v>
      </c>
    </row>
    <row r="160" spans="1:13" ht="51" x14ac:dyDescent="0.2">
      <c r="A160" s="5" t="s">
        <v>1</v>
      </c>
      <c r="B160" s="18" t="s">
        <v>375</v>
      </c>
      <c r="C160" s="18" t="s">
        <v>507</v>
      </c>
      <c r="D160" s="18" t="s">
        <v>159</v>
      </c>
      <c r="E160" s="23" t="s">
        <v>508</v>
      </c>
      <c r="F160" s="23" t="s">
        <v>509</v>
      </c>
      <c r="G160" s="3" t="s">
        <v>510</v>
      </c>
      <c r="H160" s="10" t="s">
        <v>41</v>
      </c>
      <c r="I160" s="10">
        <v>7</v>
      </c>
      <c r="J160" s="21">
        <v>1100</v>
      </c>
      <c r="K160" s="21">
        <f t="shared" si="2"/>
        <v>7700</v>
      </c>
      <c r="L160" s="9" t="s">
        <v>706</v>
      </c>
      <c r="M160" s="9" t="s">
        <v>707</v>
      </c>
    </row>
    <row r="161" spans="1:13" ht="38.25" x14ac:dyDescent="0.2">
      <c r="A161" s="5" t="s">
        <v>1</v>
      </c>
      <c r="B161" s="18" t="s">
        <v>375</v>
      </c>
      <c r="C161" s="18" t="s">
        <v>507</v>
      </c>
      <c r="D161" s="18" t="s">
        <v>163</v>
      </c>
      <c r="E161" s="23" t="s">
        <v>508</v>
      </c>
      <c r="F161" s="23" t="s">
        <v>511</v>
      </c>
      <c r="G161" s="3" t="s">
        <v>512</v>
      </c>
      <c r="H161" s="10" t="s">
        <v>41</v>
      </c>
      <c r="I161" s="10">
        <v>26</v>
      </c>
      <c r="J161" s="21">
        <v>5500</v>
      </c>
      <c r="K161" s="21">
        <f t="shared" si="2"/>
        <v>143000</v>
      </c>
      <c r="L161" s="9" t="s">
        <v>706</v>
      </c>
      <c r="M161" s="9" t="s">
        <v>707</v>
      </c>
    </row>
    <row r="162" spans="1:13" ht="42.75" customHeight="1" x14ac:dyDescent="0.2">
      <c r="A162" s="5" t="s">
        <v>1</v>
      </c>
      <c r="B162" s="18" t="s">
        <v>375</v>
      </c>
      <c r="C162" s="18" t="s">
        <v>507</v>
      </c>
      <c r="D162" s="18" t="s">
        <v>159</v>
      </c>
      <c r="E162" s="23" t="s">
        <v>508</v>
      </c>
      <c r="F162" s="23" t="s">
        <v>513</v>
      </c>
      <c r="G162" s="3" t="s">
        <v>514</v>
      </c>
      <c r="H162" s="10" t="s">
        <v>41</v>
      </c>
      <c r="I162" s="10">
        <v>7</v>
      </c>
      <c r="J162" s="21">
        <v>2100</v>
      </c>
      <c r="K162" s="21">
        <f t="shared" si="2"/>
        <v>14700</v>
      </c>
      <c r="L162" s="9" t="s">
        <v>706</v>
      </c>
      <c r="M162" s="9" t="s">
        <v>707</v>
      </c>
    </row>
    <row r="163" spans="1:13" ht="63.75" x14ac:dyDescent="0.2">
      <c r="A163" s="5" t="s">
        <v>1</v>
      </c>
      <c r="B163" s="18" t="s">
        <v>375</v>
      </c>
      <c r="C163" s="18" t="s">
        <v>507</v>
      </c>
      <c r="D163" s="18" t="s">
        <v>163</v>
      </c>
      <c r="E163" s="23" t="s">
        <v>508</v>
      </c>
      <c r="F163" s="23" t="s">
        <v>515</v>
      </c>
      <c r="G163" s="3" t="s">
        <v>516</v>
      </c>
      <c r="H163" s="10" t="s">
        <v>41</v>
      </c>
      <c r="I163" s="10">
        <v>23</v>
      </c>
      <c r="J163" s="21">
        <v>470</v>
      </c>
      <c r="K163" s="21">
        <f t="shared" si="2"/>
        <v>10810</v>
      </c>
      <c r="L163" s="9" t="s">
        <v>706</v>
      </c>
      <c r="M163" s="9" t="s">
        <v>707</v>
      </c>
    </row>
    <row r="164" spans="1:13" ht="51" x14ac:dyDescent="0.2">
      <c r="A164" s="5" t="s">
        <v>1</v>
      </c>
      <c r="B164" s="18" t="s">
        <v>375</v>
      </c>
      <c r="C164" s="18" t="s">
        <v>507</v>
      </c>
      <c r="D164" s="18" t="s">
        <v>163</v>
      </c>
      <c r="E164" s="23" t="s">
        <v>508</v>
      </c>
      <c r="F164" s="23" t="s">
        <v>517</v>
      </c>
      <c r="G164" s="3" t="s">
        <v>518</v>
      </c>
      <c r="H164" s="10" t="s">
        <v>41</v>
      </c>
      <c r="I164" s="10">
        <v>9</v>
      </c>
      <c r="J164" s="21">
        <v>2100</v>
      </c>
      <c r="K164" s="21">
        <f t="shared" si="2"/>
        <v>18900</v>
      </c>
      <c r="L164" s="9" t="s">
        <v>706</v>
      </c>
      <c r="M164" s="9" t="s">
        <v>707</v>
      </c>
    </row>
    <row r="165" spans="1:13" ht="38.25" x14ac:dyDescent="0.2">
      <c r="A165" s="5" t="s">
        <v>1</v>
      </c>
      <c r="B165" s="18" t="s">
        <v>375</v>
      </c>
      <c r="C165" s="18" t="s">
        <v>507</v>
      </c>
      <c r="D165" s="18" t="s">
        <v>159</v>
      </c>
      <c r="E165" s="23" t="s">
        <v>508</v>
      </c>
      <c r="F165" s="23" t="s">
        <v>519</v>
      </c>
      <c r="G165" s="3" t="s">
        <v>520</v>
      </c>
      <c r="H165" s="10" t="s">
        <v>41</v>
      </c>
      <c r="I165" s="10">
        <v>3</v>
      </c>
      <c r="J165" s="21">
        <v>2100</v>
      </c>
      <c r="K165" s="21">
        <f t="shared" si="2"/>
        <v>6300</v>
      </c>
      <c r="L165" s="9" t="s">
        <v>706</v>
      </c>
      <c r="M165" s="9" t="s">
        <v>707</v>
      </c>
    </row>
    <row r="166" spans="1:13" ht="38.25" x14ac:dyDescent="0.2">
      <c r="A166" s="5" t="s">
        <v>1</v>
      </c>
      <c r="B166" s="18" t="s">
        <v>375</v>
      </c>
      <c r="C166" s="18" t="s">
        <v>521</v>
      </c>
      <c r="D166" s="18" t="s">
        <v>346</v>
      </c>
      <c r="E166" s="23" t="s">
        <v>522</v>
      </c>
      <c r="F166" s="23" t="s">
        <v>523</v>
      </c>
      <c r="G166" s="3" t="s">
        <v>524</v>
      </c>
      <c r="H166" s="10" t="s">
        <v>41</v>
      </c>
      <c r="I166" s="10">
        <v>8</v>
      </c>
      <c r="J166" s="21">
        <v>3700</v>
      </c>
      <c r="K166" s="21">
        <f t="shared" si="2"/>
        <v>29600</v>
      </c>
      <c r="L166" s="9" t="s">
        <v>706</v>
      </c>
      <c r="M166" s="9" t="s">
        <v>707</v>
      </c>
    </row>
    <row r="167" spans="1:13" ht="38.25" x14ac:dyDescent="0.2">
      <c r="A167" s="5" t="s">
        <v>1</v>
      </c>
      <c r="B167" s="18" t="s">
        <v>375</v>
      </c>
      <c r="C167" s="18" t="s">
        <v>521</v>
      </c>
      <c r="D167" s="18" t="s">
        <v>346</v>
      </c>
      <c r="E167" s="23" t="s">
        <v>522</v>
      </c>
      <c r="F167" s="23" t="s">
        <v>525</v>
      </c>
      <c r="G167" s="3" t="s">
        <v>526</v>
      </c>
      <c r="H167" s="10" t="s">
        <v>41</v>
      </c>
      <c r="I167" s="10">
        <v>8</v>
      </c>
      <c r="J167" s="21">
        <v>11600</v>
      </c>
      <c r="K167" s="21">
        <f t="shared" si="2"/>
        <v>92800</v>
      </c>
      <c r="L167" s="9" t="s">
        <v>706</v>
      </c>
      <c r="M167" s="9" t="s">
        <v>707</v>
      </c>
    </row>
    <row r="168" spans="1:13" ht="38.25" x14ac:dyDescent="0.2">
      <c r="A168" s="5" t="s">
        <v>1</v>
      </c>
      <c r="B168" s="18" t="s">
        <v>375</v>
      </c>
      <c r="C168" s="18" t="s">
        <v>521</v>
      </c>
      <c r="D168" s="18" t="s">
        <v>346</v>
      </c>
      <c r="E168" s="23" t="s">
        <v>522</v>
      </c>
      <c r="F168" s="23" t="s">
        <v>527</v>
      </c>
      <c r="G168" s="3" t="s">
        <v>528</v>
      </c>
      <c r="H168" s="10" t="s">
        <v>41</v>
      </c>
      <c r="I168" s="10">
        <v>10</v>
      </c>
      <c r="J168" s="21">
        <v>15000</v>
      </c>
      <c r="K168" s="21">
        <f t="shared" si="2"/>
        <v>150000</v>
      </c>
      <c r="L168" s="9" t="s">
        <v>706</v>
      </c>
      <c r="M168" s="9" t="s">
        <v>707</v>
      </c>
    </row>
    <row r="169" spans="1:13" ht="51" x14ac:dyDescent="0.2">
      <c r="A169" s="5" t="s">
        <v>1</v>
      </c>
      <c r="B169" s="18" t="s">
        <v>375</v>
      </c>
      <c r="C169" s="18" t="s">
        <v>521</v>
      </c>
      <c r="D169" s="18" t="s">
        <v>346</v>
      </c>
      <c r="E169" s="23" t="s">
        <v>522</v>
      </c>
      <c r="F169" s="23" t="s">
        <v>529</v>
      </c>
      <c r="G169" s="3" t="s">
        <v>530</v>
      </c>
      <c r="H169" s="10" t="s">
        <v>41</v>
      </c>
      <c r="I169" s="10">
        <v>10</v>
      </c>
      <c r="J169" s="21">
        <v>10000</v>
      </c>
      <c r="K169" s="21">
        <f t="shared" si="2"/>
        <v>100000</v>
      </c>
      <c r="L169" s="9" t="s">
        <v>706</v>
      </c>
      <c r="M169" s="9" t="s">
        <v>707</v>
      </c>
    </row>
    <row r="170" spans="1:13" ht="51" x14ac:dyDescent="0.2">
      <c r="A170" s="5" t="s">
        <v>1</v>
      </c>
      <c r="B170" s="18" t="s">
        <v>375</v>
      </c>
      <c r="C170" s="18" t="s">
        <v>46</v>
      </c>
      <c r="D170" s="18" t="s">
        <v>393</v>
      </c>
      <c r="E170" s="23" t="s">
        <v>215</v>
      </c>
      <c r="F170" s="23" t="s">
        <v>531</v>
      </c>
      <c r="G170" s="3" t="s">
        <v>532</v>
      </c>
      <c r="H170" s="10" t="s">
        <v>41</v>
      </c>
      <c r="I170" s="10">
        <v>330</v>
      </c>
      <c r="J170" s="21">
        <v>11</v>
      </c>
      <c r="K170" s="21">
        <f t="shared" si="2"/>
        <v>3630</v>
      </c>
      <c r="L170" s="9" t="s">
        <v>706</v>
      </c>
      <c r="M170" s="9" t="s">
        <v>707</v>
      </c>
    </row>
    <row r="171" spans="1:13" ht="38.25" x14ac:dyDescent="0.2">
      <c r="A171" s="5" t="s">
        <v>1</v>
      </c>
      <c r="B171" s="18" t="s">
        <v>375</v>
      </c>
      <c r="C171" s="18" t="s">
        <v>46</v>
      </c>
      <c r="D171" s="18" t="s">
        <v>533</v>
      </c>
      <c r="E171" s="23" t="s">
        <v>534</v>
      </c>
      <c r="F171" s="23" t="s">
        <v>535</v>
      </c>
      <c r="G171" s="3" t="s">
        <v>536</v>
      </c>
      <c r="H171" s="10" t="s">
        <v>41</v>
      </c>
      <c r="I171" s="10">
        <v>6</v>
      </c>
      <c r="J171" s="21">
        <v>29500</v>
      </c>
      <c r="K171" s="21">
        <f t="shared" si="2"/>
        <v>177000</v>
      </c>
      <c r="L171" s="9" t="s">
        <v>706</v>
      </c>
      <c r="M171" s="9" t="s">
        <v>707</v>
      </c>
    </row>
    <row r="172" spans="1:13" ht="63.75" x14ac:dyDescent="0.2">
      <c r="A172" s="5" t="s">
        <v>1</v>
      </c>
      <c r="B172" s="18" t="s">
        <v>375</v>
      </c>
      <c r="C172" s="18" t="s">
        <v>46</v>
      </c>
      <c r="D172" s="18" t="s">
        <v>537</v>
      </c>
      <c r="E172" s="23" t="s">
        <v>538</v>
      </c>
      <c r="F172" s="23" t="s">
        <v>539</v>
      </c>
      <c r="G172" s="3" t="s">
        <v>540</v>
      </c>
      <c r="H172" s="10" t="s">
        <v>41</v>
      </c>
      <c r="I172" s="10">
        <v>800</v>
      </c>
      <c r="J172" s="21">
        <v>3</v>
      </c>
      <c r="K172" s="21">
        <f t="shared" si="2"/>
        <v>2400</v>
      </c>
      <c r="L172" s="9" t="s">
        <v>706</v>
      </c>
      <c r="M172" s="9" t="s">
        <v>707</v>
      </c>
    </row>
    <row r="173" spans="1:13" ht="76.5" x14ac:dyDescent="0.2">
      <c r="A173" s="5" t="s">
        <v>1</v>
      </c>
      <c r="B173" s="18" t="s">
        <v>375</v>
      </c>
      <c r="C173" s="18" t="s">
        <v>282</v>
      </c>
      <c r="D173" s="18" t="s">
        <v>541</v>
      </c>
      <c r="E173" s="23" t="s">
        <v>496</v>
      </c>
      <c r="F173" s="23" t="s">
        <v>542</v>
      </c>
      <c r="G173" s="3" t="s">
        <v>543</v>
      </c>
      <c r="H173" s="10" t="s">
        <v>41</v>
      </c>
      <c r="I173" s="10">
        <v>3</v>
      </c>
      <c r="J173" s="21">
        <v>2300</v>
      </c>
      <c r="K173" s="21">
        <f t="shared" si="2"/>
        <v>6900</v>
      </c>
      <c r="L173" s="9" t="s">
        <v>706</v>
      </c>
      <c r="M173" s="9" t="s">
        <v>707</v>
      </c>
    </row>
    <row r="174" spans="1:13" ht="63.75" x14ac:dyDescent="0.2">
      <c r="A174" s="5" t="s">
        <v>1</v>
      </c>
      <c r="B174" s="18" t="s">
        <v>544</v>
      </c>
      <c r="C174" s="18" t="s">
        <v>158</v>
      </c>
      <c r="D174" s="18" t="s">
        <v>159</v>
      </c>
      <c r="E174" s="23" t="s">
        <v>339</v>
      </c>
      <c r="F174" s="23" t="s">
        <v>545</v>
      </c>
      <c r="G174" s="3" t="s">
        <v>546</v>
      </c>
      <c r="H174" s="10" t="s">
        <v>41</v>
      </c>
      <c r="I174" s="10">
        <v>26</v>
      </c>
      <c r="J174" s="21">
        <v>1500</v>
      </c>
      <c r="K174" s="21">
        <f t="shared" si="2"/>
        <v>39000</v>
      </c>
      <c r="L174" s="9" t="s">
        <v>706</v>
      </c>
      <c r="M174" s="9" t="s">
        <v>707</v>
      </c>
    </row>
    <row r="175" spans="1:13" ht="63.75" x14ac:dyDescent="0.2">
      <c r="A175" s="5" t="s">
        <v>1</v>
      </c>
      <c r="B175" s="18" t="s">
        <v>544</v>
      </c>
      <c r="C175" s="18" t="s">
        <v>158</v>
      </c>
      <c r="D175" s="18" t="s">
        <v>159</v>
      </c>
      <c r="E175" s="23" t="s">
        <v>339</v>
      </c>
      <c r="F175" s="23" t="s">
        <v>547</v>
      </c>
      <c r="G175" s="3" t="s">
        <v>548</v>
      </c>
      <c r="H175" s="10" t="s">
        <v>41</v>
      </c>
      <c r="I175" s="10">
        <v>26</v>
      </c>
      <c r="J175" s="21">
        <v>1500</v>
      </c>
      <c r="K175" s="21">
        <f t="shared" si="2"/>
        <v>39000</v>
      </c>
      <c r="L175" s="9" t="s">
        <v>706</v>
      </c>
      <c r="M175" s="9" t="s">
        <v>707</v>
      </c>
    </row>
    <row r="176" spans="1:13" ht="76.5" x14ac:dyDescent="0.2">
      <c r="A176" s="5" t="s">
        <v>1</v>
      </c>
      <c r="B176" s="18" t="s">
        <v>544</v>
      </c>
      <c r="C176" s="18" t="s">
        <v>549</v>
      </c>
      <c r="D176" s="18" t="s">
        <v>436</v>
      </c>
      <c r="E176" s="23" t="s">
        <v>550</v>
      </c>
      <c r="F176" s="23" t="s">
        <v>551</v>
      </c>
      <c r="G176" s="3" t="s">
        <v>552</v>
      </c>
      <c r="H176" s="10" t="s">
        <v>41</v>
      </c>
      <c r="I176" s="10">
        <v>10</v>
      </c>
      <c r="J176" s="21">
        <v>7000</v>
      </c>
      <c r="K176" s="21">
        <f t="shared" si="2"/>
        <v>70000</v>
      </c>
      <c r="L176" s="9" t="s">
        <v>706</v>
      </c>
      <c r="M176" s="9" t="s">
        <v>707</v>
      </c>
    </row>
    <row r="177" spans="1:13" ht="38.25" x14ac:dyDescent="0.2">
      <c r="A177" s="5" t="s">
        <v>1</v>
      </c>
      <c r="B177" s="18" t="s">
        <v>544</v>
      </c>
      <c r="C177" s="18" t="s">
        <v>549</v>
      </c>
      <c r="D177" s="18" t="s">
        <v>199</v>
      </c>
      <c r="E177" s="23" t="s">
        <v>553</v>
      </c>
      <c r="F177" s="23" t="s">
        <v>554</v>
      </c>
      <c r="G177" s="3" t="s">
        <v>555</v>
      </c>
      <c r="H177" s="10" t="s">
        <v>41</v>
      </c>
      <c r="I177" s="10">
        <v>10</v>
      </c>
      <c r="J177" s="21">
        <v>4000</v>
      </c>
      <c r="K177" s="21">
        <f t="shared" si="2"/>
        <v>40000</v>
      </c>
      <c r="L177" s="9" t="s">
        <v>706</v>
      </c>
      <c r="M177" s="9" t="s">
        <v>707</v>
      </c>
    </row>
    <row r="178" spans="1:13" ht="38.25" x14ac:dyDescent="0.2">
      <c r="A178" s="5" t="s">
        <v>1</v>
      </c>
      <c r="B178" s="18" t="s">
        <v>544</v>
      </c>
      <c r="C178" s="18" t="s">
        <v>549</v>
      </c>
      <c r="D178" s="18" t="s">
        <v>556</v>
      </c>
      <c r="E178" s="23" t="s">
        <v>557</v>
      </c>
      <c r="F178" s="23" t="s">
        <v>558</v>
      </c>
      <c r="G178" s="3" t="s">
        <v>559</v>
      </c>
      <c r="H178" s="10" t="s">
        <v>41</v>
      </c>
      <c r="I178" s="10">
        <v>10</v>
      </c>
      <c r="J178" s="21">
        <v>6000</v>
      </c>
      <c r="K178" s="21">
        <f t="shared" si="2"/>
        <v>60000</v>
      </c>
      <c r="L178" s="9" t="s">
        <v>706</v>
      </c>
      <c r="M178" s="9" t="s">
        <v>707</v>
      </c>
    </row>
    <row r="179" spans="1:13" ht="38.25" x14ac:dyDescent="0.2">
      <c r="A179" s="5" t="s">
        <v>1</v>
      </c>
      <c r="B179" s="18" t="s">
        <v>544</v>
      </c>
      <c r="C179" s="18" t="s">
        <v>560</v>
      </c>
      <c r="D179" s="18" t="s">
        <v>18</v>
      </c>
      <c r="E179" s="23" t="s">
        <v>561</v>
      </c>
      <c r="F179" s="23" t="s">
        <v>562</v>
      </c>
      <c r="G179" s="3" t="s">
        <v>563</v>
      </c>
      <c r="H179" s="10" t="s">
        <v>41</v>
      </c>
      <c r="I179" s="10">
        <v>4</v>
      </c>
      <c r="J179" s="21">
        <v>1000</v>
      </c>
      <c r="K179" s="21">
        <f t="shared" si="2"/>
        <v>4000</v>
      </c>
      <c r="L179" s="9" t="s">
        <v>706</v>
      </c>
      <c r="M179" s="9" t="s">
        <v>707</v>
      </c>
    </row>
    <row r="180" spans="1:13" ht="63.75" x14ac:dyDescent="0.2">
      <c r="A180" s="5" t="s">
        <v>1</v>
      </c>
      <c r="B180" s="18" t="s">
        <v>544</v>
      </c>
      <c r="C180" s="18" t="s">
        <v>560</v>
      </c>
      <c r="D180" s="18" t="s">
        <v>18</v>
      </c>
      <c r="E180" s="23" t="s">
        <v>564</v>
      </c>
      <c r="F180" s="23" t="s">
        <v>565</v>
      </c>
      <c r="G180" s="3" t="s">
        <v>566</v>
      </c>
      <c r="H180" s="10" t="s">
        <v>41</v>
      </c>
      <c r="I180" s="10">
        <v>4</v>
      </c>
      <c r="J180" s="21">
        <v>4500</v>
      </c>
      <c r="K180" s="21">
        <f t="shared" si="2"/>
        <v>18000</v>
      </c>
      <c r="L180" s="9" t="s">
        <v>706</v>
      </c>
      <c r="M180" s="9" t="s">
        <v>707</v>
      </c>
    </row>
    <row r="181" spans="1:13" ht="51" x14ac:dyDescent="0.2">
      <c r="A181" s="5" t="s">
        <v>1</v>
      </c>
      <c r="B181" s="18" t="s">
        <v>544</v>
      </c>
      <c r="C181" s="18" t="s">
        <v>567</v>
      </c>
      <c r="D181" s="18" t="s">
        <v>568</v>
      </c>
      <c r="E181" s="23" t="s">
        <v>569</v>
      </c>
      <c r="F181" s="23" t="s">
        <v>570</v>
      </c>
      <c r="G181" s="3" t="s">
        <v>571</v>
      </c>
      <c r="H181" s="10" t="s">
        <v>41</v>
      </c>
      <c r="I181" s="10">
        <v>4</v>
      </c>
      <c r="J181" s="21">
        <v>20000</v>
      </c>
      <c r="K181" s="21">
        <f t="shared" si="2"/>
        <v>80000</v>
      </c>
      <c r="L181" s="9" t="s">
        <v>706</v>
      </c>
      <c r="M181" s="9" t="s">
        <v>707</v>
      </c>
    </row>
    <row r="182" spans="1:13" ht="140.25" x14ac:dyDescent="0.2">
      <c r="A182" s="5" t="s">
        <v>1</v>
      </c>
      <c r="B182" s="18" t="s">
        <v>544</v>
      </c>
      <c r="C182" s="18" t="s">
        <v>567</v>
      </c>
      <c r="D182" s="18" t="s">
        <v>501</v>
      </c>
      <c r="E182" s="23" t="s">
        <v>572</v>
      </c>
      <c r="F182" s="23" t="s">
        <v>573</v>
      </c>
      <c r="G182" s="3" t="s">
        <v>574</v>
      </c>
      <c r="H182" s="10" t="s">
        <v>41</v>
      </c>
      <c r="I182" s="10">
        <v>3</v>
      </c>
      <c r="J182" s="21">
        <v>34000</v>
      </c>
      <c r="K182" s="21">
        <f t="shared" si="2"/>
        <v>102000</v>
      </c>
      <c r="L182" s="9" t="s">
        <v>706</v>
      </c>
      <c r="M182" s="9" t="s">
        <v>707</v>
      </c>
    </row>
    <row r="183" spans="1:13" ht="32.25" customHeight="1" x14ac:dyDescent="0.2">
      <c r="A183" s="5" t="s">
        <v>1</v>
      </c>
      <c r="B183" s="18" t="s">
        <v>544</v>
      </c>
      <c r="C183" s="18" t="s">
        <v>46</v>
      </c>
      <c r="D183" s="18" t="s">
        <v>575</v>
      </c>
      <c r="E183" s="23" t="s">
        <v>576</v>
      </c>
      <c r="F183" s="23" t="s">
        <v>577</v>
      </c>
      <c r="G183" s="3" t="s">
        <v>578</v>
      </c>
      <c r="H183" s="10" t="s">
        <v>41</v>
      </c>
      <c r="I183" s="10">
        <v>4</v>
      </c>
      <c r="J183" s="21">
        <v>10000</v>
      </c>
      <c r="K183" s="21">
        <f t="shared" si="2"/>
        <v>40000</v>
      </c>
      <c r="L183" s="9" t="s">
        <v>706</v>
      </c>
      <c r="M183" s="9" t="s">
        <v>707</v>
      </c>
    </row>
    <row r="184" spans="1:13" ht="54" customHeight="1" x14ac:dyDescent="0.2">
      <c r="A184" s="5" t="s">
        <v>1</v>
      </c>
      <c r="B184" s="18" t="s">
        <v>544</v>
      </c>
      <c r="C184" s="18" t="s">
        <v>173</v>
      </c>
      <c r="D184" s="18" t="s">
        <v>346</v>
      </c>
      <c r="E184" s="23" t="s">
        <v>579</v>
      </c>
      <c r="F184" s="23" t="s">
        <v>580</v>
      </c>
      <c r="G184" s="3" t="s">
        <v>581</v>
      </c>
      <c r="H184" s="10" t="s">
        <v>41</v>
      </c>
      <c r="I184" s="10">
        <v>7</v>
      </c>
      <c r="J184" s="21">
        <v>3300</v>
      </c>
      <c r="K184" s="21">
        <f t="shared" si="2"/>
        <v>23100</v>
      </c>
      <c r="L184" s="9" t="s">
        <v>706</v>
      </c>
      <c r="M184" s="9" t="s">
        <v>707</v>
      </c>
    </row>
    <row r="185" spans="1:13" ht="51" x14ac:dyDescent="0.2">
      <c r="A185" s="5" t="s">
        <v>1</v>
      </c>
      <c r="B185" s="18" t="s">
        <v>544</v>
      </c>
      <c r="C185" s="18" t="s">
        <v>158</v>
      </c>
      <c r="D185" s="18" t="s">
        <v>159</v>
      </c>
      <c r="E185" s="23" t="s">
        <v>339</v>
      </c>
      <c r="F185" s="23" t="s">
        <v>582</v>
      </c>
      <c r="G185" s="3" t="s">
        <v>583</v>
      </c>
      <c r="H185" s="10" t="s">
        <v>41</v>
      </c>
      <c r="I185" s="10">
        <v>26</v>
      </c>
      <c r="J185" s="21">
        <v>1500</v>
      </c>
      <c r="K185" s="21">
        <f t="shared" si="2"/>
        <v>39000</v>
      </c>
      <c r="L185" s="9" t="s">
        <v>706</v>
      </c>
      <c r="M185" s="9" t="s">
        <v>707</v>
      </c>
    </row>
    <row r="186" spans="1:13" ht="38.25" x14ac:dyDescent="0.2">
      <c r="A186" s="5" t="s">
        <v>1</v>
      </c>
      <c r="B186" s="18" t="s">
        <v>584</v>
      </c>
      <c r="C186" s="18" t="s">
        <v>585</v>
      </c>
      <c r="D186" s="18" t="s">
        <v>586</v>
      </c>
      <c r="E186" s="23" t="s">
        <v>587</v>
      </c>
      <c r="F186" s="23" t="s">
        <v>588</v>
      </c>
      <c r="G186" s="3" t="s">
        <v>589</v>
      </c>
      <c r="H186" s="10" t="s">
        <v>41</v>
      </c>
      <c r="I186" s="10">
        <v>2</v>
      </c>
      <c r="J186" s="21">
        <v>14000</v>
      </c>
      <c r="K186" s="21">
        <f t="shared" si="2"/>
        <v>28000</v>
      </c>
      <c r="L186" s="9" t="s">
        <v>706</v>
      </c>
      <c r="M186" s="9" t="s">
        <v>707</v>
      </c>
    </row>
    <row r="187" spans="1:13" ht="76.5" x14ac:dyDescent="0.2">
      <c r="A187" s="5" t="s">
        <v>1</v>
      </c>
      <c r="B187" s="18" t="s">
        <v>584</v>
      </c>
      <c r="C187" s="18" t="s">
        <v>590</v>
      </c>
      <c r="D187" s="18" t="s">
        <v>393</v>
      </c>
      <c r="E187" s="23" t="s">
        <v>591</v>
      </c>
      <c r="F187" s="23" t="s">
        <v>592</v>
      </c>
      <c r="G187" s="3" t="s">
        <v>593</v>
      </c>
      <c r="H187" s="10" t="s">
        <v>41</v>
      </c>
      <c r="I187" s="10">
        <v>20</v>
      </c>
      <c r="J187" s="21">
        <v>2000</v>
      </c>
      <c r="K187" s="21">
        <f t="shared" si="2"/>
        <v>40000</v>
      </c>
      <c r="L187" s="9" t="s">
        <v>706</v>
      </c>
      <c r="M187" s="9" t="s">
        <v>707</v>
      </c>
    </row>
    <row r="188" spans="1:13" ht="38.25" x14ac:dyDescent="0.2">
      <c r="A188" s="5" t="s">
        <v>1</v>
      </c>
      <c r="B188" s="18" t="s">
        <v>584</v>
      </c>
      <c r="C188" s="18" t="s">
        <v>46</v>
      </c>
      <c r="D188" s="18" t="s">
        <v>594</v>
      </c>
      <c r="E188" s="23" t="s">
        <v>595</v>
      </c>
      <c r="F188" s="23" t="s">
        <v>596</v>
      </c>
      <c r="G188" s="3" t="s">
        <v>597</v>
      </c>
      <c r="H188" s="10" t="s">
        <v>41</v>
      </c>
      <c r="I188" s="10">
        <v>4</v>
      </c>
      <c r="J188" s="21">
        <v>1400</v>
      </c>
      <c r="K188" s="21">
        <f t="shared" si="2"/>
        <v>5600</v>
      </c>
      <c r="L188" s="9" t="s">
        <v>706</v>
      </c>
      <c r="M188" s="9" t="s">
        <v>707</v>
      </c>
    </row>
    <row r="189" spans="1:13" ht="38.25" x14ac:dyDescent="0.2">
      <c r="A189" s="5" t="s">
        <v>1</v>
      </c>
      <c r="B189" s="18" t="s">
        <v>584</v>
      </c>
      <c r="C189" s="18" t="s">
        <v>46</v>
      </c>
      <c r="D189" s="18" t="s">
        <v>598</v>
      </c>
      <c r="E189" s="23" t="s">
        <v>599</v>
      </c>
      <c r="F189" s="23" t="s">
        <v>600</v>
      </c>
      <c r="G189" s="3" t="s">
        <v>601</v>
      </c>
      <c r="H189" s="10" t="s">
        <v>41</v>
      </c>
      <c r="I189" s="10">
        <v>4</v>
      </c>
      <c r="J189" s="21">
        <v>2000</v>
      </c>
      <c r="K189" s="21">
        <f t="shared" si="2"/>
        <v>8000</v>
      </c>
      <c r="L189" s="9" t="s">
        <v>706</v>
      </c>
      <c r="M189" s="9" t="s">
        <v>707</v>
      </c>
    </row>
    <row r="190" spans="1:13" ht="38.25" x14ac:dyDescent="0.2">
      <c r="A190" s="5" t="s">
        <v>1</v>
      </c>
      <c r="B190" s="18" t="s">
        <v>584</v>
      </c>
      <c r="C190" s="18" t="s">
        <v>249</v>
      </c>
      <c r="D190" s="18" t="s">
        <v>18</v>
      </c>
      <c r="E190" s="23" t="s">
        <v>602</v>
      </c>
      <c r="F190" s="23" t="s">
        <v>603</v>
      </c>
      <c r="G190" s="3" t="s">
        <v>604</v>
      </c>
      <c r="H190" s="10" t="s">
        <v>41</v>
      </c>
      <c r="I190" s="10">
        <v>20</v>
      </c>
      <c r="J190" s="21">
        <v>1700</v>
      </c>
      <c r="K190" s="21">
        <f t="shared" si="2"/>
        <v>34000</v>
      </c>
      <c r="L190" s="9" t="s">
        <v>706</v>
      </c>
      <c r="M190" s="9" t="s">
        <v>707</v>
      </c>
    </row>
    <row r="191" spans="1:13" ht="63.75" x14ac:dyDescent="0.2">
      <c r="A191" s="5" t="s">
        <v>1</v>
      </c>
      <c r="B191" s="18" t="s">
        <v>584</v>
      </c>
      <c r="C191" s="18" t="s">
        <v>443</v>
      </c>
      <c r="D191" s="18" t="s">
        <v>159</v>
      </c>
      <c r="E191" s="23" t="s">
        <v>605</v>
      </c>
      <c r="F191" s="23" t="s">
        <v>606</v>
      </c>
      <c r="G191" s="3" t="s">
        <v>607</v>
      </c>
      <c r="H191" s="10" t="s">
        <v>41</v>
      </c>
      <c r="I191" s="10">
        <v>148</v>
      </c>
      <c r="J191" s="21">
        <v>2300</v>
      </c>
      <c r="K191" s="21">
        <f t="shared" si="2"/>
        <v>340400</v>
      </c>
      <c r="L191" s="9" t="s">
        <v>706</v>
      </c>
      <c r="M191" s="9" t="s">
        <v>707</v>
      </c>
    </row>
    <row r="192" spans="1:13" ht="63.75" x14ac:dyDescent="0.2">
      <c r="A192" s="5" t="s">
        <v>1</v>
      </c>
      <c r="B192" s="18" t="s">
        <v>608</v>
      </c>
      <c r="C192" s="18" t="s">
        <v>92</v>
      </c>
      <c r="D192" s="18" t="s">
        <v>609</v>
      </c>
      <c r="E192" s="23" t="s">
        <v>610</v>
      </c>
      <c r="F192" s="23" t="s">
        <v>611</v>
      </c>
      <c r="G192" s="3" t="s">
        <v>612</v>
      </c>
      <c r="H192" s="10" t="s">
        <v>91</v>
      </c>
      <c r="I192" s="10">
        <v>15</v>
      </c>
      <c r="J192" s="21">
        <v>1800</v>
      </c>
      <c r="K192" s="21">
        <f t="shared" si="2"/>
        <v>27000</v>
      </c>
      <c r="L192" s="9" t="s">
        <v>706</v>
      </c>
      <c r="M192" s="9" t="s">
        <v>707</v>
      </c>
    </row>
    <row r="193" spans="1:13" ht="51" x14ac:dyDescent="0.2">
      <c r="A193" s="5" t="s">
        <v>1</v>
      </c>
      <c r="B193" s="18" t="s">
        <v>608</v>
      </c>
      <c r="C193" s="18" t="s">
        <v>46</v>
      </c>
      <c r="D193" s="18" t="s">
        <v>613</v>
      </c>
      <c r="E193" s="23" t="s">
        <v>614</v>
      </c>
      <c r="F193" s="23" t="s">
        <v>615</v>
      </c>
      <c r="G193" s="3" t="s">
        <v>616</v>
      </c>
      <c r="H193" s="10" t="s">
        <v>41</v>
      </c>
      <c r="I193" s="10">
        <v>10</v>
      </c>
      <c r="J193" s="21">
        <v>1050</v>
      </c>
      <c r="K193" s="21">
        <f t="shared" si="2"/>
        <v>10500</v>
      </c>
      <c r="L193" s="9" t="s">
        <v>706</v>
      </c>
      <c r="M193" s="9" t="s">
        <v>707</v>
      </c>
    </row>
    <row r="194" spans="1:13" ht="76.5" x14ac:dyDescent="0.2">
      <c r="A194" s="5" t="s">
        <v>1</v>
      </c>
      <c r="B194" s="18" t="s">
        <v>617</v>
      </c>
      <c r="C194" s="18" t="s">
        <v>402</v>
      </c>
      <c r="D194" s="18" t="s">
        <v>18</v>
      </c>
      <c r="E194" s="23" t="s">
        <v>618</v>
      </c>
      <c r="F194" s="23" t="s">
        <v>619</v>
      </c>
      <c r="G194" s="3" t="s">
        <v>620</v>
      </c>
      <c r="H194" s="10" t="s">
        <v>41</v>
      </c>
      <c r="I194" s="10">
        <v>4</v>
      </c>
      <c r="J194" s="21">
        <v>1400</v>
      </c>
      <c r="K194" s="21">
        <f t="shared" si="2"/>
        <v>5600</v>
      </c>
      <c r="L194" s="9" t="s">
        <v>706</v>
      </c>
      <c r="M194" s="9" t="s">
        <v>707</v>
      </c>
    </row>
    <row r="195" spans="1:13" ht="153" x14ac:dyDescent="0.2">
      <c r="A195" s="5" t="s">
        <v>1</v>
      </c>
      <c r="B195" s="18" t="s">
        <v>621</v>
      </c>
      <c r="C195" s="18" t="s">
        <v>432</v>
      </c>
      <c r="D195" s="18" t="s">
        <v>622</v>
      </c>
      <c r="E195" s="23" t="s">
        <v>623</v>
      </c>
      <c r="F195" s="23" t="s">
        <v>624</v>
      </c>
      <c r="G195" s="3" t="s">
        <v>625</v>
      </c>
      <c r="H195" s="10" t="s">
        <v>41</v>
      </c>
      <c r="I195" s="10">
        <v>1</v>
      </c>
      <c r="J195" s="21">
        <v>5000</v>
      </c>
      <c r="K195" s="21">
        <f t="shared" si="2"/>
        <v>5000</v>
      </c>
      <c r="L195" s="9" t="s">
        <v>706</v>
      </c>
      <c r="M195" s="9" t="s">
        <v>707</v>
      </c>
    </row>
    <row r="196" spans="1:13" ht="89.25" x14ac:dyDescent="0.2">
      <c r="A196" s="5" t="s">
        <v>1</v>
      </c>
      <c r="B196" s="18" t="s">
        <v>621</v>
      </c>
      <c r="C196" s="18" t="s">
        <v>105</v>
      </c>
      <c r="D196" s="18" t="s">
        <v>399</v>
      </c>
      <c r="E196" s="23" t="s">
        <v>626</v>
      </c>
      <c r="F196" s="23" t="s">
        <v>627</v>
      </c>
      <c r="G196" s="3" t="s">
        <v>628</v>
      </c>
      <c r="H196" s="10" t="s">
        <v>41</v>
      </c>
      <c r="I196" s="10">
        <v>2</v>
      </c>
      <c r="J196" s="21">
        <v>4000</v>
      </c>
      <c r="K196" s="21">
        <f t="shared" si="2"/>
        <v>8000</v>
      </c>
      <c r="L196" s="9" t="s">
        <v>706</v>
      </c>
      <c r="M196" s="9" t="s">
        <v>707</v>
      </c>
    </row>
    <row r="197" spans="1:13" ht="127.5" x14ac:dyDescent="0.2">
      <c r="A197" s="5" t="s">
        <v>1</v>
      </c>
      <c r="B197" s="18" t="s">
        <v>621</v>
      </c>
      <c r="C197" s="18" t="s">
        <v>105</v>
      </c>
      <c r="D197" s="18" t="s">
        <v>97</v>
      </c>
      <c r="E197" s="23" t="s">
        <v>629</v>
      </c>
      <c r="F197" s="23" t="s">
        <v>630</v>
      </c>
      <c r="G197" s="3" t="s">
        <v>631</v>
      </c>
      <c r="H197" s="10" t="s">
        <v>41</v>
      </c>
      <c r="I197" s="10">
        <v>2</v>
      </c>
      <c r="J197" s="21">
        <v>20000</v>
      </c>
      <c r="K197" s="21">
        <f t="shared" si="2"/>
        <v>40000</v>
      </c>
      <c r="L197" s="9" t="s">
        <v>706</v>
      </c>
      <c r="M197" s="9" t="s">
        <v>707</v>
      </c>
    </row>
    <row r="198" spans="1:13" ht="76.5" x14ac:dyDescent="0.2">
      <c r="A198" s="5" t="s">
        <v>1</v>
      </c>
      <c r="B198" s="18" t="s">
        <v>621</v>
      </c>
      <c r="C198" s="18" t="s">
        <v>549</v>
      </c>
      <c r="D198" s="18" t="s">
        <v>454</v>
      </c>
      <c r="E198" s="23" t="s">
        <v>632</v>
      </c>
      <c r="F198" s="23" t="s">
        <v>633</v>
      </c>
      <c r="G198" s="3" t="s">
        <v>634</v>
      </c>
      <c r="H198" s="10" t="s">
        <v>41</v>
      </c>
      <c r="I198" s="10">
        <v>10</v>
      </c>
      <c r="J198" s="21">
        <v>3500</v>
      </c>
      <c r="K198" s="21">
        <f t="shared" si="2"/>
        <v>35000</v>
      </c>
      <c r="L198" s="9" t="s">
        <v>706</v>
      </c>
      <c r="M198" s="9" t="s">
        <v>707</v>
      </c>
    </row>
    <row r="199" spans="1:13" ht="165.75" x14ac:dyDescent="0.2">
      <c r="A199" s="5" t="s">
        <v>1</v>
      </c>
      <c r="B199" s="18" t="s">
        <v>621</v>
      </c>
      <c r="C199" s="18" t="s">
        <v>635</v>
      </c>
      <c r="D199" s="18" t="s">
        <v>199</v>
      </c>
      <c r="E199" s="23" t="s">
        <v>636</v>
      </c>
      <c r="F199" s="23" t="s">
        <v>637</v>
      </c>
      <c r="G199" s="3" t="s">
        <v>638</v>
      </c>
      <c r="H199" s="10" t="s">
        <v>41</v>
      </c>
      <c r="I199" s="10">
        <v>2</v>
      </c>
      <c r="J199" s="21">
        <v>1240</v>
      </c>
      <c r="K199" s="21">
        <f t="shared" si="2"/>
        <v>2480</v>
      </c>
      <c r="L199" s="9" t="s">
        <v>706</v>
      </c>
      <c r="M199" s="9" t="s">
        <v>707</v>
      </c>
    </row>
    <row r="200" spans="1:13" ht="38.25" x14ac:dyDescent="0.2">
      <c r="A200" s="5" t="s">
        <v>1</v>
      </c>
      <c r="B200" s="18" t="s">
        <v>621</v>
      </c>
      <c r="C200" s="18" t="s">
        <v>639</v>
      </c>
      <c r="D200" s="18" t="s">
        <v>640</v>
      </c>
      <c r="E200" s="23" t="s">
        <v>641</v>
      </c>
      <c r="F200" s="23" t="s">
        <v>642</v>
      </c>
      <c r="G200" s="3" t="s">
        <v>643</v>
      </c>
      <c r="H200" s="10" t="s">
        <v>41</v>
      </c>
      <c r="I200" s="10">
        <v>15</v>
      </c>
      <c r="J200" s="21">
        <v>1500</v>
      </c>
      <c r="K200" s="21">
        <f t="shared" si="2"/>
        <v>22500</v>
      </c>
      <c r="L200" s="9" t="s">
        <v>706</v>
      </c>
      <c r="M200" s="9" t="s">
        <v>707</v>
      </c>
    </row>
    <row r="201" spans="1:13" ht="222.75" customHeight="1" x14ac:dyDescent="0.2">
      <c r="A201" s="5" t="s">
        <v>1</v>
      </c>
      <c r="B201" s="18" t="s">
        <v>621</v>
      </c>
      <c r="C201" s="18" t="s">
        <v>46</v>
      </c>
      <c r="D201" s="18" t="s">
        <v>436</v>
      </c>
      <c r="E201" s="23" t="s">
        <v>644</v>
      </c>
      <c r="F201" s="23" t="s">
        <v>645</v>
      </c>
      <c r="G201" s="3" t="s">
        <v>646</v>
      </c>
      <c r="H201" s="10" t="s">
        <v>41</v>
      </c>
      <c r="I201" s="10">
        <v>15</v>
      </c>
      <c r="J201" s="21">
        <v>500</v>
      </c>
      <c r="K201" s="21">
        <f t="shared" si="2"/>
        <v>7500</v>
      </c>
      <c r="L201" s="9" t="s">
        <v>706</v>
      </c>
      <c r="M201" s="9" t="s">
        <v>707</v>
      </c>
    </row>
    <row r="202" spans="1:13" ht="102" x14ac:dyDescent="0.2">
      <c r="A202" s="5" t="s">
        <v>1</v>
      </c>
      <c r="B202" s="18" t="s">
        <v>647</v>
      </c>
      <c r="C202" s="18" t="s">
        <v>249</v>
      </c>
      <c r="D202" s="18" t="s">
        <v>648</v>
      </c>
      <c r="E202" s="23" t="s">
        <v>649</v>
      </c>
      <c r="F202" s="23" t="s">
        <v>650</v>
      </c>
      <c r="G202" s="3" t="s">
        <v>651</v>
      </c>
      <c r="H202" s="10" t="s">
        <v>41</v>
      </c>
      <c r="I202" s="10">
        <v>3</v>
      </c>
      <c r="J202" s="21">
        <v>50000</v>
      </c>
      <c r="K202" s="21">
        <f t="shared" si="2"/>
        <v>150000</v>
      </c>
      <c r="L202" s="9" t="s">
        <v>706</v>
      </c>
      <c r="M202" s="9" t="s">
        <v>707</v>
      </c>
    </row>
    <row r="203" spans="1:13" ht="76.5" x14ac:dyDescent="0.2">
      <c r="A203" s="5" t="s">
        <v>1</v>
      </c>
      <c r="B203" s="18" t="s">
        <v>652</v>
      </c>
      <c r="C203" s="18" t="s">
        <v>653</v>
      </c>
      <c r="D203" s="18" t="s">
        <v>18</v>
      </c>
      <c r="E203" s="23" t="s">
        <v>654</v>
      </c>
      <c r="F203" s="23" t="s">
        <v>655</v>
      </c>
      <c r="G203" s="3" t="s">
        <v>656</v>
      </c>
      <c r="H203" s="10" t="s">
        <v>41</v>
      </c>
      <c r="I203" s="10">
        <v>54</v>
      </c>
      <c r="J203" s="21">
        <v>5300</v>
      </c>
      <c r="K203" s="21">
        <f t="shared" si="2"/>
        <v>286200</v>
      </c>
      <c r="L203" s="9" t="s">
        <v>706</v>
      </c>
      <c r="M203" s="9" t="s">
        <v>707</v>
      </c>
    </row>
    <row r="204" spans="1:13" ht="38.25" x14ac:dyDescent="0.2">
      <c r="A204" s="5" t="s">
        <v>1</v>
      </c>
      <c r="B204" s="18" t="s">
        <v>652</v>
      </c>
      <c r="C204" s="18" t="s">
        <v>254</v>
      </c>
      <c r="D204" s="18" t="s">
        <v>657</v>
      </c>
      <c r="E204" s="23" t="s">
        <v>658</v>
      </c>
      <c r="F204" s="23" t="s">
        <v>659</v>
      </c>
      <c r="G204" s="3" t="s">
        <v>660</v>
      </c>
      <c r="H204" s="10" t="s">
        <v>41</v>
      </c>
      <c r="I204" s="10">
        <v>4566</v>
      </c>
      <c r="J204" s="21">
        <v>560</v>
      </c>
      <c r="K204" s="21">
        <f t="shared" ref="K204:K215" si="3">I204*J204</f>
        <v>2556960</v>
      </c>
      <c r="L204" s="9" t="s">
        <v>706</v>
      </c>
      <c r="M204" s="9" t="s">
        <v>707</v>
      </c>
    </row>
    <row r="205" spans="1:13" ht="89.25" x14ac:dyDescent="0.2">
      <c r="A205" s="5" t="s">
        <v>1</v>
      </c>
      <c r="B205" s="18" t="s">
        <v>652</v>
      </c>
      <c r="C205" s="18" t="s">
        <v>585</v>
      </c>
      <c r="D205" s="18" t="s">
        <v>87</v>
      </c>
      <c r="E205" s="23" t="s">
        <v>661</v>
      </c>
      <c r="F205" s="23" t="s">
        <v>662</v>
      </c>
      <c r="G205" s="3" t="s">
        <v>663</v>
      </c>
      <c r="H205" s="10" t="s">
        <v>41</v>
      </c>
      <c r="I205" s="10">
        <v>12</v>
      </c>
      <c r="J205" s="21">
        <v>6000</v>
      </c>
      <c r="K205" s="21">
        <f t="shared" si="3"/>
        <v>72000</v>
      </c>
      <c r="L205" s="9" t="s">
        <v>706</v>
      </c>
      <c r="M205" s="9" t="s">
        <v>707</v>
      </c>
    </row>
    <row r="206" spans="1:13" ht="79.5" customHeight="1" x14ac:dyDescent="0.2">
      <c r="A206" s="5" t="s">
        <v>1</v>
      </c>
      <c r="B206" s="18" t="s">
        <v>652</v>
      </c>
      <c r="C206" s="18" t="s">
        <v>31</v>
      </c>
      <c r="D206" s="18" t="s">
        <v>18</v>
      </c>
      <c r="E206" s="23" t="s">
        <v>664</v>
      </c>
      <c r="F206" s="23" t="s">
        <v>665</v>
      </c>
      <c r="G206" s="3" t="s">
        <v>666</v>
      </c>
      <c r="H206" s="10" t="s">
        <v>671</v>
      </c>
      <c r="I206" s="10">
        <v>393</v>
      </c>
      <c r="J206" s="21">
        <v>18900</v>
      </c>
      <c r="K206" s="21">
        <f t="shared" si="3"/>
        <v>7427700</v>
      </c>
      <c r="L206" s="9" t="s">
        <v>706</v>
      </c>
      <c r="M206" s="9" t="s">
        <v>707</v>
      </c>
    </row>
    <row r="207" spans="1:13" ht="38.25" x14ac:dyDescent="0.2">
      <c r="A207" s="5" t="s">
        <v>1</v>
      </c>
      <c r="B207" s="18" t="s">
        <v>652</v>
      </c>
      <c r="C207" s="18" t="s">
        <v>667</v>
      </c>
      <c r="D207" s="18" t="s">
        <v>18</v>
      </c>
      <c r="E207" s="23" t="s">
        <v>668</v>
      </c>
      <c r="F207" s="23" t="s">
        <v>669</v>
      </c>
      <c r="G207" s="3" t="s">
        <v>670</v>
      </c>
      <c r="H207" s="10" t="s">
        <v>671</v>
      </c>
      <c r="I207" s="10">
        <v>5</v>
      </c>
      <c r="J207" s="21">
        <v>30000</v>
      </c>
      <c r="K207" s="21">
        <f t="shared" si="3"/>
        <v>150000</v>
      </c>
      <c r="L207" s="9" t="s">
        <v>706</v>
      </c>
      <c r="M207" s="9" t="s">
        <v>707</v>
      </c>
    </row>
    <row r="208" spans="1:13" ht="51" x14ac:dyDescent="0.2">
      <c r="A208" s="5" t="s">
        <v>1</v>
      </c>
      <c r="B208" s="18" t="s">
        <v>652</v>
      </c>
      <c r="C208" s="18" t="s">
        <v>667</v>
      </c>
      <c r="D208" s="18" t="s">
        <v>672</v>
      </c>
      <c r="E208" s="23" t="s">
        <v>668</v>
      </c>
      <c r="F208" s="23" t="s">
        <v>673</v>
      </c>
      <c r="G208" s="3" t="s">
        <v>674</v>
      </c>
      <c r="H208" s="10" t="s">
        <v>671</v>
      </c>
      <c r="I208" s="10">
        <v>74</v>
      </c>
      <c r="J208" s="21">
        <v>17500</v>
      </c>
      <c r="K208" s="21">
        <f t="shared" si="3"/>
        <v>1295000</v>
      </c>
      <c r="L208" s="9" t="s">
        <v>706</v>
      </c>
      <c r="M208" s="9" t="s">
        <v>707</v>
      </c>
    </row>
    <row r="209" spans="1:13" ht="76.5" x14ac:dyDescent="0.2">
      <c r="A209" s="5" t="s">
        <v>1</v>
      </c>
      <c r="B209" s="18" t="s">
        <v>652</v>
      </c>
      <c r="C209" s="18" t="s">
        <v>675</v>
      </c>
      <c r="D209" s="18" t="s">
        <v>676</v>
      </c>
      <c r="E209" s="23" t="s">
        <v>654</v>
      </c>
      <c r="F209" s="23" t="s">
        <v>677</v>
      </c>
      <c r="G209" s="3" t="s">
        <v>678</v>
      </c>
      <c r="H209" s="3" t="s">
        <v>679</v>
      </c>
      <c r="I209" s="10">
        <v>25</v>
      </c>
      <c r="J209" s="21">
        <v>6500</v>
      </c>
      <c r="K209" s="21">
        <f t="shared" si="3"/>
        <v>162500</v>
      </c>
      <c r="L209" s="9" t="s">
        <v>706</v>
      </c>
      <c r="M209" s="9" t="s">
        <v>707</v>
      </c>
    </row>
    <row r="210" spans="1:13" ht="38.25" x14ac:dyDescent="0.2">
      <c r="A210" s="5" t="s">
        <v>1</v>
      </c>
      <c r="B210" s="18" t="s">
        <v>652</v>
      </c>
      <c r="C210" s="18" t="s">
        <v>680</v>
      </c>
      <c r="D210" s="18" t="s">
        <v>159</v>
      </c>
      <c r="E210" s="23" t="s">
        <v>668</v>
      </c>
      <c r="F210" s="23" t="s">
        <v>681</v>
      </c>
      <c r="G210" s="3" t="s">
        <v>682</v>
      </c>
      <c r="H210" s="10" t="s">
        <v>41</v>
      </c>
      <c r="I210" s="10">
        <v>43</v>
      </c>
      <c r="J210" s="21">
        <v>18900</v>
      </c>
      <c r="K210" s="21">
        <f t="shared" si="3"/>
        <v>812700</v>
      </c>
      <c r="L210" s="9" t="s">
        <v>706</v>
      </c>
      <c r="M210" s="9" t="s">
        <v>707</v>
      </c>
    </row>
    <row r="211" spans="1:13" ht="89.25" x14ac:dyDescent="0.2">
      <c r="A211" s="5" t="s">
        <v>1</v>
      </c>
      <c r="B211" s="18" t="s">
        <v>652</v>
      </c>
      <c r="C211" s="18" t="s">
        <v>46</v>
      </c>
      <c r="D211" s="18" t="s">
        <v>683</v>
      </c>
      <c r="E211" s="23" t="s">
        <v>684</v>
      </c>
      <c r="F211" s="23" t="s">
        <v>685</v>
      </c>
      <c r="G211" s="3" t="s">
        <v>686</v>
      </c>
      <c r="H211" s="10" t="s">
        <v>41</v>
      </c>
      <c r="I211" s="10">
        <v>100</v>
      </c>
      <c r="J211" s="21">
        <v>5800</v>
      </c>
      <c r="K211" s="21">
        <f t="shared" si="3"/>
        <v>580000</v>
      </c>
      <c r="L211" s="9" t="s">
        <v>706</v>
      </c>
      <c r="M211" s="9" t="s">
        <v>707</v>
      </c>
    </row>
    <row r="212" spans="1:13" ht="76.5" x14ac:dyDescent="0.2">
      <c r="A212" s="5" t="s">
        <v>1</v>
      </c>
      <c r="B212" s="18" t="s">
        <v>652</v>
      </c>
      <c r="C212" s="18" t="s">
        <v>46</v>
      </c>
      <c r="D212" s="18" t="s">
        <v>338</v>
      </c>
      <c r="E212" s="23" t="s">
        <v>687</v>
      </c>
      <c r="F212" s="23" t="s">
        <v>688</v>
      </c>
      <c r="G212" s="3" t="s">
        <v>689</v>
      </c>
      <c r="H212" s="10" t="s">
        <v>41</v>
      </c>
      <c r="I212" s="10">
        <v>20</v>
      </c>
      <c r="J212" s="21">
        <v>1500</v>
      </c>
      <c r="K212" s="21">
        <f t="shared" si="3"/>
        <v>30000</v>
      </c>
      <c r="L212" s="9" t="s">
        <v>706</v>
      </c>
      <c r="M212" s="9" t="s">
        <v>707</v>
      </c>
    </row>
    <row r="213" spans="1:13" ht="76.5" x14ac:dyDescent="0.2">
      <c r="A213" s="5" t="s">
        <v>1</v>
      </c>
      <c r="B213" s="18" t="s">
        <v>652</v>
      </c>
      <c r="C213" s="18" t="s">
        <v>17</v>
      </c>
      <c r="D213" s="18" t="s">
        <v>159</v>
      </c>
      <c r="E213" s="23" t="s">
        <v>690</v>
      </c>
      <c r="F213" s="23" t="s">
        <v>691</v>
      </c>
      <c r="G213" s="3" t="s">
        <v>692</v>
      </c>
      <c r="H213" s="10" t="s">
        <v>41</v>
      </c>
      <c r="I213" s="10">
        <v>700</v>
      </c>
      <c r="J213" s="21">
        <v>6400</v>
      </c>
      <c r="K213" s="21">
        <f t="shared" si="3"/>
        <v>4480000</v>
      </c>
      <c r="L213" s="9" t="s">
        <v>706</v>
      </c>
      <c r="M213" s="9" t="s">
        <v>707</v>
      </c>
    </row>
    <row r="214" spans="1:13" ht="89.25" x14ac:dyDescent="0.2">
      <c r="A214" s="5" t="s">
        <v>1</v>
      </c>
      <c r="B214" s="18" t="s">
        <v>652</v>
      </c>
      <c r="C214" s="18" t="s">
        <v>46</v>
      </c>
      <c r="D214" s="18" t="s">
        <v>683</v>
      </c>
      <c r="E214" s="23" t="s">
        <v>684</v>
      </c>
      <c r="F214" s="23" t="s">
        <v>693</v>
      </c>
      <c r="G214" s="3" t="s">
        <v>694</v>
      </c>
      <c r="H214" s="10" t="s">
        <v>41</v>
      </c>
      <c r="I214" s="10">
        <v>226</v>
      </c>
      <c r="J214" s="21">
        <v>3350</v>
      </c>
      <c r="K214" s="21">
        <f t="shared" si="3"/>
        <v>757100</v>
      </c>
      <c r="L214" s="9" t="s">
        <v>706</v>
      </c>
      <c r="M214" s="9" t="s">
        <v>707</v>
      </c>
    </row>
    <row r="215" spans="1:13" ht="89.25" x14ac:dyDescent="0.2">
      <c r="A215" s="5" t="s">
        <v>1</v>
      </c>
      <c r="B215" s="18" t="s">
        <v>652</v>
      </c>
      <c r="C215" s="18" t="s">
        <v>46</v>
      </c>
      <c r="D215" s="18" t="s">
        <v>683</v>
      </c>
      <c r="E215" s="23" t="s">
        <v>684</v>
      </c>
      <c r="F215" s="23" t="s">
        <v>695</v>
      </c>
      <c r="G215" s="3" t="s">
        <v>696</v>
      </c>
      <c r="H215" s="10" t="s">
        <v>41</v>
      </c>
      <c r="I215" s="10">
        <v>120</v>
      </c>
      <c r="J215" s="21">
        <v>4000</v>
      </c>
      <c r="K215" s="21">
        <f t="shared" si="3"/>
        <v>480000</v>
      </c>
      <c r="L215" s="9" t="s">
        <v>706</v>
      </c>
      <c r="M215" s="9" t="s">
        <v>707</v>
      </c>
    </row>
    <row r="216" spans="1:13" ht="68.25" customHeight="1" x14ac:dyDescent="0.2">
      <c r="A216" s="5" t="s">
        <v>1</v>
      </c>
      <c r="B216" s="22" t="s">
        <v>27</v>
      </c>
      <c r="C216" s="19" t="s">
        <v>17</v>
      </c>
      <c r="D216" s="19" t="s">
        <v>18</v>
      </c>
      <c r="E216" s="23" t="s">
        <v>26</v>
      </c>
      <c r="F216" s="23" t="s">
        <v>25</v>
      </c>
      <c r="G216" s="3" t="s">
        <v>711</v>
      </c>
      <c r="H216" s="10" t="s">
        <v>16</v>
      </c>
      <c r="I216" s="10">
        <v>1</v>
      </c>
      <c r="J216" s="21">
        <v>183750000</v>
      </c>
      <c r="K216" s="21">
        <f>J216</f>
        <v>183750000</v>
      </c>
      <c r="L216" s="9" t="s">
        <v>706</v>
      </c>
      <c r="M216" s="9" t="s">
        <v>707</v>
      </c>
    </row>
    <row r="217" spans="1:13" ht="76.5" x14ac:dyDescent="0.2">
      <c r="A217" s="5" t="s">
        <v>1</v>
      </c>
      <c r="B217" s="22" t="s">
        <v>30</v>
      </c>
      <c r="C217" s="19" t="s">
        <v>31</v>
      </c>
      <c r="D217" s="19" t="s">
        <v>32</v>
      </c>
      <c r="E217" s="23" t="s">
        <v>28</v>
      </c>
      <c r="F217" s="23" t="s">
        <v>29</v>
      </c>
      <c r="G217" s="3" t="s">
        <v>37</v>
      </c>
      <c r="H217" s="10" t="s">
        <v>22</v>
      </c>
      <c r="I217" s="10">
        <v>4</v>
      </c>
      <c r="J217" s="21">
        <v>8000</v>
      </c>
      <c r="K217" s="21">
        <f>I217*J217</f>
        <v>32000</v>
      </c>
      <c r="L217" s="9" t="s">
        <v>706</v>
      </c>
      <c r="M217" s="9" t="s">
        <v>707</v>
      </c>
    </row>
    <row r="218" spans="1:13" ht="63.75" x14ac:dyDescent="0.2">
      <c r="A218" s="5" t="s">
        <v>1</v>
      </c>
      <c r="B218" s="22" t="s">
        <v>30</v>
      </c>
      <c r="C218" s="19" t="s">
        <v>33</v>
      </c>
      <c r="D218" s="19" t="s">
        <v>34</v>
      </c>
      <c r="E218" s="23" t="s">
        <v>35</v>
      </c>
      <c r="F218" s="23" t="s">
        <v>36</v>
      </c>
      <c r="G218" s="3" t="s">
        <v>38</v>
      </c>
      <c r="H218" s="10" t="s">
        <v>22</v>
      </c>
      <c r="I218" s="10">
        <v>7</v>
      </c>
      <c r="J218" s="21">
        <v>19000</v>
      </c>
      <c r="K218" s="21">
        <f t="shared" ref="K218:K281" si="4">I218*J218</f>
        <v>133000</v>
      </c>
      <c r="L218" s="9" t="s">
        <v>706</v>
      </c>
      <c r="M218" s="9" t="s">
        <v>707</v>
      </c>
    </row>
    <row r="219" spans="1:13" ht="63.75" x14ac:dyDescent="0.2">
      <c r="A219" s="5" t="s">
        <v>1</v>
      </c>
      <c r="B219" s="22" t="s">
        <v>30</v>
      </c>
      <c r="C219" s="19" t="s">
        <v>33</v>
      </c>
      <c r="D219" s="19" t="s">
        <v>34</v>
      </c>
      <c r="E219" s="23" t="s">
        <v>35</v>
      </c>
      <c r="F219" s="23" t="s">
        <v>39</v>
      </c>
      <c r="G219" s="3" t="s">
        <v>40</v>
      </c>
      <c r="H219" s="10" t="s">
        <v>41</v>
      </c>
      <c r="I219" s="10">
        <v>58</v>
      </c>
      <c r="J219" s="21">
        <v>19000</v>
      </c>
      <c r="K219" s="21">
        <f t="shared" si="4"/>
        <v>1102000</v>
      </c>
      <c r="L219" s="9" t="s">
        <v>706</v>
      </c>
      <c r="M219" s="9" t="s">
        <v>707</v>
      </c>
    </row>
    <row r="220" spans="1:13" ht="102" x14ac:dyDescent="0.2">
      <c r="A220" s="5" t="s">
        <v>1</v>
      </c>
      <c r="B220" s="18" t="s">
        <v>30</v>
      </c>
      <c r="C220" s="18" t="s">
        <v>33</v>
      </c>
      <c r="D220" s="18" t="s">
        <v>42</v>
      </c>
      <c r="E220" s="23" t="s">
        <v>35</v>
      </c>
      <c r="F220" s="23" t="s">
        <v>43</v>
      </c>
      <c r="G220" s="3" t="s">
        <v>44</v>
      </c>
      <c r="H220" s="10" t="s">
        <v>41</v>
      </c>
      <c r="I220" s="10">
        <v>58</v>
      </c>
      <c r="J220" s="21">
        <v>16000</v>
      </c>
      <c r="K220" s="21">
        <f t="shared" si="4"/>
        <v>928000</v>
      </c>
      <c r="L220" s="9" t="s">
        <v>706</v>
      </c>
      <c r="M220" s="9" t="s">
        <v>707</v>
      </c>
    </row>
    <row r="221" spans="1:13" ht="153" x14ac:dyDescent="0.2">
      <c r="A221" s="5" t="s">
        <v>1</v>
      </c>
      <c r="B221" s="18" t="s">
        <v>45</v>
      </c>
      <c r="C221" s="18" t="s">
        <v>46</v>
      </c>
      <c r="D221" s="18" t="s">
        <v>47</v>
      </c>
      <c r="E221" s="23" t="s">
        <v>48</v>
      </c>
      <c r="F221" s="23" t="s">
        <v>49</v>
      </c>
      <c r="G221" s="3" t="s">
        <v>50</v>
      </c>
      <c r="H221" s="10" t="s">
        <v>41</v>
      </c>
      <c r="I221" s="10">
        <v>1</v>
      </c>
      <c r="J221" s="21">
        <v>8705</v>
      </c>
      <c r="K221" s="21">
        <f t="shared" si="4"/>
        <v>8705</v>
      </c>
      <c r="L221" s="9" t="s">
        <v>706</v>
      </c>
      <c r="M221" s="9" t="s">
        <v>707</v>
      </c>
    </row>
    <row r="222" spans="1:13" ht="63.75" x14ac:dyDescent="0.2">
      <c r="A222" s="5" t="s">
        <v>1</v>
      </c>
      <c r="B222" s="18" t="s">
        <v>45</v>
      </c>
      <c r="C222" s="18" t="s">
        <v>46</v>
      </c>
      <c r="D222" s="18" t="s">
        <v>47</v>
      </c>
      <c r="E222" s="23" t="s">
        <v>48</v>
      </c>
      <c r="F222" s="23" t="s">
        <v>51</v>
      </c>
      <c r="G222" s="3" t="s">
        <v>52</v>
      </c>
      <c r="H222" s="10" t="s">
        <v>41</v>
      </c>
      <c r="I222" s="10">
        <v>10</v>
      </c>
      <c r="J222" s="21">
        <v>10100</v>
      </c>
      <c r="K222" s="21">
        <f t="shared" si="4"/>
        <v>101000</v>
      </c>
      <c r="L222" s="9" t="s">
        <v>706</v>
      </c>
      <c r="M222" s="9" t="s">
        <v>707</v>
      </c>
    </row>
    <row r="223" spans="1:13" ht="38.25" x14ac:dyDescent="0.2">
      <c r="A223" s="5" t="s">
        <v>1</v>
      </c>
      <c r="B223" s="18">
        <v>20199</v>
      </c>
      <c r="C223" s="18" t="s">
        <v>46</v>
      </c>
      <c r="D223" s="18" t="s">
        <v>47</v>
      </c>
      <c r="E223" s="23" t="s">
        <v>53</v>
      </c>
      <c r="F223" s="23" t="s">
        <v>54</v>
      </c>
      <c r="G223" s="3" t="s">
        <v>55</v>
      </c>
      <c r="H223" s="10" t="s">
        <v>41</v>
      </c>
      <c r="I223" s="10">
        <v>4</v>
      </c>
      <c r="J223" s="21">
        <v>10100</v>
      </c>
      <c r="K223" s="21">
        <f t="shared" si="4"/>
        <v>40400</v>
      </c>
      <c r="L223" s="9" t="s">
        <v>706</v>
      </c>
      <c r="M223" s="9" t="s">
        <v>707</v>
      </c>
    </row>
    <row r="224" spans="1:13" ht="89.25" x14ac:dyDescent="0.2">
      <c r="A224" s="5" t="s">
        <v>1</v>
      </c>
      <c r="B224" s="18" t="s">
        <v>45</v>
      </c>
      <c r="C224" s="18" t="s">
        <v>46</v>
      </c>
      <c r="D224" s="18" t="s">
        <v>56</v>
      </c>
      <c r="E224" s="23" t="s">
        <v>48</v>
      </c>
      <c r="F224" s="23" t="s">
        <v>57</v>
      </c>
      <c r="G224" s="3" t="s">
        <v>58</v>
      </c>
      <c r="H224" s="10" t="s">
        <v>41</v>
      </c>
      <c r="I224" s="10">
        <v>1</v>
      </c>
      <c r="J224" s="21">
        <v>100000</v>
      </c>
      <c r="K224" s="21">
        <f t="shared" si="4"/>
        <v>100000</v>
      </c>
      <c r="L224" s="9" t="s">
        <v>706</v>
      </c>
      <c r="M224" s="9" t="s">
        <v>707</v>
      </c>
    </row>
    <row r="225" spans="1:13" ht="51" x14ac:dyDescent="0.2">
      <c r="A225" s="5" t="s">
        <v>1</v>
      </c>
      <c r="B225" s="18" t="s">
        <v>59</v>
      </c>
      <c r="C225" s="18" t="s">
        <v>60</v>
      </c>
      <c r="D225" s="18" t="s">
        <v>61</v>
      </c>
      <c r="E225" s="23" t="s">
        <v>62</v>
      </c>
      <c r="F225" s="23" t="s">
        <v>63</v>
      </c>
      <c r="G225" s="3" t="s">
        <v>64</v>
      </c>
      <c r="H225" s="10" t="s">
        <v>41</v>
      </c>
      <c r="I225" s="10">
        <v>64</v>
      </c>
      <c r="J225" s="21">
        <v>55000</v>
      </c>
      <c r="K225" s="21">
        <f t="shared" si="4"/>
        <v>3520000</v>
      </c>
      <c r="L225" s="9" t="s">
        <v>706</v>
      </c>
      <c r="M225" s="9" t="s">
        <v>707</v>
      </c>
    </row>
    <row r="226" spans="1:13" ht="63.75" x14ac:dyDescent="0.2">
      <c r="A226" s="5" t="s">
        <v>1</v>
      </c>
      <c r="B226" s="18" t="s">
        <v>59</v>
      </c>
      <c r="C226" s="18" t="s">
        <v>60</v>
      </c>
      <c r="D226" s="18" t="s">
        <v>65</v>
      </c>
      <c r="E226" s="23" t="s">
        <v>66</v>
      </c>
      <c r="F226" s="23" t="s">
        <v>67</v>
      </c>
      <c r="G226" s="3" t="s">
        <v>68</v>
      </c>
      <c r="H226" s="10" t="s">
        <v>41</v>
      </c>
      <c r="I226" s="10">
        <v>4</v>
      </c>
      <c r="J226" s="21">
        <v>75000</v>
      </c>
      <c r="K226" s="21">
        <f t="shared" si="4"/>
        <v>300000</v>
      </c>
      <c r="L226" s="9" t="s">
        <v>706</v>
      </c>
      <c r="M226" s="9" t="s">
        <v>707</v>
      </c>
    </row>
    <row r="227" spans="1:13" ht="51" x14ac:dyDescent="0.2">
      <c r="A227" s="5" t="s">
        <v>1</v>
      </c>
      <c r="B227" s="18" t="s">
        <v>59</v>
      </c>
      <c r="C227" s="18" t="s">
        <v>60</v>
      </c>
      <c r="D227" s="18" t="s">
        <v>65</v>
      </c>
      <c r="E227" s="23" t="s">
        <v>66</v>
      </c>
      <c r="F227" s="23" t="s">
        <v>69</v>
      </c>
      <c r="G227" s="3" t="s">
        <v>70</v>
      </c>
      <c r="H227" s="10" t="s">
        <v>41</v>
      </c>
      <c r="I227" s="10">
        <v>1</v>
      </c>
      <c r="J227" s="21">
        <v>200000</v>
      </c>
      <c r="K227" s="21">
        <f t="shared" si="4"/>
        <v>200000</v>
      </c>
      <c r="L227" s="9" t="s">
        <v>706</v>
      </c>
      <c r="M227" s="9" t="s">
        <v>707</v>
      </c>
    </row>
    <row r="228" spans="1:13" ht="38.25" x14ac:dyDescent="0.2">
      <c r="A228" s="5" t="s">
        <v>1</v>
      </c>
      <c r="B228" s="18" t="s">
        <v>59</v>
      </c>
      <c r="C228" s="18" t="s">
        <v>71</v>
      </c>
      <c r="D228" s="18" t="s">
        <v>72</v>
      </c>
      <c r="E228" s="23" t="s">
        <v>73</v>
      </c>
      <c r="F228" s="23" t="s">
        <v>74</v>
      </c>
      <c r="G228" s="3" t="s">
        <v>75</v>
      </c>
      <c r="H228" s="10" t="s">
        <v>41</v>
      </c>
      <c r="I228" s="10">
        <v>33</v>
      </c>
      <c r="J228" s="21">
        <v>7000</v>
      </c>
      <c r="K228" s="21">
        <f t="shared" si="4"/>
        <v>231000</v>
      </c>
      <c r="L228" s="9" t="s">
        <v>706</v>
      </c>
      <c r="M228" s="9" t="s">
        <v>707</v>
      </c>
    </row>
    <row r="229" spans="1:13" ht="38.25" x14ac:dyDescent="0.2">
      <c r="A229" s="5" t="s">
        <v>1</v>
      </c>
      <c r="B229" s="18" t="s">
        <v>59</v>
      </c>
      <c r="C229" s="18" t="s">
        <v>71</v>
      </c>
      <c r="D229" s="18" t="s">
        <v>72</v>
      </c>
      <c r="E229" s="23" t="s">
        <v>73</v>
      </c>
      <c r="F229" s="23" t="s">
        <v>77</v>
      </c>
      <c r="G229" s="3" t="s">
        <v>76</v>
      </c>
      <c r="H229" s="10" t="s">
        <v>41</v>
      </c>
      <c r="I229" s="10">
        <v>6</v>
      </c>
      <c r="J229" s="21">
        <v>16100</v>
      </c>
      <c r="K229" s="21">
        <f t="shared" si="4"/>
        <v>96600</v>
      </c>
      <c r="L229" s="9" t="s">
        <v>706</v>
      </c>
      <c r="M229" s="9" t="s">
        <v>707</v>
      </c>
    </row>
    <row r="230" spans="1:13" ht="51" x14ac:dyDescent="0.2">
      <c r="A230" s="5" t="s">
        <v>1</v>
      </c>
      <c r="B230" s="18" t="s">
        <v>59</v>
      </c>
      <c r="C230" s="18" t="s">
        <v>78</v>
      </c>
      <c r="D230" s="18" t="s">
        <v>79</v>
      </c>
      <c r="E230" s="23" t="s">
        <v>80</v>
      </c>
      <c r="F230" s="23" t="s">
        <v>81</v>
      </c>
      <c r="G230" s="3" t="s">
        <v>82</v>
      </c>
      <c r="H230" s="10" t="s">
        <v>41</v>
      </c>
      <c r="I230" s="10">
        <v>234</v>
      </c>
      <c r="J230" s="21">
        <v>20</v>
      </c>
      <c r="K230" s="21">
        <f t="shared" si="4"/>
        <v>4680</v>
      </c>
      <c r="L230" s="9" t="s">
        <v>706</v>
      </c>
      <c r="M230" s="9" t="s">
        <v>707</v>
      </c>
    </row>
    <row r="231" spans="1:13" ht="38.25" x14ac:dyDescent="0.2">
      <c r="A231" s="5" t="s">
        <v>1</v>
      </c>
      <c r="B231" s="18" t="s">
        <v>59</v>
      </c>
      <c r="C231" s="18" t="s">
        <v>78</v>
      </c>
      <c r="D231" s="18" t="s">
        <v>83</v>
      </c>
      <c r="E231" s="23" t="s">
        <v>80</v>
      </c>
      <c r="F231" s="23" t="s">
        <v>84</v>
      </c>
      <c r="G231" s="3" t="s">
        <v>85</v>
      </c>
      <c r="H231" s="10" t="s">
        <v>41</v>
      </c>
      <c r="I231" s="10">
        <v>130</v>
      </c>
      <c r="J231" s="21">
        <v>200</v>
      </c>
      <c r="K231" s="21">
        <f t="shared" si="4"/>
        <v>26000</v>
      </c>
      <c r="L231" s="9" t="s">
        <v>706</v>
      </c>
      <c r="M231" s="9" t="s">
        <v>707</v>
      </c>
    </row>
    <row r="232" spans="1:13" ht="51" x14ac:dyDescent="0.2">
      <c r="A232" s="5" t="s">
        <v>1</v>
      </c>
      <c r="B232" s="18" t="s">
        <v>59</v>
      </c>
      <c r="C232" s="18" t="s">
        <v>86</v>
      </c>
      <c r="D232" s="18" t="s">
        <v>87</v>
      </c>
      <c r="E232" s="23" t="s">
        <v>89</v>
      </c>
      <c r="F232" s="23" t="s">
        <v>90</v>
      </c>
      <c r="G232" s="3" t="s">
        <v>88</v>
      </c>
      <c r="H232" s="10" t="s">
        <v>91</v>
      </c>
      <c r="I232" s="10">
        <v>6</v>
      </c>
      <c r="J232" s="21">
        <v>900</v>
      </c>
      <c r="K232" s="21">
        <f t="shared" si="4"/>
        <v>5400</v>
      </c>
      <c r="L232" s="9" t="s">
        <v>706</v>
      </c>
      <c r="M232" s="9" t="s">
        <v>707</v>
      </c>
    </row>
    <row r="233" spans="1:13" ht="51" x14ac:dyDescent="0.2">
      <c r="A233" s="5" t="s">
        <v>1</v>
      </c>
      <c r="B233" s="18" t="s">
        <v>59</v>
      </c>
      <c r="C233" s="18" t="s">
        <v>92</v>
      </c>
      <c r="D233" s="18" t="s">
        <v>93</v>
      </c>
      <c r="E233" s="23" t="s">
        <v>62</v>
      </c>
      <c r="F233" s="23" t="s">
        <v>94</v>
      </c>
      <c r="G233" s="3" t="s">
        <v>95</v>
      </c>
      <c r="H233" s="10" t="s">
        <v>41</v>
      </c>
      <c r="I233" s="10">
        <v>100</v>
      </c>
      <c r="J233" s="21">
        <v>18000</v>
      </c>
      <c r="K233" s="21">
        <f t="shared" si="4"/>
        <v>1800000</v>
      </c>
      <c r="L233" s="9" t="s">
        <v>706</v>
      </c>
      <c r="M233" s="9" t="s">
        <v>707</v>
      </c>
    </row>
    <row r="234" spans="1:13" ht="114.75" x14ac:dyDescent="0.2">
      <c r="A234" s="5" t="s">
        <v>1</v>
      </c>
      <c r="B234" s="18" t="s">
        <v>59</v>
      </c>
      <c r="C234" s="18" t="s">
        <v>96</v>
      </c>
      <c r="D234" s="18" t="s">
        <v>97</v>
      </c>
      <c r="E234" s="23" t="s">
        <v>98</v>
      </c>
      <c r="F234" s="23" t="s">
        <v>99</v>
      </c>
      <c r="G234" s="3" t="s">
        <v>100</v>
      </c>
      <c r="H234" s="10" t="s">
        <v>41</v>
      </c>
      <c r="I234" s="10">
        <v>49</v>
      </c>
      <c r="J234" s="21">
        <v>25600</v>
      </c>
      <c r="K234" s="21">
        <f t="shared" si="4"/>
        <v>1254400</v>
      </c>
      <c r="L234" s="9" t="s">
        <v>706</v>
      </c>
      <c r="M234" s="9" t="s">
        <v>707</v>
      </c>
    </row>
    <row r="235" spans="1:13" ht="63.75" x14ac:dyDescent="0.2">
      <c r="A235" s="5" t="s">
        <v>1</v>
      </c>
      <c r="B235" s="18" t="s">
        <v>59</v>
      </c>
      <c r="C235" s="18" t="s">
        <v>101</v>
      </c>
      <c r="D235" s="18" t="s">
        <v>18</v>
      </c>
      <c r="E235" s="23" t="s">
        <v>102</v>
      </c>
      <c r="F235" s="23" t="s">
        <v>103</v>
      </c>
      <c r="G235" s="3" t="s">
        <v>104</v>
      </c>
      <c r="H235" s="10" t="s">
        <v>41</v>
      </c>
      <c r="I235" s="10">
        <v>72</v>
      </c>
      <c r="J235" s="21">
        <v>15300</v>
      </c>
      <c r="K235" s="21">
        <f t="shared" si="4"/>
        <v>1101600</v>
      </c>
      <c r="L235" s="9" t="s">
        <v>706</v>
      </c>
      <c r="M235" s="9" t="s">
        <v>707</v>
      </c>
    </row>
    <row r="236" spans="1:13" ht="51" x14ac:dyDescent="0.2">
      <c r="A236" s="5" t="s">
        <v>1</v>
      </c>
      <c r="B236" s="18" t="s">
        <v>59</v>
      </c>
      <c r="C236" s="18" t="s">
        <v>105</v>
      </c>
      <c r="D236" s="18" t="s">
        <v>106</v>
      </c>
      <c r="E236" s="23" t="s">
        <v>107</v>
      </c>
      <c r="F236" s="23" t="s">
        <v>108</v>
      </c>
      <c r="G236" s="3" t="s">
        <v>109</v>
      </c>
      <c r="H236" s="10" t="s">
        <v>41</v>
      </c>
      <c r="I236" s="10">
        <v>37</v>
      </c>
      <c r="J236" s="21">
        <v>7200</v>
      </c>
      <c r="K236" s="21">
        <f t="shared" si="4"/>
        <v>266400</v>
      </c>
      <c r="L236" s="9" t="s">
        <v>706</v>
      </c>
      <c r="M236" s="9" t="s">
        <v>707</v>
      </c>
    </row>
    <row r="237" spans="1:13" ht="63.75" x14ac:dyDescent="0.2">
      <c r="A237" s="5" t="s">
        <v>1</v>
      </c>
      <c r="B237" s="18" t="s">
        <v>59</v>
      </c>
      <c r="C237" s="18" t="s">
        <v>105</v>
      </c>
      <c r="D237" s="18" t="s">
        <v>111</v>
      </c>
      <c r="E237" s="23" t="s">
        <v>107</v>
      </c>
      <c r="F237" s="23" t="s">
        <v>112</v>
      </c>
      <c r="G237" s="3" t="s">
        <v>110</v>
      </c>
      <c r="H237" s="10" t="s">
        <v>41</v>
      </c>
      <c r="I237" s="10">
        <v>14</v>
      </c>
      <c r="J237" s="21">
        <v>9000</v>
      </c>
      <c r="K237" s="21">
        <f t="shared" si="4"/>
        <v>126000</v>
      </c>
      <c r="L237" s="9" t="s">
        <v>706</v>
      </c>
      <c r="M237" s="9" t="s">
        <v>707</v>
      </c>
    </row>
    <row r="238" spans="1:13" ht="89.25" x14ac:dyDescent="0.2">
      <c r="A238" s="5" t="s">
        <v>1</v>
      </c>
      <c r="B238" s="18" t="s">
        <v>59</v>
      </c>
      <c r="C238" s="18" t="s">
        <v>113</v>
      </c>
      <c r="D238" s="18" t="s">
        <v>114</v>
      </c>
      <c r="E238" s="23" t="s">
        <v>115</v>
      </c>
      <c r="F238" s="23" t="s">
        <v>116</v>
      </c>
      <c r="G238" s="3" t="s">
        <v>117</v>
      </c>
      <c r="H238" s="10" t="s">
        <v>41</v>
      </c>
      <c r="I238" s="10">
        <v>255</v>
      </c>
      <c r="J238" s="21">
        <v>3000</v>
      </c>
      <c r="K238" s="21">
        <f t="shared" si="4"/>
        <v>765000</v>
      </c>
      <c r="L238" s="9" t="s">
        <v>706</v>
      </c>
      <c r="M238" s="9" t="s">
        <v>707</v>
      </c>
    </row>
    <row r="239" spans="1:13" ht="89.25" x14ac:dyDescent="0.2">
      <c r="A239" s="5" t="s">
        <v>1</v>
      </c>
      <c r="B239" s="18" t="s">
        <v>59</v>
      </c>
      <c r="C239" s="18" t="s">
        <v>113</v>
      </c>
      <c r="D239" s="18" t="s">
        <v>118</v>
      </c>
      <c r="E239" s="23" t="s">
        <v>119</v>
      </c>
      <c r="F239" s="23" t="s">
        <v>120</v>
      </c>
      <c r="G239" s="3" t="s">
        <v>121</v>
      </c>
      <c r="H239" s="10" t="s">
        <v>41</v>
      </c>
      <c r="I239" s="10">
        <v>130</v>
      </c>
      <c r="J239" s="21">
        <v>1500</v>
      </c>
      <c r="K239" s="21">
        <f t="shared" si="4"/>
        <v>195000</v>
      </c>
      <c r="L239" s="9" t="s">
        <v>706</v>
      </c>
      <c r="M239" s="9" t="s">
        <v>707</v>
      </c>
    </row>
    <row r="240" spans="1:13" ht="38.25" x14ac:dyDescent="0.2">
      <c r="A240" s="5" t="s">
        <v>1</v>
      </c>
      <c r="B240" s="18" t="s">
        <v>59</v>
      </c>
      <c r="C240" s="18" t="s">
        <v>113</v>
      </c>
      <c r="D240" s="18" t="s">
        <v>122</v>
      </c>
      <c r="E240" s="23" t="s">
        <v>102</v>
      </c>
      <c r="F240" s="23" t="s">
        <v>123</v>
      </c>
      <c r="G240" s="3" t="s">
        <v>124</v>
      </c>
      <c r="H240" s="10" t="s">
        <v>41</v>
      </c>
      <c r="I240" s="10">
        <v>12</v>
      </c>
      <c r="J240" s="21">
        <v>27300</v>
      </c>
      <c r="K240" s="21">
        <f t="shared" si="4"/>
        <v>327600</v>
      </c>
      <c r="L240" s="9" t="s">
        <v>706</v>
      </c>
      <c r="M240" s="9" t="s">
        <v>707</v>
      </c>
    </row>
    <row r="241" spans="1:13" ht="63.75" x14ac:dyDescent="0.2">
      <c r="A241" s="5" t="s">
        <v>1</v>
      </c>
      <c r="B241" s="18" t="s">
        <v>59</v>
      </c>
      <c r="C241" s="18" t="s">
        <v>113</v>
      </c>
      <c r="D241" s="18" t="s">
        <v>122</v>
      </c>
      <c r="E241" s="23" t="s">
        <v>125</v>
      </c>
      <c r="F241" s="23" t="s">
        <v>126</v>
      </c>
      <c r="G241" s="3" t="s">
        <v>127</v>
      </c>
      <c r="H241" s="10" t="s">
        <v>41</v>
      </c>
      <c r="I241" s="10">
        <v>31</v>
      </c>
      <c r="J241" s="21">
        <v>53700</v>
      </c>
      <c r="K241" s="21">
        <f t="shared" si="4"/>
        <v>1664700</v>
      </c>
      <c r="L241" s="9" t="s">
        <v>706</v>
      </c>
      <c r="M241" s="9" t="s">
        <v>707</v>
      </c>
    </row>
    <row r="242" spans="1:13" ht="63.75" x14ac:dyDescent="0.2">
      <c r="A242" s="5" t="s">
        <v>1</v>
      </c>
      <c r="B242" s="18" t="s">
        <v>59</v>
      </c>
      <c r="C242" s="18" t="s">
        <v>113</v>
      </c>
      <c r="D242" s="18" t="s">
        <v>128</v>
      </c>
      <c r="E242" s="23" t="s">
        <v>102</v>
      </c>
      <c r="F242" s="23" t="s">
        <v>129</v>
      </c>
      <c r="G242" s="3" t="s">
        <v>130</v>
      </c>
      <c r="H242" s="10" t="s">
        <v>41</v>
      </c>
      <c r="I242" s="10">
        <v>106</v>
      </c>
      <c r="J242" s="21">
        <v>25800</v>
      </c>
      <c r="K242" s="21">
        <f t="shared" si="4"/>
        <v>2734800</v>
      </c>
      <c r="L242" s="9" t="s">
        <v>706</v>
      </c>
      <c r="M242" s="9" t="s">
        <v>707</v>
      </c>
    </row>
    <row r="243" spans="1:13" ht="51" x14ac:dyDescent="0.2">
      <c r="A243" s="5" t="s">
        <v>1</v>
      </c>
      <c r="B243" s="18" t="s">
        <v>59</v>
      </c>
      <c r="C243" s="18" t="s">
        <v>113</v>
      </c>
      <c r="D243" s="18" t="s">
        <v>128</v>
      </c>
      <c r="E243" s="23" t="s">
        <v>102</v>
      </c>
      <c r="F243" s="23" t="s">
        <v>131</v>
      </c>
      <c r="G243" s="3" t="s">
        <v>132</v>
      </c>
      <c r="H243" s="10" t="s">
        <v>41</v>
      </c>
      <c r="I243" s="10">
        <v>11</v>
      </c>
      <c r="J243" s="21">
        <v>9000</v>
      </c>
      <c r="K243" s="21">
        <f t="shared" si="4"/>
        <v>99000</v>
      </c>
      <c r="L243" s="9" t="s">
        <v>706</v>
      </c>
      <c r="M243" s="9" t="s">
        <v>707</v>
      </c>
    </row>
    <row r="244" spans="1:13" ht="51" x14ac:dyDescent="0.2">
      <c r="A244" s="5" t="s">
        <v>1</v>
      </c>
      <c r="B244" s="18" t="s">
        <v>59</v>
      </c>
      <c r="C244" s="18" t="s">
        <v>113</v>
      </c>
      <c r="D244" s="18" t="s">
        <v>128</v>
      </c>
      <c r="E244" s="23" t="s">
        <v>125</v>
      </c>
      <c r="F244" s="23" t="s">
        <v>133</v>
      </c>
      <c r="G244" s="3" t="s">
        <v>134</v>
      </c>
      <c r="H244" s="10" t="s">
        <v>41</v>
      </c>
      <c r="I244" s="10">
        <v>13</v>
      </c>
      <c r="J244" s="21">
        <v>18000</v>
      </c>
      <c r="K244" s="21">
        <f t="shared" si="4"/>
        <v>234000</v>
      </c>
      <c r="L244" s="9" t="s">
        <v>706</v>
      </c>
      <c r="M244" s="9" t="s">
        <v>707</v>
      </c>
    </row>
    <row r="245" spans="1:13" ht="76.5" x14ac:dyDescent="0.2">
      <c r="A245" s="5" t="s">
        <v>1</v>
      </c>
      <c r="B245" s="18" t="s">
        <v>59</v>
      </c>
      <c r="C245" s="18" t="s">
        <v>113</v>
      </c>
      <c r="D245" s="18" t="s">
        <v>135</v>
      </c>
      <c r="E245" s="23" t="s">
        <v>136</v>
      </c>
      <c r="F245" s="23" t="s">
        <v>137</v>
      </c>
      <c r="G245" s="3" t="s">
        <v>138</v>
      </c>
      <c r="H245" s="10" t="s">
        <v>41</v>
      </c>
      <c r="I245" s="10">
        <v>5</v>
      </c>
      <c r="J245" s="21">
        <v>2200</v>
      </c>
      <c r="K245" s="21">
        <f t="shared" si="4"/>
        <v>11000</v>
      </c>
      <c r="L245" s="9" t="s">
        <v>706</v>
      </c>
      <c r="M245" s="9" t="s">
        <v>707</v>
      </c>
    </row>
    <row r="246" spans="1:13" ht="51" x14ac:dyDescent="0.2">
      <c r="A246" s="5" t="s">
        <v>1</v>
      </c>
      <c r="B246" s="18" t="s">
        <v>59</v>
      </c>
      <c r="C246" s="18" t="s">
        <v>113</v>
      </c>
      <c r="D246" s="18" t="s">
        <v>139</v>
      </c>
      <c r="E246" s="23" t="s">
        <v>140</v>
      </c>
      <c r="F246" s="23" t="s">
        <v>141</v>
      </c>
      <c r="G246" s="3" t="s">
        <v>142</v>
      </c>
      <c r="H246" s="10" t="s">
        <v>41</v>
      </c>
      <c r="I246" s="10">
        <v>5</v>
      </c>
      <c r="J246" s="21">
        <v>1800</v>
      </c>
      <c r="K246" s="21">
        <f t="shared" si="4"/>
        <v>9000</v>
      </c>
      <c r="L246" s="9" t="s">
        <v>706</v>
      </c>
      <c r="M246" s="9" t="s">
        <v>707</v>
      </c>
    </row>
    <row r="247" spans="1:13" ht="51" x14ac:dyDescent="0.2">
      <c r="A247" s="5" t="s">
        <v>1</v>
      </c>
      <c r="B247" s="18" t="s">
        <v>59</v>
      </c>
      <c r="C247" s="18" t="s">
        <v>143</v>
      </c>
      <c r="D247" s="18" t="s">
        <v>144</v>
      </c>
      <c r="E247" s="23" t="s">
        <v>145</v>
      </c>
      <c r="F247" s="23" t="s">
        <v>146</v>
      </c>
      <c r="G247" s="3" t="s">
        <v>147</v>
      </c>
      <c r="H247" s="10" t="s">
        <v>41</v>
      </c>
      <c r="I247" s="10">
        <v>2168</v>
      </c>
      <c r="J247" s="21">
        <v>1900</v>
      </c>
      <c r="K247" s="21">
        <f t="shared" si="4"/>
        <v>4119200</v>
      </c>
      <c r="L247" s="9" t="s">
        <v>706</v>
      </c>
      <c r="M247" s="9" t="s">
        <v>707</v>
      </c>
    </row>
    <row r="248" spans="1:13" ht="38.25" x14ac:dyDescent="0.2">
      <c r="A248" s="5" t="s">
        <v>1</v>
      </c>
      <c r="B248" s="18" t="s">
        <v>59</v>
      </c>
      <c r="C248" s="18" t="s">
        <v>143</v>
      </c>
      <c r="D248" s="18" t="s">
        <v>148</v>
      </c>
      <c r="E248" s="23" t="s">
        <v>149</v>
      </c>
      <c r="F248" s="23" t="s">
        <v>150</v>
      </c>
      <c r="G248" s="3" t="s">
        <v>151</v>
      </c>
      <c r="H248" s="10" t="s">
        <v>41</v>
      </c>
      <c r="I248" s="10">
        <v>131</v>
      </c>
      <c r="J248" s="21">
        <v>7800</v>
      </c>
      <c r="K248" s="21">
        <f t="shared" si="4"/>
        <v>1021800</v>
      </c>
      <c r="L248" s="9" t="s">
        <v>706</v>
      </c>
      <c r="M248" s="9" t="s">
        <v>707</v>
      </c>
    </row>
    <row r="249" spans="1:13" ht="38.25" x14ac:dyDescent="0.2">
      <c r="A249" s="5" t="s">
        <v>1</v>
      </c>
      <c r="B249" s="18" t="s">
        <v>59</v>
      </c>
      <c r="C249" s="18" t="s">
        <v>143</v>
      </c>
      <c r="D249" s="18" t="s">
        <v>148</v>
      </c>
      <c r="E249" s="23" t="s">
        <v>149</v>
      </c>
      <c r="F249" s="23" t="s">
        <v>152</v>
      </c>
      <c r="G249" s="3" t="s">
        <v>153</v>
      </c>
      <c r="H249" s="10" t="s">
        <v>41</v>
      </c>
      <c r="I249" s="10">
        <v>9</v>
      </c>
      <c r="J249" s="21">
        <v>3380</v>
      </c>
      <c r="K249" s="21">
        <f t="shared" si="4"/>
        <v>30420</v>
      </c>
      <c r="L249" s="9" t="s">
        <v>706</v>
      </c>
      <c r="M249" s="9" t="s">
        <v>707</v>
      </c>
    </row>
    <row r="250" spans="1:13" ht="63.75" x14ac:dyDescent="0.2">
      <c r="A250" s="5" t="s">
        <v>1</v>
      </c>
      <c r="B250" s="18" t="s">
        <v>59</v>
      </c>
      <c r="C250" s="18" t="s">
        <v>46</v>
      </c>
      <c r="D250" s="18" t="s">
        <v>154</v>
      </c>
      <c r="E250" s="23" t="s">
        <v>155</v>
      </c>
      <c r="F250" s="23" t="s">
        <v>156</v>
      </c>
      <c r="G250" s="3" t="s">
        <v>157</v>
      </c>
      <c r="H250" s="10" t="s">
        <v>41</v>
      </c>
      <c r="I250" s="10">
        <v>138</v>
      </c>
      <c r="J250" s="21">
        <v>100</v>
      </c>
      <c r="K250" s="21">
        <f t="shared" si="4"/>
        <v>13800</v>
      </c>
      <c r="L250" s="9" t="s">
        <v>706</v>
      </c>
      <c r="M250" s="9" t="s">
        <v>707</v>
      </c>
    </row>
    <row r="251" spans="1:13" ht="51" x14ac:dyDescent="0.2">
      <c r="A251" s="5" t="s">
        <v>1</v>
      </c>
      <c r="B251" s="18" t="s">
        <v>59</v>
      </c>
      <c r="C251" s="18" t="s">
        <v>158</v>
      </c>
      <c r="D251" s="18" t="s">
        <v>159</v>
      </c>
      <c r="E251" s="23" t="s">
        <v>160</v>
      </c>
      <c r="F251" s="23" t="s">
        <v>161</v>
      </c>
      <c r="G251" s="3" t="s">
        <v>162</v>
      </c>
      <c r="H251" s="10" t="s">
        <v>41</v>
      </c>
      <c r="I251" s="10">
        <v>19</v>
      </c>
      <c r="J251" s="21">
        <v>60</v>
      </c>
      <c r="K251" s="21">
        <f t="shared" si="4"/>
        <v>1140</v>
      </c>
      <c r="L251" s="9" t="s">
        <v>706</v>
      </c>
      <c r="M251" s="9" t="s">
        <v>707</v>
      </c>
    </row>
    <row r="252" spans="1:13" ht="63.75" x14ac:dyDescent="0.2">
      <c r="A252" s="5" t="s">
        <v>1</v>
      </c>
      <c r="B252" s="18" t="s">
        <v>59</v>
      </c>
      <c r="C252" s="18" t="s">
        <v>158</v>
      </c>
      <c r="D252" s="18" t="s">
        <v>163</v>
      </c>
      <c r="E252" s="23" t="s">
        <v>164</v>
      </c>
      <c r="F252" s="23" t="s">
        <v>165</v>
      </c>
      <c r="G252" s="3" t="s">
        <v>166</v>
      </c>
      <c r="H252" s="10" t="s">
        <v>41</v>
      </c>
      <c r="I252" s="10">
        <v>312</v>
      </c>
      <c r="J252" s="21">
        <v>35</v>
      </c>
      <c r="K252" s="21">
        <f t="shared" si="4"/>
        <v>10920</v>
      </c>
      <c r="L252" s="9" t="s">
        <v>706</v>
      </c>
      <c r="M252" s="9" t="s">
        <v>707</v>
      </c>
    </row>
    <row r="253" spans="1:13" ht="51" x14ac:dyDescent="0.2">
      <c r="A253" s="5" t="s">
        <v>1</v>
      </c>
      <c r="B253" s="18" t="s">
        <v>59</v>
      </c>
      <c r="C253" s="18" t="s">
        <v>158</v>
      </c>
      <c r="D253" s="18" t="s">
        <v>163</v>
      </c>
      <c r="E253" s="23" t="s">
        <v>164</v>
      </c>
      <c r="F253" s="23" t="s">
        <v>167</v>
      </c>
      <c r="G253" s="3" t="s">
        <v>168</v>
      </c>
      <c r="H253" s="10" t="s">
        <v>41</v>
      </c>
      <c r="I253" s="10">
        <v>390</v>
      </c>
      <c r="J253" s="21">
        <v>250</v>
      </c>
      <c r="K253" s="21">
        <f t="shared" si="4"/>
        <v>97500</v>
      </c>
      <c r="L253" s="9" t="s">
        <v>706</v>
      </c>
      <c r="M253" s="9" t="s">
        <v>707</v>
      </c>
    </row>
    <row r="254" spans="1:13" ht="38.25" x14ac:dyDescent="0.2">
      <c r="A254" s="5" t="s">
        <v>1</v>
      </c>
      <c r="B254" s="18" t="s">
        <v>59</v>
      </c>
      <c r="C254" s="18" t="s">
        <v>169</v>
      </c>
      <c r="D254" s="18" t="s">
        <v>159</v>
      </c>
      <c r="E254" s="23" t="s">
        <v>170</v>
      </c>
      <c r="F254" s="23" t="s">
        <v>171</v>
      </c>
      <c r="G254" s="3" t="s">
        <v>172</v>
      </c>
      <c r="H254" s="10" t="s">
        <v>41</v>
      </c>
      <c r="I254" s="10">
        <v>33</v>
      </c>
      <c r="J254" s="21">
        <v>2500</v>
      </c>
      <c r="K254" s="21">
        <f t="shared" si="4"/>
        <v>82500</v>
      </c>
      <c r="L254" s="9" t="s">
        <v>706</v>
      </c>
      <c r="M254" s="9" t="s">
        <v>707</v>
      </c>
    </row>
    <row r="255" spans="1:13" ht="63.75" x14ac:dyDescent="0.2">
      <c r="A255" s="5" t="s">
        <v>1</v>
      </c>
      <c r="B255" s="18" t="s">
        <v>59</v>
      </c>
      <c r="C255" s="18" t="s">
        <v>173</v>
      </c>
      <c r="D255" s="18" t="s">
        <v>174</v>
      </c>
      <c r="E255" s="23" t="s">
        <v>175</v>
      </c>
      <c r="F255" s="23" t="s">
        <v>176</v>
      </c>
      <c r="G255" s="3" t="s">
        <v>177</v>
      </c>
      <c r="H255" s="10" t="s">
        <v>41</v>
      </c>
      <c r="I255" s="10">
        <v>195</v>
      </c>
      <c r="J255" s="21">
        <v>2000</v>
      </c>
      <c r="K255" s="21">
        <f t="shared" si="4"/>
        <v>390000</v>
      </c>
      <c r="L255" s="9" t="s">
        <v>706</v>
      </c>
      <c r="M255" s="9" t="s">
        <v>707</v>
      </c>
    </row>
    <row r="256" spans="1:13" ht="63.75" x14ac:dyDescent="0.2">
      <c r="A256" s="5" t="s">
        <v>1</v>
      </c>
      <c r="B256" s="18" t="s">
        <v>59</v>
      </c>
      <c r="C256" s="18" t="s">
        <v>173</v>
      </c>
      <c r="D256" s="18" t="s">
        <v>174</v>
      </c>
      <c r="E256" s="23" t="s">
        <v>179</v>
      </c>
      <c r="F256" s="23" t="s">
        <v>180</v>
      </c>
      <c r="G256" s="3" t="s">
        <v>178</v>
      </c>
      <c r="H256" s="10" t="s">
        <v>41</v>
      </c>
      <c r="I256" s="10">
        <v>200</v>
      </c>
      <c r="J256" s="21">
        <v>5</v>
      </c>
      <c r="K256" s="21">
        <f t="shared" si="4"/>
        <v>1000</v>
      </c>
      <c r="L256" s="9" t="s">
        <v>706</v>
      </c>
      <c r="M256" s="9" t="s">
        <v>707</v>
      </c>
    </row>
    <row r="257" spans="1:13" ht="63.75" x14ac:dyDescent="0.2">
      <c r="A257" s="5" t="s">
        <v>1</v>
      </c>
      <c r="B257" s="18" t="s">
        <v>59</v>
      </c>
      <c r="C257" s="18" t="s">
        <v>173</v>
      </c>
      <c r="D257" s="18" t="s">
        <v>181</v>
      </c>
      <c r="E257" s="23" t="s">
        <v>182</v>
      </c>
      <c r="F257" s="23" t="s">
        <v>183</v>
      </c>
      <c r="G257" s="3" t="s">
        <v>184</v>
      </c>
      <c r="H257" s="10" t="s">
        <v>41</v>
      </c>
      <c r="I257" s="10">
        <v>331</v>
      </c>
      <c r="J257" s="21">
        <v>12</v>
      </c>
      <c r="K257" s="21">
        <f t="shared" si="4"/>
        <v>3972</v>
      </c>
      <c r="L257" s="9" t="s">
        <v>706</v>
      </c>
      <c r="M257" s="9" t="s">
        <v>707</v>
      </c>
    </row>
    <row r="258" spans="1:13" ht="51" x14ac:dyDescent="0.2">
      <c r="A258" s="5" t="s">
        <v>1</v>
      </c>
      <c r="B258" s="18" t="s">
        <v>59</v>
      </c>
      <c r="C258" s="18" t="s">
        <v>173</v>
      </c>
      <c r="D258" s="18" t="s">
        <v>185</v>
      </c>
      <c r="E258" s="23" t="s">
        <v>182</v>
      </c>
      <c r="F258" s="23" t="s">
        <v>186</v>
      </c>
      <c r="G258" s="3" t="s">
        <v>187</v>
      </c>
      <c r="H258" s="10" t="s">
        <v>41</v>
      </c>
      <c r="I258" s="10">
        <v>879</v>
      </c>
      <c r="J258" s="21">
        <v>8</v>
      </c>
      <c r="K258" s="21">
        <f t="shared" si="4"/>
        <v>7032</v>
      </c>
      <c r="L258" s="9" t="s">
        <v>706</v>
      </c>
      <c r="M258" s="9" t="s">
        <v>707</v>
      </c>
    </row>
    <row r="259" spans="1:13" ht="51" x14ac:dyDescent="0.2">
      <c r="A259" s="5" t="s">
        <v>1</v>
      </c>
      <c r="B259" s="18" t="s">
        <v>59</v>
      </c>
      <c r="C259" s="18" t="s">
        <v>173</v>
      </c>
      <c r="D259" s="18" t="s">
        <v>188</v>
      </c>
      <c r="E259" s="23" t="s">
        <v>175</v>
      </c>
      <c r="F259" s="23" t="s">
        <v>189</v>
      </c>
      <c r="G259" s="3" t="s">
        <v>190</v>
      </c>
      <c r="H259" s="10" t="s">
        <v>41</v>
      </c>
      <c r="I259" s="10">
        <v>1000</v>
      </c>
      <c r="J259" s="21">
        <v>50</v>
      </c>
      <c r="K259" s="21">
        <f t="shared" si="4"/>
        <v>50000</v>
      </c>
      <c r="L259" s="9" t="s">
        <v>706</v>
      </c>
      <c r="M259" s="9" t="s">
        <v>707</v>
      </c>
    </row>
    <row r="260" spans="1:13" ht="51" x14ac:dyDescent="0.2">
      <c r="A260" s="5" t="s">
        <v>1</v>
      </c>
      <c r="B260" s="18" t="s">
        <v>59</v>
      </c>
      <c r="C260" s="18" t="s">
        <v>191</v>
      </c>
      <c r="D260" s="18" t="s">
        <v>192</v>
      </c>
      <c r="E260" s="23" t="s">
        <v>193</v>
      </c>
      <c r="F260" s="23" t="s">
        <v>194</v>
      </c>
      <c r="G260" s="3" t="s">
        <v>195</v>
      </c>
      <c r="H260" s="10" t="s">
        <v>91</v>
      </c>
      <c r="I260" s="10">
        <v>31</v>
      </c>
      <c r="J260" s="21">
        <v>4900</v>
      </c>
      <c r="K260" s="21">
        <f t="shared" si="4"/>
        <v>151900</v>
      </c>
      <c r="L260" s="9" t="s">
        <v>706</v>
      </c>
      <c r="M260" s="9" t="s">
        <v>707</v>
      </c>
    </row>
    <row r="261" spans="1:13" ht="51" x14ac:dyDescent="0.2">
      <c r="A261" s="5" t="s">
        <v>1</v>
      </c>
      <c r="B261" s="18" t="s">
        <v>59</v>
      </c>
      <c r="C261" s="18" t="s">
        <v>191</v>
      </c>
      <c r="D261" s="18" t="s">
        <v>192</v>
      </c>
      <c r="E261" s="23" t="s">
        <v>193</v>
      </c>
      <c r="F261" s="23" t="s">
        <v>196</v>
      </c>
      <c r="G261" s="3" t="s">
        <v>197</v>
      </c>
      <c r="H261" s="10" t="s">
        <v>91</v>
      </c>
      <c r="I261" s="10">
        <v>187</v>
      </c>
      <c r="J261" s="21">
        <v>4800</v>
      </c>
      <c r="K261" s="21">
        <f t="shared" si="4"/>
        <v>897600</v>
      </c>
      <c r="L261" s="9" t="s">
        <v>706</v>
      </c>
      <c r="M261" s="9" t="s">
        <v>707</v>
      </c>
    </row>
    <row r="262" spans="1:13" ht="76.5" x14ac:dyDescent="0.2">
      <c r="A262" s="5" t="s">
        <v>1</v>
      </c>
      <c r="B262" s="18" t="s">
        <v>59</v>
      </c>
      <c r="C262" s="18" t="s">
        <v>198</v>
      </c>
      <c r="D262" s="18" t="s">
        <v>199</v>
      </c>
      <c r="E262" s="23" t="s">
        <v>200</v>
      </c>
      <c r="F262" s="23" t="s">
        <v>201</v>
      </c>
      <c r="G262" s="3" t="s">
        <v>202</v>
      </c>
      <c r="H262" s="10" t="s">
        <v>41</v>
      </c>
      <c r="I262" s="10">
        <v>137</v>
      </c>
      <c r="J262" s="21">
        <v>2300</v>
      </c>
      <c r="K262" s="21">
        <f t="shared" si="4"/>
        <v>315100</v>
      </c>
      <c r="L262" s="9" t="s">
        <v>706</v>
      </c>
      <c r="M262" s="9" t="s">
        <v>707</v>
      </c>
    </row>
    <row r="263" spans="1:13" ht="51" x14ac:dyDescent="0.2">
      <c r="A263" s="5" t="s">
        <v>1</v>
      </c>
      <c r="B263" s="18" t="s">
        <v>59</v>
      </c>
      <c r="C263" s="18" t="s">
        <v>203</v>
      </c>
      <c r="D263" s="18" t="s">
        <v>18</v>
      </c>
      <c r="E263" s="23" t="s">
        <v>204</v>
      </c>
      <c r="F263" s="23" t="s">
        <v>205</v>
      </c>
      <c r="G263" s="3" t="s">
        <v>206</v>
      </c>
      <c r="H263" s="10" t="s">
        <v>41</v>
      </c>
      <c r="I263" s="10">
        <v>364</v>
      </c>
      <c r="J263" s="21">
        <v>300</v>
      </c>
      <c r="K263" s="21">
        <f t="shared" si="4"/>
        <v>109200</v>
      </c>
      <c r="L263" s="9" t="s">
        <v>706</v>
      </c>
      <c r="M263" s="9" t="s">
        <v>707</v>
      </c>
    </row>
    <row r="264" spans="1:13" ht="63.75" x14ac:dyDescent="0.2">
      <c r="A264" s="5" t="s">
        <v>1</v>
      </c>
      <c r="B264" s="18" t="s">
        <v>59</v>
      </c>
      <c r="C264" s="18" t="s">
        <v>173</v>
      </c>
      <c r="D264" s="18" t="s">
        <v>185</v>
      </c>
      <c r="E264" s="23" t="s">
        <v>179</v>
      </c>
      <c r="F264" s="23" t="s">
        <v>207</v>
      </c>
      <c r="G264" s="3" t="s">
        <v>208</v>
      </c>
      <c r="H264" s="10" t="s">
        <v>41</v>
      </c>
      <c r="I264" s="10">
        <v>330</v>
      </c>
      <c r="J264" s="21">
        <v>6.3</v>
      </c>
      <c r="K264" s="21">
        <f t="shared" si="4"/>
        <v>2079</v>
      </c>
      <c r="L264" s="9" t="s">
        <v>706</v>
      </c>
      <c r="M264" s="9" t="s">
        <v>707</v>
      </c>
    </row>
    <row r="265" spans="1:13" ht="38.25" x14ac:dyDescent="0.2">
      <c r="A265" s="5" t="s">
        <v>1</v>
      </c>
      <c r="B265" s="18" t="s">
        <v>59</v>
      </c>
      <c r="C265" s="18" t="s">
        <v>209</v>
      </c>
      <c r="D265" s="18" t="s">
        <v>210</v>
      </c>
      <c r="E265" s="23" t="s">
        <v>211</v>
      </c>
      <c r="F265" s="23" t="s">
        <v>212</v>
      </c>
      <c r="G265" s="3" t="s">
        <v>213</v>
      </c>
      <c r="H265" s="10" t="s">
        <v>41</v>
      </c>
      <c r="I265" s="10">
        <v>20</v>
      </c>
      <c r="J265" s="21">
        <v>2000</v>
      </c>
      <c r="K265" s="21">
        <f t="shared" si="4"/>
        <v>40000</v>
      </c>
      <c r="L265" s="9" t="s">
        <v>706</v>
      </c>
      <c r="M265" s="9" t="s">
        <v>707</v>
      </c>
    </row>
    <row r="266" spans="1:13" ht="51" x14ac:dyDescent="0.2">
      <c r="A266" s="5" t="s">
        <v>1</v>
      </c>
      <c r="B266" s="18" t="s">
        <v>59</v>
      </c>
      <c r="C266" s="18" t="s">
        <v>214</v>
      </c>
      <c r="D266" s="18" t="s">
        <v>18</v>
      </c>
      <c r="E266" s="23" t="s">
        <v>215</v>
      </c>
      <c r="F266" s="23" t="s">
        <v>216</v>
      </c>
      <c r="G266" s="3" t="s">
        <v>217</v>
      </c>
      <c r="H266" s="10" t="s">
        <v>41</v>
      </c>
      <c r="I266" s="10">
        <v>234</v>
      </c>
      <c r="J266" s="21">
        <v>200</v>
      </c>
      <c r="K266" s="21">
        <f t="shared" si="4"/>
        <v>46800</v>
      </c>
      <c r="L266" s="9" t="s">
        <v>706</v>
      </c>
      <c r="M266" s="9" t="s">
        <v>707</v>
      </c>
    </row>
    <row r="267" spans="1:13" ht="76.5" x14ac:dyDescent="0.2">
      <c r="A267" s="5" t="s">
        <v>1</v>
      </c>
      <c r="B267" s="18" t="s">
        <v>59</v>
      </c>
      <c r="C267" s="18" t="s">
        <v>218</v>
      </c>
      <c r="D267" s="18" t="s">
        <v>219</v>
      </c>
      <c r="E267" s="23" t="s">
        <v>220</v>
      </c>
      <c r="F267" s="23" t="s">
        <v>221</v>
      </c>
      <c r="G267" s="3" t="s">
        <v>222</v>
      </c>
      <c r="H267" s="10" t="s">
        <v>41</v>
      </c>
      <c r="I267" s="10">
        <v>7</v>
      </c>
      <c r="J267" s="21">
        <v>15000</v>
      </c>
      <c r="K267" s="21">
        <f t="shared" si="4"/>
        <v>105000</v>
      </c>
      <c r="L267" s="9" t="s">
        <v>706</v>
      </c>
      <c r="M267" s="9" t="s">
        <v>707</v>
      </c>
    </row>
    <row r="268" spans="1:13" ht="51" x14ac:dyDescent="0.2">
      <c r="A268" s="5" t="s">
        <v>1</v>
      </c>
      <c r="B268" s="18" t="s">
        <v>59</v>
      </c>
      <c r="C268" s="18" t="s">
        <v>46</v>
      </c>
      <c r="D268" s="18" t="s">
        <v>114</v>
      </c>
      <c r="E268" s="23" t="s">
        <v>223</v>
      </c>
      <c r="F268" s="23" t="s">
        <v>224</v>
      </c>
      <c r="G268" s="3" t="s">
        <v>225</v>
      </c>
      <c r="H268" s="10" t="s">
        <v>41</v>
      </c>
      <c r="I268" s="10">
        <v>4</v>
      </c>
      <c r="J268" s="21">
        <v>36000</v>
      </c>
      <c r="K268" s="21">
        <f t="shared" si="4"/>
        <v>144000</v>
      </c>
      <c r="L268" s="9" t="s">
        <v>706</v>
      </c>
      <c r="M268" s="9" t="s">
        <v>707</v>
      </c>
    </row>
    <row r="269" spans="1:13" ht="63.75" x14ac:dyDescent="0.2">
      <c r="A269" s="5" t="s">
        <v>1</v>
      </c>
      <c r="B269" s="18" t="s">
        <v>59</v>
      </c>
      <c r="C269" s="18" t="s">
        <v>46</v>
      </c>
      <c r="D269" s="18" t="s">
        <v>226</v>
      </c>
      <c r="E269" s="23" t="s">
        <v>227</v>
      </c>
      <c r="F269" s="23" t="s">
        <v>228</v>
      </c>
      <c r="G269" s="3" t="s">
        <v>229</v>
      </c>
      <c r="H269" s="10" t="s">
        <v>41</v>
      </c>
      <c r="I269" s="10">
        <v>16</v>
      </c>
      <c r="J269" s="21">
        <v>2600</v>
      </c>
      <c r="K269" s="21">
        <f t="shared" si="4"/>
        <v>41600</v>
      </c>
      <c r="L269" s="9" t="s">
        <v>706</v>
      </c>
      <c r="M269" s="9" t="s">
        <v>707</v>
      </c>
    </row>
    <row r="270" spans="1:13" ht="63.75" x14ac:dyDescent="0.2">
      <c r="A270" s="5" t="s">
        <v>1</v>
      </c>
      <c r="B270" s="18" t="s">
        <v>59</v>
      </c>
      <c r="C270" s="18" t="s">
        <v>46</v>
      </c>
      <c r="D270" s="18" t="s">
        <v>230</v>
      </c>
      <c r="E270" s="23" t="s">
        <v>231</v>
      </c>
      <c r="F270" s="23" t="s">
        <v>232</v>
      </c>
      <c r="G270" s="3" t="s">
        <v>233</v>
      </c>
      <c r="H270" s="10" t="s">
        <v>41</v>
      </c>
      <c r="I270" s="10">
        <v>138</v>
      </c>
      <c r="J270" s="21">
        <v>450</v>
      </c>
      <c r="K270" s="21">
        <f t="shared" si="4"/>
        <v>62100</v>
      </c>
      <c r="L270" s="9" t="s">
        <v>706</v>
      </c>
      <c r="M270" s="9" t="s">
        <v>707</v>
      </c>
    </row>
    <row r="271" spans="1:13" ht="76.5" x14ac:dyDescent="0.2">
      <c r="A271" s="5" t="s">
        <v>1</v>
      </c>
      <c r="B271" s="18" t="s">
        <v>59</v>
      </c>
      <c r="C271" s="18" t="s">
        <v>46</v>
      </c>
      <c r="D271" s="18" t="s">
        <v>234</v>
      </c>
      <c r="E271" s="23" t="s">
        <v>235</v>
      </c>
      <c r="F271" s="23" t="s">
        <v>236</v>
      </c>
      <c r="G271" s="3" t="s">
        <v>237</v>
      </c>
      <c r="H271" s="10" t="s">
        <v>41</v>
      </c>
      <c r="I271" s="10">
        <v>13</v>
      </c>
      <c r="J271" s="21">
        <v>800</v>
      </c>
      <c r="K271" s="21">
        <f t="shared" si="4"/>
        <v>10400</v>
      </c>
      <c r="L271" s="9" t="s">
        <v>706</v>
      </c>
      <c r="M271" s="9" t="s">
        <v>707</v>
      </c>
    </row>
    <row r="272" spans="1:13" ht="63.75" x14ac:dyDescent="0.2">
      <c r="A272" s="5" t="s">
        <v>1</v>
      </c>
      <c r="B272" s="18" t="s">
        <v>59</v>
      </c>
      <c r="C272" s="18" t="s">
        <v>46</v>
      </c>
      <c r="D272" s="18" t="s">
        <v>238</v>
      </c>
      <c r="E272" s="23" t="s">
        <v>239</v>
      </c>
      <c r="F272" s="23" t="s">
        <v>240</v>
      </c>
      <c r="G272" s="3" t="s">
        <v>241</v>
      </c>
      <c r="H272" s="10" t="s">
        <v>41</v>
      </c>
      <c r="I272" s="10">
        <v>234</v>
      </c>
      <c r="J272" s="21">
        <v>1200</v>
      </c>
      <c r="K272" s="21">
        <f t="shared" si="4"/>
        <v>280800</v>
      </c>
      <c r="L272" s="9" t="s">
        <v>706</v>
      </c>
      <c r="M272" s="9" t="s">
        <v>707</v>
      </c>
    </row>
    <row r="273" spans="1:13" ht="102" x14ac:dyDescent="0.2">
      <c r="A273" s="5" t="s">
        <v>1</v>
      </c>
      <c r="B273" s="18" t="s">
        <v>59</v>
      </c>
      <c r="C273" s="18" t="s">
        <v>46</v>
      </c>
      <c r="D273" s="18" t="s">
        <v>242</v>
      </c>
      <c r="E273" s="23" t="s">
        <v>227</v>
      </c>
      <c r="F273" s="23" t="s">
        <v>243</v>
      </c>
      <c r="G273" s="3" t="s">
        <v>244</v>
      </c>
      <c r="H273" s="10" t="s">
        <v>41</v>
      </c>
      <c r="I273" s="10">
        <v>7</v>
      </c>
      <c r="J273" s="21">
        <v>30000</v>
      </c>
      <c r="K273" s="21">
        <f t="shared" si="4"/>
        <v>210000</v>
      </c>
      <c r="L273" s="9" t="s">
        <v>706</v>
      </c>
      <c r="M273" s="9" t="s">
        <v>707</v>
      </c>
    </row>
    <row r="274" spans="1:13" ht="76.5" x14ac:dyDescent="0.2">
      <c r="A274" s="5" t="s">
        <v>1</v>
      </c>
      <c r="B274" s="18" t="s">
        <v>59</v>
      </c>
      <c r="C274" s="18" t="s">
        <v>46</v>
      </c>
      <c r="D274" s="18" t="s">
        <v>242</v>
      </c>
      <c r="E274" s="23" t="s">
        <v>227</v>
      </c>
      <c r="F274" s="23" t="s">
        <v>245</v>
      </c>
      <c r="G274" s="3" t="s">
        <v>246</v>
      </c>
      <c r="H274" s="10" t="s">
        <v>41</v>
      </c>
      <c r="I274" s="10">
        <v>7</v>
      </c>
      <c r="J274" s="21">
        <v>33000</v>
      </c>
      <c r="K274" s="21">
        <f t="shared" si="4"/>
        <v>231000</v>
      </c>
      <c r="L274" s="9" t="s">
        <v>706</v>
      </c>
      <c r="M274" s="9" t="s">
        <v>707</v>
      </c>
    </row>
    <row r="275" spans="1:13" ht="76.5" x14ac:dyDescent="0.2">
      <c r="A275" s="5" t="s">
        <v>1</v>
      </c>
      <c r="B275" s="18" t="s">
        <v>59</v>
      </c>
      <c r="C275" s="18" t="s">
        <v>46</v>
      </c>
      <c r="D275" s="18" t="s">
        <v>242</v>
      </c>
      <c r="E275" s="23" t="s">
        <v>227</v>
      </c>
      <c r="F275" s="23" t="s">
        <v>247</v>
      </c>
      <c r="G275" s="3" t="s">
        <v>248</v>
      </c>
      <c r="H275" s="10" t="s">
        <v>41</v>
      </c>
      <c r="I275" s="10">
        <v>5</v>
      </c>
      <c r="J275" s="21">
        <v>30000</v>
      </c>
      <c r="K275" s="21">
        <f t="shared" si="4"/>
        <v>150000</v>
      </c>
      <c r="L275" s="9" t="s">
        <v>706</v>
      </c>
      <c r="M275" s="9" t="s">
        <v>707</v>
      </c>
    </row>
    <row r="276" spans="1:13" ht="38.25" x14ac:dyDescent="0.2">
      <c r="A276" s="5" t="s">
        <v>1</v>
      </c>
      <c r="B276" s="18" t="s">
        <v>59</v>
      </c>
      <c r="C276" s="18" t="s">
        <v>249</v>
      </c>
      <c r="D276" s="18" t="s">
        <v>250</v>
      </c>
      <c r="E276" s="23" t="s">
        <v>251</v>
      </c>
      <c r="F276" s="23" t="s">
        <v>252</v>
      </c>
      <c r="G276" s="3" t="s">
        <v>253</v>
      </c>
      <c r="H276" s="10" t="s">
        <v>41</v>
      </c>
      <c r="I276" s="10">
        <v>6</v>
      </c>
      <c r="J276" s="21">
        <v>20000</v>
      </c>
      <c r="K276" s="21">
        <f t="shared" si="4"/>
        <v>120000</v>
      </c>
      <c r="L276" s="9" t="s">
        <v>706</v>
      </c>
      <c r="M276" s="9" t="s">
        <v>707</v>
      </c>
    </row>
    <row r="277" spans="1:13" ht="76.5" x14ac:dyDescent="0.2">
      <c r="A277" s="5" t="s">
        <v>1</v>
      </c>
      <c r="B277" s="18" t="s">
        <v>59</v>
      </c>
      <c r="C277" s="18" t="s">
        <v>254</v>
      </c>
      <c r="D277" s="18" t="s">
        <v>255</v>
      </c>
      <c r="E277" s="23" t="s">
        <v>256</v>
      </c>
      <c r="F277" s="23" t="s">
        <v>257</v>
      </c>
      <c r="G277" s="3" t="s">
        <v>258</v>
      </c>
      <c r="H277" s="10" t="s">
        <v>41</v>
      </c>
      <c r="I277" s="10">
        <v>20</v>
      </c>
      <c r="J277" s="21">
        <v>11700</v>
      </c>
      <c r="K277" s="21">
        <f t="shared" si="4"/>
        <v>234000</v>
      </c>
      <c r="L277" s="9" t="s">
        <v>706</v>
      </c>
      <c r="M277" s="9" t="s">
        <v>707</v>
      </c>
    </row>
    <row r="278" spans="1:13" ht="38.25" x14ac:dyDescent="0.2">
      <c r="A278" s="5" t="s">
        <v>1</v>
      </c>
      <c r="B278" s="18" t="s">
        <v>59</v>
      </c>
      <c r="C278" s="18" t="s">
        <v>259</v>
      </c>
      <c r="D278" s="18" t="s">
        <v>159</v>
      </c>
      <c r="E278" s="23" t="s">
        <v>260</v>
      </c>
      <c r="F278" s="23" t="s">
        <v>261</v>
      </c>
      <c r="G278" s="3" t="s">
        <v>262</v>
      </c>
      <c r="H278" s="10" t="s">
        <v>41</v>
      </c>
      <c r="I278" s="10">
        <v>33</v>
      </c>
      <c r="J278" s="21">
        <v>500</v>
      </c>
      <c r="K278" s="21">
        <f t="shared" si="4"/>
        <v>16500</v>
      </c>
      <c r="L278" s="9" t="s">
        <v>706</v>
      </c>
      <c r="M278" s="9" t="s">
        <v>707</v>
      </c>
    </row>
    <row r="279" spans="1:13" ht="51" x14ac:dyDescent="0.2">
      <c r="A279" s="5" t="s">
        <v>1</v>
      </c>
      <c r="B279" s="18" t="s">
        <v>59</v>
      </c>
      <c r="C279" s="18" t="s">
        <v>46</v>
      </c>
      <c r="D279" s="18" t="s">
        <v>234</v>
      </c>
      <c r="E279" s="23" t="s">
        <v>231</v>
      </c>
      <c r="F279" s="23" t="s">
        <v>263</v>
      </c>
      <c r="G279" s="3" t="s">
        <v>264</v>
      </c>
      <c r="H279" s="10" t="s">
        <v>41</v>
      </c>
      <c r="I279" s="10">
        <v>4</v>
      </c>
      <c r="J279" s="21">
        <v>500</v>
      </c>
      <c r="K279" s="21">
        <f t="shared" si="4"/>
        <v>2000</v>
      </c>
      <c r="L279" s="9" t="s">
        <v>706</v>
      </c>
      <c r="M279" s="9" t="s">
        <v>707</v>
      </c>
    </row>
    <row r="280" spans="1:13" ht="51" x14ac:dyDescent="0.2">
      <c r="A280" s="5" t="s">
        <v>1</v>
      </c>
      <c r="B280" s="18" t="s">
        <v>265</v>
      </c>
      <c r="C280" s="18" t="s">
        <v>254</v>
      </c>
      <c r="D280" s="18" t="s">
        <v>159</v>
      </c>
      <c r="E280" s="23" t="s">
        <v>266</v>
      </c>
      <c r="F280" s="23" t="s">
        <v>267</v>
      </c>
      <c r="G280" s="3" t="s">
        <v>268</v>
      </c>
      <c r="H280" s="10" t="s">
        <v>41</v>
      </c>
      <c r="I280" s="10">
        <v>1150</v>
      </c>
      <c r="J280" s="21">
        <v>340</v>
      </c>
      <c r="K280" s="21">
        <f t="shared" si="4"/>
        <v>391000</v>
      </c>
      <c r="L280" s="9" t="s">
        <v>706</v>
      </c>
      <c r="M280" s="9" t="s">
        <v>707</v>
      </c>
    </row>
    <row r="281" spans="1:13" ht="51" x14ac:dyDescent="0.2">
      <c r="A281" s="5" t="s">
        <v>1</v>
      </c>
      <c r="B281" s="18" t="s">
        <v>265</v>
      </c>
      <c r="C281" s="18" t="s">
        <v>269</v>
      </c>
      <c r="D281" s="18" t="s">
        <v>163</v>
      </c>
      <c r="E281" s="23" t="s">
        <v>266</v>
      </c>
      <c r="F281" s="23" t="s">
        <v>270</v>
      </c>
      <c r="G281" s="3" t="s">
        <v>271</v>
      </c>
      <c r="H281" s="10" t="s">
        <v>41</v>
      </c>
      <c r="I281" s="10">
        <v>256</v>
      </c>
      <c r="J281" s="21">
        <v>7800</v>
      </c>
      <c r="K281" s="21">
        <f t="shared" si="4"/>
        <v>1996800</v>
      </c>
      <c r="L281" s="9" t="s">
        <v>706</v>
      </c>
      <c r="M281" s="9" t="s">
        <v>707</v>
      </c>
    </row>
    <row r="282" spans="1:13" ht="76.5" x14ac:dyDescent="0.2">
      <c r="A282" s="5" t="s">
        <v>1</v>
      </c>
      <c r="B282" s="18" t="s">
        <v>272</v>
      </c>
      <c r="C282" s="18" t="s">
        <v>273</v>
      </c>
      <c r="D282" s="18" t="s">
        <v>274</v>
      </c>
      <c r="E282" s="23" t="s">
        <v>275</v>
      </c>
      <c r="F282" s="23" t="s">
        <v>276</v>
      </c>
      <c r="G282" s="3" t="s">
        <v>277</v>
      </c>
      <c r="H282" s="10" t="s">
        <v>41</v>
      </c>
      <c r="I282" s="10">
        <v>43</v>
      </c>
      <c r="J282" s="21">
        <v>4700</v>
      </c>
      <c r="K282" s="21">
        <f t="shared" ref="K282:K345" si="5">I282*J282</f>
        <v>202100</v>
      </c>
      <c r="L282" s="9" t="s">
        <v>706</v>
      </c>
      <c r="M282" s="9" t="s">
        <v>707</v>
      </c>
    </row>
    <row r="283" spans="1:13" ht="89.25" x14ac:dyDescent="0.2">
      <c r="A283" s="5" t="s">
        <v>1</v>
      </c>
      <c r="B283" s="18" t="s">
        <v>272</v>
      </c>
      <c r="C283" s="18" t="s">
        <v>46</v>
      </c>
      <c r="D283" s="18" t="s">
        <v>278</v>
      </c>
      <c r="E283" s="23" t="s">
        <v>279</v>
      </c>
      <c r="F283" s="23" t="s">
        <v>280</v>
      </c>
      <c r="G283" s="3" t="s">
        <v>281</v>
      </c>
      <c r="H283" s="10" t="s">
        <v>41</v>
      </c>
      <c r="I283" s="10">
        <v>98</v>
      </c>
      <c r="J283" s="21">
        <v>7000</v>
      </c>
      <c r="K283" s="21">
        <f t="shared" si="5"/>
        <v>686000</v>
      </c>
      <c r="L283" s="9" t="s">
        <v>706</v>
      </c>
      <c r="M283" s="9" t="s">
        <v>707</v>
      </c>
    </row>
    <row r="284" spans="1:13" ht="140.25" x14ac:dyDescent="0.2">
      <c r="A284" s="5" t="s">
        <v>1</v>
      </c>
      <c r="B284" s="18" t="s">
        <v>272</v>
      </c>
      <c r="C284" s="18" t="s">
        <v>282</v>
      </c>
      <c r="D284" s="18" t="s">
        <v>283</v>
      </c>
      <c r="E284" s="23" t="s">
        <v>284</v>
      </c>
      <c r="F284" s="23" t="s">
        <v>285</v>
      </c>
      <c r="G284" s="3" t="s">
        <v>286</v>
      </c>
      <c r="H284" s="10" t="s">
        <v>41</v>
      </c>
      <c r="I284" s="10">
        <v>7</v>
      </c>
      <c r="J284" s="21">
        <v>67000</v>
      </c>
      <c r="K284" s="21">
        <f t="shared" si="5"/>
        <v>469000</v>
      </c>
      <c r="L284" s="9" t="s">
        <v>706</v>
      </c>
      <c r="M284" s="9" t="s">
        <v>707</v>
      </c>
    </row>
    <row r="285" spans="1:13" ht="76.5" x14ac:dyDescent="0.2">
      <c r="A285" s="5" t="s">
        <v>1</v>
      </c>
      <c r="B285" s="18" t="s">
        <v>272</v>
      </c>
      <c r="C285" s="18" t="s">
        <v>282</v>
      </c>
      <c r="D285" s="18" t="s">
        <v>287</v>
      </c>
      <c r="E285" s="23" t="s">
        <v>288</v>
      </c>
      <c r="F285" s="23" t="s">
        <v>289</v>
      </c>
      <c r="G285" s="3" t="s">
        <v>290</v>
      </c>
      <c r="H285" s="10" t="s">
        <v>41</v>
      </c>
      <c r="I285" s="10">
        <v>4</v>
      </c>
      <c r="J285" s="21">
        <v>77400</v>
      </c>
      <c r="K285" s="21">
        <f t="shared" si="5"/>
        <v>309600</v>
      </c>
      <c r="L285" s="9" t="s">
        <v>706</v>
      </c>
      <c r="M285" s="9" t="s">
        <v>707</v>
      </c>
    </row>
    <row r="286" spans="1:13" ht="140.25" x14ac:dyDescent="0.2">
      <c r="A286" s="5" t="s">
        <v>1</v>
      </c>
      <c r="B286" s="18" t="s">
        <v>272</v>
      </c>
      <c r="C286" s="18" t="s">
        <v>282</v>
      </c>
      <c r="D286" s="18" t="s">
        <v>283</v>
      </c>
      <c r="E286" s="23" t="s">
        <v>284</v>
      </c>
      <c r="F286" s="23" t="s">
        <v>291</v>
      </c>
      <c r="G286" s="3" t="s">
        <v>292</v>
      </c>
      <c r="H286" s="10" t="s">
        <v>41</v>
      </c>
      <c r="I286" s="10">
        <v>12</v>
      </c>
      <c r="J286" s="21">
        <v>101500</v>
      </c>
      <c r="K286" s="21">
        <f t="shared" si="5"/>
        <v>1218000</v>
      </c>
      <c r="L286" s="9" t="s">
        <v>706</v>
      </c>
      <c r="M286" s="9" t="s">
        <v>707</v>
      </c>
    </row>
    <row r="287" spans="1:13" ht="127.5" x14ac:dyDescent="0.2">
      <c r="A287" s="5" t="s">
        <v>1</v>
      </c>
      <c r="B287" s="18" t="s">
        <v>272</v>
      </c>
      <c r="C287" s="18" t="s">
        <v>282</v>
      </c>
      <c r="D287" s="18" t="s">
        <v>283</v>
      </c>
      <c r="E287" s="23" t="s">
        <v>284</v>
      </c>
      <c r="F287" s="23" t="s">
        <v>293</v>
      </c>
      <c r="G287" s="3" t="s">
        <v>294</v>
      </c>
      <c r="H287" s="10" t="s">
        <v>41</v>
      </c>
      <c r="I287" s="10">
        <v>22</v>
      </c>
      <c r="J287" s="21">
        <v>142858</v>
      </c>
      <c r="K287" s="21">
        <f t="shared" si="5"/>
        <v>3142876</v>
      </c>
      <c r="L287" s="9" t="s">
        <v>706</v>
      </c>
      <c r="M287" s="9" t="s">
        <v>707</v>
      </c>
    </row>
    <row r="288" spans="1:13" ht="114.75" x14ac:dyDescent="0.2">
      <c r="A288" s="5" t="s">
        <v>1</v>
      </c>
      <c r="B288" s="18" t="s">
        <v>272</v>
      </c>
      <c r="C288" s="18" t="s">
        <v>295</v>
      </c>
      <c r="D288" s="18" t="s">
        <v>18</v>
      </c>
      <c r="E288" s="23" t="s">
        <v>296</v>
      </c>
      <c r="F288" s="23" t="s">
        <v>297</v>
      </c>
      <c r="G288" s="3" t="s">
        <v>298</v>
      </c>
      <c r="H288" s="10" t="s">
        <v>41</v>
      </c>
      <c r="I288" s="10">
        <v>4</v>
      </c>
      <c r="J288" s="21">
        <v>4500</v>
      </c>
      <c r="K288" s="21">
        <f t="shared" si="5"/>
        <v>18000</v>
      </c>
      <c r="L288" s="9" t="s">
        <v>706</v>
      </c>
      <c r="M288" s="9" t="s">
        <v>707</v>
      </c>
    </row>
    <row r="289" spans="1:13" ht="51" x14ac:dyDescent="0.2">
      <c r="A289" s="5" t="s">
        <v>1</v>
      </c>
      <c r="B289" s="18" t="s">
        <v>272</v>
      </c>
      <c r="C289" s="18" t="s">
        <v>295</v>
      </c>
      <c r="D289" s="18" t="s">
        <v>18</v>
      </c>
      <c r="E289" s="23" t="s">
        <v>299</v>
      </c>
      <c r="F289" s="23" t="s">
        <v>300</v>
      </c>
      <c r="G289" s="3" t="s">
        <v>301</v>
      </c>
      <c r="H289" s="10" t="s">
        <v>41</v>
      </c>
      <c r="I289" s="10">
        <v>7</v>
      </c>
      <c r="J289" s="21">
        <v>8000</v>
      </c>
      <c r="K289" s="21">
        <f t="shared" si="5"/>
        <v>56000</v>
      </c>
      <c r="L289" s="9" t="s">
        <v>706</v>
      </c>
      <c r="M289" s="9" t="s">
        <v>707</v>
      </c>
    </row>
    <row r="290" spans="1:13" ht="51" x14ac:dyDescent="0.2">
      <c r="A290" s="5" t="s">
        <v>1</v>
      </c>
      <c r="B290" s="18" t="s">
        <v>272</v>
      </c>
      <c r="C290" s="18" t="s">
        <v>302</v>
      </c>
      <c r="D290" s="18" t="s">
        <v>18</v>
      </c>
      <c r="E290" s="23" t="s">
        <v>303</v>
      </c>
      <c r="F290" s="23" t="s">
        <v>304</v>
      </c>
      <c r="G290" s="3" t="s">
        <v>305</v>
      </c>
      <c r="H290" s="10" t="s">
        <v>41</v>
      </c>
      <c r="I290" s="10">
        <v>50</v>
      </c>
      <c r="J290" s="21">
        <v>1515</v>
      </c>
      <c r="K290" s="21">
        <f t="shared" si="5"/>
        <v>75750</v>
      </c>
      <c r="L290" s="9" t="s">
        <v>706</v>
      </c>
      <c r="M290" s="9" t="s">
        <v>707</v>
      </c>
    </row>
    <row r="291" spans="1:13" ht="76.5" x14ac:dyDescent="0.2">
      <c r="A291" s="5" t="s">
        <v>1</v>
      </c>
      <c r="B291" s="18" t="s">
        <v>272</v>
      </c>
      <c r="C291" s="18" t="s">
        <v>302</v>
      </c>
      <c r="D291" s="18" t="s">
        <v>306</v>
      </c>
      <c r="E291" s="23" t="s">
        <v>303</v>
      </c>
      <c r="F291" s="23" t="s">
        <v>307</v>
      </c>
      <c r="G291" s="3" t="s">
        <v>308</v>
      </c>
      <c r="H291" s="10" t="s">
        <v>309</v>
      </c>
      <c r="I291" s="10">
        <v>50</v>
      </c>
      <c r="J291" s="21">
        <v>2055</v>
      </c>
      <c r="K291" s="21">
        <f t="shared" si="5"/>
        <v>102750</v>
      </c>
      <c r="L291" s="9" t="s">
        <v>706</v>
      </c>
      <c r="M291" s="9" t="s">
        <v>707</v>
      </c>
    </row>
    <row r="292" spans="1:13" ht="38.25" x14ac:dyDescent="0.2">
      <c r="A292" s="5" t="s">
        <v>1</v>
      </c>
      <c r="B292" s="18" t="s">
        <v>272</v>
      </c>
      <c r="C292" s="18" t="s">
        <v>302</v>
      </c>
      <c r="D292" s="18" t="s">
        <v>144</v>
      </c>
      <c r="E292" s="23" t="s">
        <v>303</v>
      </c>
      <c r="F292" s="23" t="s">
        <v>310</v>
      </c>
      <c r="G292" s="3" t="s">
        <v>311</v>
      </c>
      <c r="H292" s="10" t="s">
        <v>309</v>
      </c>
      <c r="I292" s="10">
        <v>100</v>
      </c>
      <c r="J292" s="21">
        <v>500</v>
      </c>
      <c r="K292" s="21">
        <f t="shared" si="5"/>
        <v>50000</v>
      </c>
      <c r="L292" s="9" t="s">
        <v>706</v>
      </c>
      <c r="M292" s="9" t="s">
        <v>707</v>
      </c>
    </row>
    <row r="293" spans="1:13" ht="114.75" x14ac:dyDescent="0.2">
      <c r="A293" s="5" t="s">
        <v>1</v>
      </c>
      <c r="B293" s="18" t="s">
        <v>272</v>
      </c>
      <c r="C293" s="18" t="s">
        <v>302</v>
      </c>
      <c r="D293" s="18" t="s">
        <v>144</v>
      </c>
      <c r="E293" s="23" t="s">
        <v>303</v>
      </c>
      <c r="F293" s="23" t="s">
        <v>312</v>
      </c>
      <c r="G293" s="3" t="s">
        <v>313</v>
      </c>
      <c r="H293" s="10" t="s">
        <v>309</v>
      </c>
      <c r="I293" s="10">
        <v>100</v>
      </c>
      <c r="J293" s="21">
        <v>500</v>
      </c>
      <c r="K293" s="21">
        <f t="shared" si="5"/>
        <v>50000</v>
      </c>
      <c r="L293" s="9" t="s">
        <v>706</v>
      </c>
      <c r="M293" s="9" t="s">
        <v>707</v>
      </c>
    </row>
    <row r="294" spans="1:13" ht="89.25" x14ac:dyDescent="0.2">
      <c r="A294" s="5" t="s">
        <v>1</v>
      </c>
      <c r="B294" s="18" t="s">
        <v>272</v>
      </c>
      <c r="C294" s="18" t="s">
        <v>302</v>
      </c>
      <c r="D294" s="18" t="s">
        <v>144</v>
      </c>
      <c r="E294" s="23" t="s">
        <v>303</v>
      </c>
      <c r="F294" s="23" t="s">
        <v>314</v>
      </c>
      <c r="G294" s="3" t="s">
        <v>315</v>
      </c>
      <c r="H294" s="10" t="s">
        <v>309</v>
      </c>
      <c r="I294" s="10">
        <v>100</v>
      </c>
      <c r="J294" s="21">
        <v>500</v>
      </c>
      <c r="K294" s="21">
        <f t="shared" si="5"/>
        <v>50000</v>
      </c>
      <c r="L294" s="9" t="s">
        <v>706</v>
      </c>
      <c r="M294" s="9" t="s">
        <v>707</v>
      </c>
    </row>
    <row r="295" spans="1:13" ht="63.75" x14ac:dyDescent="0.2">
      <c r="A295" s="5" t="s">
        <v>1</v>
      </c>
      <c r="B295" s="18" t="s">
        <v>272</v>
      </c>
      <c r="C295" s="18" t="s">
        <v>302</v>
      </c>
      <c r="D295" s="18" t="s">
        <v>144</v>
      </c>
      <c r="E295" s="23" t="s">
        <v>303</v>
      </c>
      <c r="F295" s="23" t="s">
        <v>316</v>
      </c>
      <c r="G295" s="3" t="s">
        <v>317</v>
      </c>
      <c r="H295" s="10" t="s">
        <v>309</v>
      </c>
      <c r="I295" s="10">
        <v>100</v>
      </c>
      <c r="J295" s="21">
        <v>500</v>
      </c>
      <c r="K295" s="21">
        <f t="shared" si="5"/>
        <v>50000</v>
      </c>
      <c r="L295" s="9" t="s">
        <v>706</v>
      </c>
      <c r="M295" s="9" t="s">
        <v>707</v>
      </c>
    </row>
    <row r="296" spans="1:13" ht="76.5" x14ac:dyDescent="0.2">
      <c r="A296" s="5" t="s">
        <v>1</v>
      </c>
      <c r="B296" s="18" t="s">
        <v>272</v>
      </c>
      <c r="C296" s="18" t="s">
        <v>302</v>
      </c>
      <c r="D296" s="18" t="s">
        <v>144</v>
      </c>
      <c r="E296" s="23" t="s">
        <v>303</v>
      </c>
      <c r="F296" s="23" t="s">
        <v>318</v>
      </c>
      <c r="G296" s="3" t="s">
        <v>319</v>
      </c>
      <c r="H296" s="10" t="s">
        <v>309</v>
      </c>
      <c r="I296" s="10">
        <v>100</v>
      </c>
      <c r="J296" s="21">
        <v>500</v>
      </c>
      <c r="K296" s="21">
        <f t="shared" si="5"/>
        <v>50000</v>
      </c>
      <c r="L296" s="9" t="s">
        <v>706</v>
      </c>
      <c r="M296" s="9" t="s">
        <v>707</v>
      </c>
    </row>
    <row r="297" spans="1:13" ht="76.5" x14ac:dyDescent="0.2">
      <c r="A297" s="5" t="s">
        <v>1</v>
      </c>
      <c r="B297" s="18" t="s">
        <v>272</v>
      </c>
      <c r="C297" s="18" t="s">
        <v>302</v>
      </c>
      <c r="D297" s="18" t="s">
        <v>199</v>
      </c>
      <c r="E297" s="23" t="s">
        <v>303</v>
      </c>
      <c r="F297" s="23" t="s">
        <v>320</v>
      </c>
      <c r="G297" s="3" t="s">
        <v>321</v>
      </c>
      <c r="H297" s="10" t="s">
        <v>309</v>
      </c>
      <c r="I297" s="10">
        <v>400</v>
      </c>
      <c r="J297" s="21">
        <v>274.5</v>
      </c>
      <c r="K297" s="21">
        <f t="shared" si="5"/>
        <v>109800</v>
      </c>
      <c r="L297" s="9" t="s">
        <v>706</v>
      </c>
      <c r="M297" s="9" t="s">
        <v>707</v>
      </c>
    </row>
    <row r="298" spans="1:13" ht="76.5" x14ac:dyDescent="0.2">
      <c r="A298" s="5" t="s">
        <v>1</v>
      </c>
      <c r="B298" s="18" t="s">
        <v>272</v>
      </c>
      <c r="C298" s="18" t="s">
        <v>302</v>
      </c>
      <c r="D298" s="18" t="s">
        <v>199</v>
      </c>
      <c r="E298" s="23" t="s">
        <v>303</v>
      </c>
      <c r="F298" s="23" t="s">
        <v>322</v>
      </c>
      <c r="G298" s="3" t="s">
        <v>323</v>
      </c>
      <c r="H298" s="10" t="s">
        <v>309</v>
      </c>
      <c r="I298" s="10">
        <v>400</v>
      </c>
      <c r="J298" s="21">
        <v>274.5</v>
      </c>
      <c r="K298" s="21">
        <f t="shared" si="5"/>
        <v>109800</v>
      </c>
      <c r="L298" s="9" t="s">
        <v>706</v>
      </c>
      <c r="M298" s="9" t="s">
        <v>707</v>
      </c>
    </row>
    <row r="299" spans="1:13" ht="76.5" x14ac:dyDescent="0.2">
      <c r="A299" s="5" t="s">
        <v>1</v>
      </c>
      <c r="B299" s="18" t="s">
        <v>272</v>
      </c>
      <c r="C299" s="18" t="s">
        <v>302</v>
      </c>
      <c r="D299" s="18" t="s">
        <v>199</v>
      </c>
      <c r="E299" s="23" t="s">
        <v>303</v>
      </c>
      <c r="F299" s="23" t="s">
        <v>324</v>
      </c>
      <c r="G299" s="3" t="s">
        <v>325</v>
      </c>
      <c r="H299" s="10" t="s">
        <v>309</v>
      </c>
      <c r="I299" s="10">
        <v>200</v>
      </c>
      <c r="J299" s="21">
        <v>274.5</v>
      </c>
      <c r="K299" s="21">
        <f t="shared" si="5"/>
        <v>54900</v>
      </c>
      <c r="L299" s="9" t="s">
        <v>706</v>
      </c>
      <c r="M299" s="9" t="s">
        <v>707</v>
      </c>
    </row>
    <row r="300" spans="1:13" ht="76.5" x14ac:dyDescent="0.2">
      <c r="A300" s="5" t="s">
        <v>1</v>
      </c>
      <c r="B300" s="18" t="s">
        <v>272</v>
      </c>
      <c r="C300" s="18" t="s">
        <v>302</v>
      </c>
      <c r="D300" s="18" t="s">
        <v>199</v>
      </c>
      <c r="E300" s="23" t="s">
        <v>303</v>
      </c>
      <c r="F300" s="23" t="s">
        <v>326</v>
      </c>
      <c r="G300" s="3" t="s">
        <v>327</v>
      </c>
      <c r="H300" s="10" t="s">
        <v>309</v>
      </c>
      <c r="I300" s="10">
        <v>300</v>
      </c>
      <c r="J300" s="21">
        <v>274.5</v>
      </c>
      <c r="K300" s="21">
        <f t="shared" si="5"/>
        <v>82350</v>
      </c>
      <c r="L300" s="9" t="s">
        <v>706</v>
      </c>
      <c r="M300" s="9" t="s">
        <v>707</v>
      </c>
    </row>
    <row r="301" spans="1:13" ht="63.75" x14ac:dyDescent="0.2">
      <c r="A301" s="5" t="s">
        <v>1</v>
      </c>
      <c r="B301" s="18" t="s">
        <v>272</v>
      </c>
      <c r="C301" s="18" t="s">
        <v>113</v>
      </c>
      <c r="D301" s="18" t="s">
        <v>328</v>
      </c>
      <c r="E301" s="23" t="s">
        <v>231</v>
      </c>
      <c r="F301" s="23" t="s">
        <v>329</v>
      </c>
      <c r="G301" s="3" t="s">
        <v>330</v>
      </c>
      <c r="H301" s="10" t="s">
        <v>41</v>
      </c>
      <c r="I301" s="10">
        <v>39</v>
      </c>
      <c r="J301" s="21">
        <v>5000</v>
      </c>
      <c r="K301" s="21">
        <f t="shared" si="5"/>
        <v>195000</v>
      </c>
      <c r="L301" s="9" t="s">
        <v>706</v>
      </c>
      <c r="M301" s="9" t="s">
        <v>707</v>
      </c>
    </row>
    <row r="302" spans="1:13" ht="114.75" x14ac:dyDescent="0.2">
      <c r="A302" s="5" t="s">
        <v>1</v>
      </c>
      <c r="B302" s="18" t="s">
        <v>272</v>
      </c>
      <c r="C302" s="18" t="s">
        <v>113</v>
      </c>
      <c r="D302" s="18" t="s">
        <v>144</v>
      </c>
      <c r="E302" s="23" t="s">
        <v>231</v>
      </c>
      <c r="F302" s="23" t="s">
        <v>331</v>
      </c>
      <c r="G302" s="3" t="s">
        <v>332</v>
      </c>
      <c r="H302" s="10" t="s">
        <v>41</v>
      </c>
      <c r="I302" s="10">
        <v>28</v>
      </c>
      <c r="J302" s="21">
        <v>2000</v>
      </c>
      <c r="K302" s="21">
        <f t="shared" si="5"/>
        <v>56000</v>
      </c>
      <c r="L302" s="9" t="s">
        <v>706</v>
      </c>
      <c r="M302" s="9" t="s">
        <v>707</v>
      </c>
    </row>
    <row r="303" spans="1:13" ht="76.5" x14ac:dyDescent="0.2">
      <c r="A303" s="5" t="s">
        <v>1</v>
      </c>
      <c r="B303" s="18" t="s">
        <v>272</v>
      </c>
      <c r="C303" s="18" t="s">
        <v>333</v>
      </c>
      <c r="D303" s="18" t="s">
        <v>334</v>
      </c>
      <c r="E303" s="23" t="s">
        <v>335</v>
      </c>
      <c r="F303" s="23" t="s">
        <v>336</v>
      </c>
      <c r="G303" s="3" t="s">
        <v>337</v>
      </c>
      <c r="H303" s="10" t="s">
        <v>41</v>
      </c>
      <c r="I303" s="10">
        <v>130</v>
      </c>
      <c r="J303" s="21">
        <v>330</v>
      </c>
      <c r="K303" s="21">
        <f t="shared" si="5"/>
        <v>42900</v>
      </c>
      <c r="L303" s="9" t="s">
        <v>706</v>
      </c>
      <c r="M303" s="9" t="s">
        <v>707</v>
      </c>
    </row>
    <row r="304" spans="1:13" ht="76.5" x14ac:dyDescent="0.2">
      <c r="A304" s="5" t="s">
        <v>1</v>
      </c>
      <c r="B304" s="18" t="s">
        <v>272</v>
      </c>
      <c r="C304" s="18" t="s">
        <v>333</v>
      </c>
      <c r="D304" s="18" t="s">
        <v>338</v>
      </c>
      <c r="E304" s="23" t="s">
        <v>339</v>
      </c>
      <c r="F304" s="23" t="s">
        <v>340</v>
      </c>
      <c r="G304" s="3" t="s">
        <v>341</v>
      </c>
      <c r="H304" s="10" t="s">
        <v>41</v>
      </c>
      <c r="I304" s="10">
        <v>442</v>
      </c>
      <c r="J304" s="21">
        <v>300</v>
      </c>
      <c r="K304" s="21">
        <f t="shared" si="5"/>
        <v>132600</v>
      </c>
      <c r="L304" s="9" t="s">
        <v>706</v>
      </c>
      <c r="M304" s="9" t="s">
        <v>707</v>
      </c>
    </row>
    <row r="305" spans="1:13" ht="89.25" x14ac:dyDescent="0.2">
      <c r="A305" s="5" t="s">
        <v>1</v>
      </c>
      <c r="B305" s="18" t="s">
        <v>272</v>
      </c>
      <c r="C305" s="18" t="s">
        <v>333</v>
      </c>
      <c r="D305" s="18" t="s">
        <v>342</v>
      </c>
      <c r="E305" s="23" t="s">
        <v>339</v>
      </c>
      <c r="F305" s="23" t="s">
        <v>343</v>
      </c>
      <c r="G305" s="3" t="s">
        <v>344</v>
      </c>
      <c r="H305" s="10" t="s">
        <v>41</v>
      </c>
      <c r="I305" s="10">
        <v>97</v>
      </c>
      <c r="J305" s="21">
        <v>120</v>
      </c>
      <c r="K305" s="21">
        <f t="shared" si="5"/>
        <v>11640</v>
      </c>
      <c r="L305" s="9" t="s">
        <v>706</v>
      </c>
      <c r="M305" s="9" t="s">
        <v>707</v>
      </c>
    </row>
    <row r="306" spans="1:13" ht="76.5" x14ac:dyDescent="0.2">
      <c r="A306" s="5" t="s">
        <v>1</v>
      </c>
      <c r="B306" s="18" t="s">
        <v>272</v>
      </c>
      <c r="C306" s="18" t="s">
        <v>345</v>
      </c>
      <c r="D306" s="18" t="s">
        <v>346</v>
      </c>
      <c r="E306" s="23" t="s">
        <v>339</v>
      </c>
      <c r="F306" s="23" t="s">
        <v>347</v>
      </c>
      <c r="G306" s="3" t="s">
        <v>348</v>
      </c>
      <c r="H306" s="10" t="s">
        <v>41</v>
      </c>
      <c r="I306" s="10">
        <v>105</v>
      </c>
      <c r="J306" s="21">
        <v>550</v>
      </c>
      <c r="K306" s="21">
        <f t="shared" si="5"/>
        <v>57750</v>
      </c>
      <c r="L306" s="9" t="s">
        <v>706</v>
      </c>
      <c r="M306" s="9" t="s">
        <v>707</v>
      </c>
    </row>
    <row r="307" spans="1:13" ht="63.75" x14ac:dyDescent="0.2">
      <c r="A307" s="5" t="s">
        <v>1</v>
      </c>
      <c r="B307" s="18" t="s">
        <v>272</v>
      </c>
      <c r="C307" s="18" t="s">
        <v>345</v>
      </c>
      <c r="D307" s="18" t="s">
        <v>349</v>
      </c>
      <c r="E307" s="23" t="s">
        <v>335</v>
      </c>
      <c r="F307" s="23" t="s">
        <v>350</v>
      </c>
      <c r="G307" s="3" t="s">
        <v>351</v>
      </c>
      <c r="H307" s="10" t="s">
        <v>41</v>
      </c>
      <c r="I307" s="10">
        <v>68</v>
      </c>
      <c r="J307" s="21">
        <v>1200</v>
      </c>
      <c r="K307" s="21">
        <f t="shared" si="5"/>
        <v>81600</v>
      </c>
      <c r="L307" s="9" t="s">
        <v>706</v>
      </c>
      <c r="M307" s="9" t="s">
        <v>707</v>
      </c>
    </row>
    <row r="308" spans="1:13" ht="153" x14ac:dyDescent="0.2">
      <c r="A308" s="5" t="s">
        <v>1</v>
      </c>
      <c r="B308" s="18" t="s">
        <v>272</v>
      </c>
      <c r="C308" s="18" t="s">
        <v>353</v>
      </c>
      <c r="D308" s="18" t="s">
        <v>18</v>
      </c>
      <c r="E308" s="23" t="s">
        <v>354</v>
      </c>
      <c r="F308" s="23" t="s">
        <v>355</v>
      </c>
      <c r="G308" s="3" t="s">
        <v>356</v>
      </c>
      <c r="H308" s="10" t="s">
        <v>41</v>
      </c>
      <c r="I308" s="10">
        <v>1</v>
      </c>
      <c r="J308" s="21">
        <v>8000</v>
      </c>
      <c r="K308" s="21">
        <f t="shared" si="5"/>
        <v>8000</v>
      </c>
      <c r="L308" s="9" t="s">
        <v>706</v>
      </c>
      <c r="M308" s="9" t="s">
        <v>707</v>
      </c>
    </row>
    <row r="309" spans="1:13" ht="89.25" x14ac:dyDescent="0.2">
      <c r="A309" s="5" t="s">
        <v>1</v>
      </c>
      <c r="B309" s="18" t="s">
        <v>272</v>
      </c>
      <c r="C309" s="18" t="s">
        <v>357</v>
      </c>
      <c r="D309" s="18" t="s">
        <v>159</v>
      </c>
      <c r="E309" s="23" t="s">
        <v>358</v>
      </c>
      <c r="F309" s="23" t="s">
        <v>359</v>
      </c>
      <c r="G309" s="3" t="s">
        <v>360</v>
      </c>
      <c r="H309" s="10" t="s">
        <v>41</v>
      </c>
      <c r="I309" s="10">
        <v>1</v>
      </c>
      <c r="J309" s="21">
        <v>10000</v>
      </c>
      <c r="K309" s="21">
        <f t="shared" si="5"/>
        <v>10000</v>
      </c>
      <c r="L309" s="9" t="s">
        <v>706</v>
      </c>
      <c r="M309" s="9" t="s">
        <v>707</v>
      </c>
    </row>
    <row r="310" spans="1:13" ht="89.25" x14ac:dyDescent="0.2">
      <c r="A310" s="5" t="s">
        <v>1</v>
      </c>
      <c r="B310" s="18" t="s">
        <v>272</v>
      </c>
      <c r="C310" s="18" t="s">
        <v>357</v>
      </c>
      <c r="D310" s="18" t="s">
        <v>159</v>
      </c>
      <c r="E310" s="23" t="s">
        <v>358</v>
      </c>
      <c r="F310" s="23" t="s">
        <v>361</v>
      </c>
      <c r="G310" s="3" t="s">
        <v>362</v>
      </c>
      <c r="H310" s="10" t="s">
        <v>41</v>
      </c>
      <c r="I310" s="10">
        <v>19</v>
      </c>
      <c r="J310" s="21">
        <v>8000</v>
      </c>
      <c r="K310" s="21">
        <f t="shared" si="5"/>
        <v>152000</v>
      </c>
      <c r="L310" s="9" t="s">
        <v>706</v>
      </c>
      <c r="M310" s="9" t="s">
        <v>707</v>
      </c>
    </row>
    <row r="311" spans="1:13" ht="76.5" x14ac:dyDescent="0.2">
      <c r="A311" s="5" t="s">
        <v>1</v>
      </c>
      <c r="B311" s="18" t="s">
        <v>272</v>
      </c>
      <c r="C311" s="18" t="s">
        <v>46</v>
      </c>
      <c r="D311" s="18" t="s">
        <v>250</v>
      </c>
      <c r="E311" s="23" t="s">
        <v>339</v>
      </c>
      <c r="F311" s="23" t="s">
        <v>363</v>
      </c>
      <c r="G311" s="3" t="s">
        <v>364</v>
      </c>
      <c r="H311" s="10" t="s">
        <v>41</v>
      </c>
      <c r="I311" s="10">
        <v>254</v>
      </c>
      <c r="J311" s="21">
        <v>300</v>
      </c>
      <c r="K311" s="21">
        <f t="shared" si="5"/>
        <v>76200</v>
      </c>
      <c r="L311" s="9" t="s">
        <v>706</v>
      </c>
      <c r="M311" s="9" t="s">
        <v>707</v>
      </c>
    </row>
    <row r="312" spans="1:13" ht="63.75" x14ac:dyDescent="0.2">
      <c r="A312" s="5" t="s">
        <v>1</v>
      </c>
      <c r="B312" s="18" t="s">
        <v>272</v>
      </c>
      <c r="C312" s="18" t="s">
        <v>46</v>
      </c>
      <c r="D312" s="18" t="s">
        <v>250</v>
      </c>
      <c r="E312" s="23" t="s">
        <v>335</v>
      </c>
      <c r="F312" s="23" t="s">
        <v>365</v>
      </c>
      <c r="G312" s="3" t="s">
        <v>366</v>
      </c>
      <c r="H312" s="10" t="s">
        <v>41</v>
      </c>
      <c r="I312" s="10">
        <v>43</v>
      </c>
      <c r="J312" s="21">
        <v>280</v>
      </c>
      <c r="K312" s="21">
        <f t="shared" si="5"/>
        <v>12040</v>
      </c>
      <c r="L312" s="9" t="s">
        <v>706</v>
      </c>
      <c r="M312" s="9" t="s">
        <v>707</v>
      </c>
    </row>
    <row r="313" spans="1:13" ht="76.5" x14ac:dyDescent="0.2">
      <c r="A313" s="5" t="s">
        <v>1</v>
      </c>
      <c r="B313" s="18" t="s">
        <v>272</v>
      </c>
      <c r="C313" s="18" t="s">
        <v>46</v>
      </c>
      <c r="D313" s="18" t="s">
        <v>367</v>
      </c>
      <c r="E313" s="23" t="s">
        <v>368</v>
      </c>
      <c r="F313" s="23" t="s">
        <v>369</v>
      </c>
      <c r="G313" s="3" t="s">
        <v>370</v>
      </c>
      <c r="H313" s="10" t="s">
        <v>41</v>
      </c>
      <c r="I313" s="10">
        <v>27</v>
      </c>
      <c r="J313" s="21">
        <v>2600</v>
      </c>
      <c r="K313" s="21">
        <f t="shared" si="5"/>
        <v>70200</v>
      </c>
      <c r="L313" s="9" t="s">
        <v>706</v>
      </c>
      <c r="M313" s="9" t="s">
        <v>707</v>
      </c>
    </row>
    <row r="314" spans="1:13" ht="38.25" x14ac:dyDescent="0.2">
      <c r="A314" s="5" t="s">
        <v>1</v>
      </c>
      <c r="B314" s="18" t="s">
        <v>272</v>
      </c>
      <c r="C314" s="18" t="s">
        <v>46</v>
      </c>
      <c r="D314" s="18" t="s">
        <v>371</v>
      </c>
      <c r="E314" s="23" t="s">
        <v>372</v>
      </c>
      <c r="F314" s="23" t="s">
        <v>373</v>
      </c>
      <c r="G314" s="3" t="s">
        <v>374</v>
      </c>
      <c r="H314" s="10" t="s">
        <v>41</v>
      </c>
      <c r="I314" s="10">
        <v>1</v>
      </c>
      <c r="J314" s="21">
        <v>4000</v>
      </c>
      <c r="K314" s="21">
        <f t="shared" si="5"/>
        <v>4000</v>
      </c>
      <c r="L314" s="9" t="s">
        <v>706</v>
      </c>
      <c r="M314" s="9" t="s">
        <v>707</v>
      </c>
    </row>
    <row r="315" spans="1:13" ht="51" x14ac:dyDescent="0.2">
      <c r="A315" s="5" t="s">
        <v>1</v>
      </c>
      <c r="B315" s="18" t="s">
        <v>375</v>
      </c>
      <c r="C315" s="18" t="s">
        <v>46</v>
      </c>
      <c r="D315" s="18" t="s">
        <v>114</v>
      </c>
      <c r="E315" s="23" t="s">
        <v>160</v>
      </c>
      <c r="F315" s="23" t="s">
        <v>376</v>
      </c>
      <c r="G315" s="3" t="s">
        <v>377</v>
      </c>
      <c r="H315" s="10" t="s">
        <v>41</v>
      </c>
      <c r="I315" s="10">
        <v>21</v>
      </c>
      <c r="J315" s="21">
        <v>420</v>
      </c>
      <c r="K315" s="21">
        <f t="shared" si="5"/>
        <v>8820</v>
      </c>
      <c r="L315" s="9" t="s">
        <v>706</v>
      </c>
      <c r="M315" s="9" t="s">
        <v>707</v>
      </c>
    </row>
    <row r="316" spans="1:13" ht="38.25" x14ac:dyDescent="0.2">
      <c r="A316" s="5" t="s">
        <v>1</v>
      </c>
      <c r="B316" s="18" t="s">
        <v>375</v>
      </c>
      <c r="C316" s="18" t="s">
        <v>17</v>
      </c>
      <c r="D316" s="18" t="s">
        <v>159</v>
      </c>
      <c r="E316" s="23" t="s">
        <v>378</v>
      </c>
      <c r="F316" s="23" t="s">
        <v>379</v>
      </c>
      <c r="G316" s="3" t="s">
        <v>380</v>
      </c>
      <c r="H316" s="10" t="s">
        <v>41</v>
      </c>
      <c r="I316" s="10">
        <v>33</v>
      </c>
      <c r="J316" s="21">
        <v>250</v>
      </c>
      <c r="K316" s="21">
        <f t="shared" si="5"/>
        <v>8250</v>
      </c>
      <c r="L316" s="9" t="s">
        <v>706</v>
      </c>
      <c r="M316" s="9" t="s">
        <v>707</v>
      </c>
    </row>
    <row r="317" spans="1:13" ht="51" x14ac:dyDescent="0.2">
      <c r="A317" s="5" t="s">
        <v>1</v>
      </c>
      <c r="B317" s="18" t="s">
        <v>375</v>
      </c>
      <c r="C317" s="18" t="s">
        <v>17</v>
      </c>
      <c r="D317" s="18" t="s">
        <v>159</v>
      </c>
      <c r="E317" s="23" t="s">
        <v>378</v>
      </c>
      <c r="F317" s="23" t="s">
        <v>381</v>
      </c>
      <c r="G317" s="3" t="s">
        <v>382</v>
      </c>
      <c r="H317" s="10" t="s">
        <v>41</v>
      </c>
      <c r="I317" s="10">
        <v>33</v>
      </c>
      <c r="J317" s="21">
        <v>610</v>
      </c>
      <c r="K317" s="21">
        <f t="shared" si="5"/>
        <v>20130</v>
      </c>
      <c r="L317" s="9" t="s">
        <v>706</v>
      </c>
      <c r="M317" s="9" t="s">
        <v>707</v>
      </c>
    </row>
    <row r="318" spans="1:13" ht="63.75" x14ac:dyDescent="0.2">
      <c r="A318" s="5" t="s">
        <v>1</v>
      </c>
      <c r="B318" s="18" t="s">
        <v>375</v>
      </c>
      <c r="C318" s="18" t="s">
        <v>17</v>
      </c>
      <c r="D318" s="18" t="s">
        <v>159</v>
      </c>
      <c r="E318" s="23" t="s">
        <v>378</v>
      </c>
      <c r="F318" s="23" t="s">
        <v>383</v>
      </c>
      <c r="G318" s="3" t="s">
        <v>384</v>
      </c>
      <c r="H318" s="10" t="s">
        <v>41</v>
      </c>
      <c r="I318" s="10">
        <v>33</v>
      </c>
      <c r="J318" s="21">
        <v>1600</v>
      </c>
      <c r="K318" s="21">
        <f t="shared" si="5"/>
        <v>52800</v>
      </c>
      <c r="L318" s="9" t="s">
        <v>706</v>
      </c>
      <c r="M318" s="9" t="s">
        <v>707</v>
      </c>
    </row>
    <row r="319" spans="1:13" ht="51" x14ac:dyDescent="0.2">
      <c r="A319" s="5" t="s">
        <v>1</v>
      </c>
      <c r="B319" s="18" t="s">
        <v>375</v>
      </c>
      <c r="C319" s="18" t="s">
        <v>17</v>
      </c>
      <c r="D319" s="18" t="s">
        <v>159</v>
      </c>
      <c r="E319" s="23" t="s">
        <v>378</v>
      </c>
      <c r="F319" s="23" t="s">
        <v>385</v>
      </c>
      <c r="G319" s="3" t="s">
        <v>386</v>
      </c>
      <c r="H319" s="10" t="s">
        <v>41</v>
      </c>
      <c r="I319" s="10">
        <v>33</v>
      </c>
      <c r="J319" s="21">
        <v>1200</v>
      </c>
      <c r="K319" s="21">
        <f t="shared" si="5"/>
        <v>39600</v>
      </c>
      <c r="L319" s="9" t="s">
        <v>706</v>
      </c>
      <c r="M319" s="9" t="s">
        <v>707</v>
      </c>
    </row>
    <row r="320" spans="1:13" ht="38.25" x14ac:dyDescent="0.2">
      <c r="A320" s="5" t="s">
        <v>1</v>
      </c>
      <c r="B320" s="18" t="s">
        <v>375</v>
      </c>
      <c r="C320" s="18" t="s">
        <v>17</v>
      </c>
      <c r="D320" s="18" t="s">
        <v>159</v>
      </c>
      <c r="E320" s="23" t="s">
        <v>378</v>
      </c>
      <c r="F320" s="23" t="s">
        <v>387</v>
      </c>
      <c r="G320" s="3" t="s">
        <v>388</v>
      </c>
      <c r="H320" s="10" t="s">
        <v>41</v>
      </c>
      <c r="I320" s="10">
        <v>7</v>
      </c>
      <c r="J320" s="21">
        <v>2800</v>
      </c>
      <c r="K320" s="21">
        <f t="shared" si="5"/>
        <v>19600</v>
      </c>
      <c r="L320" s="9" t="s">
        <v>706</v>
      </c>
      <c r="M320" s="9" t="s">
        <v>707</v>
      </c>
    </row>
    <row r="321" spans="1:13" ht="51" x14ac:dyDescent="0.2">
      <c r="A321" s="5" t="s">
        <v>1</v>
      </c>
      <c r="B321" s="18" t="s">
        <v>375</v>
      </c>
      <c r="C321" s="18" t="s">
        <v>17</v>
      </c>
      <c r="D321" s="18" t="s">
        <v>159</v>
      </c>
      <c r="E321" s="23" t="s">
        <v>378</v>
      </c>
      <c r="F321" s="23" t="s">
        <v>389</v>
      </c>
      <c r="G321" s="3" t="s">
        <v>390</v>
      </c>
      <c r="H321" s="10" t="s">
        <v>41</v>
      </c>
      <c r="I321" s="10">
        <v>5</v>
      </c>
      <c r="J321" s="21">
        <v>5300</v>
      </c>
      <c r="K321" s="21">
        <f t="shared" si="5"/>
        <v>26500</v>
      </c>
      <c r="L321" s="9" t="s">
        <v>706</v>
      </c>
      <c r="M321" s="9" t="s">
        <v>707</v>
      </c>
    </row>
    <row r="322" spans="1:13" ht="51" x14ac:dyDescent="0.2">
      <c r="A322" s="5" t="s">
        <v>1</v>
      </c>
      <c r="B322" s="18" t="s">
        <v>375</v>
      </c>
      <c r="C322" s="18" t="s">
        <v>17</v>
      </c>
      <c r="D322" s="18" t="s">
        <v>163</v>
      </c>
      <c r="E322" s="23" t="s">
        <v>378</v>
      </c>
      <c r="F322" s="23" t="s">
        <v>391</v>
      </c>
      <c r="G322" s="3" t="s">
        <v>392</v>
      </c>
      <c r="H322" s="10" t="s">
        <v>41</v>
      </c>
      <c r="I322" s="10">
        <v>33</v>
      </c>
      <c r="J322" s="21">
        <v>160</v>
      </c>
      <c r="K322" s="21">
        <f t="shared" si="5"/>
        <v>5280</v>
      </c>
      <c r="L322" s="9" t="s">
        <v>706</v>
      </c>
      <c r="M322" s="9" t="s">
        <v>707</v>
      </c>
    </row>
    <row r="323" spans="1:13" ht="63.75" x14ac:dyDescent="0.2">
      <c r="A323" s="5" t="s">
        <v>1</v>
      </c>
      <c r="B323" s="18" t="s">
        <v>375</v>
      </c>
      <c r="C323" s="18" t="s">
        <v>17</v>
      </c>
      <c r="D323" s="18" t="s">
        <v>393</v>
      </c>
      <c r="E323" s="23" t="s">
        <v>378</v>
      </c>
      <c r="F323" s="23" t="s">
        <v>394</v>
      </c>
      <c r="G323" s="3" t="s">
        <v>395</v>
      </c>
      <c r="H323" s="10" t="s">
        <v>41</v>
      </c>
      <c r="I323" s="10">
        <v>33</v>
      </c>
      <c r="J323" s="21">
        <v>580</v>
      </c>
      <c r="K323" s="21">
        <f t="shared" si="5"/>
        <v>19140</v>
      </c>
      <c r="L323" s="9" t="s">
        <v>706</v>
      </c>
      <c r="M323" s="9" t="s">
        <v>707</v>
      </c>
    </row>
    <row r="324" spans="1:13" ht="51" x14ac:dyDescent="0.2">
      <c r="A324" s="5" t="s">
        <v>1</v>
      </c>
      <c r="B324" s="18" t="s">
        <v>375</v>
      </c>
      <c r="C324" s="18" t="s">
        <v>17</v>
      </c>
      <c r="D324" s="18" t="s">
        <v>396</v>
      </c>
      <c r="E324" s="23" t="s">
        <v>378</v>
      </c>
      <c r="F324" s="23" t="s">
        <v>397</v>
      </c>
      <c r="G324" s="3" t="s">
        <v>398</v>
      </c>
      <c r="H324" s="10" t="s">
        <v>41</v>
      </c>
      <c r="I324" s="10">
        <v>33</v>
      </c>
      <c r="J324" s="21">
        <v>970</v>
      </c>
      <c r="K324" s="21">
        <f t="shared" si="5"/>
        <v>32010</v>
      </c>
      <c r="L324" s="9" t="s">
        <v>706</v>
      </c>
      <c r="M324" s="9" t="s">
        <v>707</v>
      </c>
    </row>
    <row r="325" spans="1:13" ht="51" x14ac:dyDescent="0.2">
      <c r="A325" s="5" t="s">
        <v>1</v>
      </c>
      <c r="B325" s="18" t="s">
        <v>375</v>
      </c>
      <c r="C325" s="18" t="s">
        <v>17</v>
      </c>
      <c r="D325" s="18" t="s">
        <v>399</v>
      </c>
      <c r="E325" s="23" t="s">
        <v>378</v>
      </c>
      <c r="F325" s="23" t="s">
        <v>400</v>
      </c>
      <c r="G325" s="3" t="s">
        <v>401</v>
      </c>
      <c r="H325" s="10" t="s">
        <v>41</v>
      </c>
      <c r="I325" s="10">
        <v>33</v>
      </c>
      <c r="J325" s="21">
        <v>1500</v>
      </c>
      <c r="K325" s="21">
        <f t="shared" si="5"/>
        <v>49500</v>
      </c>
      <c r="L325" s="9" t="s">
        <v>706</v>
      </c>
      <c r="M325" s="9" t="s">
        <v>707</v>
      </c>
    </row>
    <row r="326" spans="1:13" ht="51" x14ac:dyDescent="0.2">
      <c r="A326" s="5" t="s">
        <v>1</v>
      </c>
      <c r="B326" s="18" t="s">
        <v>375</v>
      </c>
      <c r="C326" s="18" t="s">
        <v>402</v>
      </c>
      <c r="D326" s="18" t="s">
        <v>346</v>
      </c>
      <c r="E326" s="23" t="s">
        <v>403</v>
      </c>
      <c r="F326" s="23" t="s">
        <v>404</v>
      </c>
      <c r="G326" s="3" t="s">
        <v>405</v>
      </c>
      <c r="H326" s="10" t="s">
        <v>41</v>
      </c>
      <c r="I326" s="10">
        <v>65</v>
      </c>
      <c r="J326" s="21">
        <v>190</v>
      </c>
      <c r="K326" s="21">
        <f t="shared" si="5"/>
        <v>12350</v>
      </c>
      <c r="L326" s="9" t="s">
        <v>706</v>
      </c>
      <c r="M326" s="9" t="s">
        <v>707</v>
      </c>
    </row>
    <row r="327" spans="1:13" ht="38.25" x14ac:dyDescent="0.2">
      <c r="A327" s="5" t="s">
        <v>1</v>
      </c>
      <c r="B327" s="18" t="s">
        <v>375</v>
      </c>
      <c r="C327" s="18" t="s">
        <v>402</v>
      </c>
      <c r="D327" s="18" t="s">
        <v>159</v>
      </c>
      <c r="E327" s="23" t="s">
        <v>403</v>
      </c>
      <c r="F327" s="23" t="s">
        <v>406</v>
      </c>
      <c r="G327" s="3" t="s">
        <v>407</v>
      </c>
      <c r="H327" s="10" t="s">
        <v>41</v>
      </c>
      <c r="I327" s="10">
        <v>7</v>
      </c>
      <c r="J327" s="21">
        <v>760</v>
      </c>
      <c r="K327" s="21">
        <f t="shared" si="5"/>
        <v>5320</v>
      </c>
      <c r="L327" s="9" t="s">
        <v>706</v>
      </c>
      <c r="M327" s="9" t="s">
        <v>707</v>
      </c>
    </row>
    <row r="328" spans="1:13" ht="38.25" x14ac:dyDescent="0.2">
      <c r="A328" s="5" t="s">
        <v>1</v>
      </c>
      <c r="B328" s="18" t="s">
        <v>375</v>
      </c>
      <c r="C328" s="18" t="s">
        <v>402</v>
      </c>
      <c r="D328" s="18" t="s">
        <v>408</v>
      </c>
      <c r="E328" s="23" t="s">
        <v>403</v>
      </c>
      <c r="F328" s="23" t="s">
        <v>409</v>
      </c>
      <c r="G328" s="3" t="s">
        <v>410</v>
      </c>
      <c r="H328" s="10" t="s">
        <v>41</v>
      </c>
      <c r="I328" s="10">
        <v>7</v>
      </c>
      <c r="J328" s="21">
        <v>950</v>
      </c>
      <c r="K328" s="21">
        <f t="shared" si="5"/>
        <v>6650</v>
      </c>
      <c r="L328" s="9" t="s">
        <v>706</v>
      </c>
      <c r="M328" s="9" t="s">
        <v>707</v>
      </c>
    </row>
    <row r="329" spans="1:13" ht="51" x14ac:dyDescent="0.2">
      <c r="A329" s="5" t="s">
        <v>1</v>
      </c>
      <c r="B329" s="18" t="s">
        <v>375</v>
      </c>
      <c r="C329" s="18" t="s">
        <v>402</v>
      </c>
      <c r="D329" s="18" t="s">
        <v>144</v>
      </c>
      <c r="E329" s="23" t="s">
        <v>403</v>
      </c>
      <c r="F329" s="23" t="s">
        <v>411</v>
      </c>
      <c r="G329" s="3" t="s">
        <v>412</v>
      </c>
      <c r="H329" s="10" t="s">
        <v>41</v>
      </c>
      <c r="I329" s="10">
        <v>13</v>
      </c>
      <c r="J329" s="21">
        <v>2300</v>
      </c>
      <c r="K329" s="21">
        <f t="shared" si="5"/>
        <v>29900</v>
      </c>
      <c r="L329" s="9" t="s">
        <v>706</v>
      </c>
      <c r="M329" s="9" t="s">
        <v>707</v>
      </c>
    </row>
    <row r="330" spans="1:13" ht="38.25" x14ac:dyDescent="0.2">
      <c r="A330" s="5" t="s">
        <v>1</v>
      </c>
      <c r="B330" s="18" t="s">
        <v>375</v>
      </c>
      <c r="C330" s="18" t="s">
        <v>402</v>
      </c>
      <c r="D330" s="18" t="s">
        <v>396</v>
      </c>
      <c r="E330" s="23" t="s">
        <v>403</v>
      </c>
      <c r="F330" s="23" t="s">
        <v>413</v>
      </c>
      <c r="G330" s="3" t="s">
        <v>414</v>
      </c>
      <c r="H330" s="10" t="s">
        <v>41</v>
      </c>
      <c r="I330" s="10">
        <v>7</v>
      </c>
      <c r="J330" s="21">
        <v>1700</v>
      </c>
      <c r="K330" s="21">
        <f t="shared" si="5"/>
        <v>11900</v>
      </c>
      <c r="L330" s="9" t="s">
        <v>706</v>
      </c>
      <c r="M330" s="9" t="s">
        <v>707</v>
      </c>
    </row>
    <row r="331" spans="1:13" ht="38.25" x14ac:dyDescent="0.2">
      <c r="A331" s="5" t="s">
        <v>1</v>
      </c>
      <c r="B331" s="18" t="s">
        <v>375</v>
      </c>
      <c r="C331" s="18" t="s">
        <v>402</v>
      </c>
      <c r="D331" s="18" t="s">
        <v>415</v>
      </c>
      <c r="E331" s="23" t="s">
        <v>403</v>
      </c>
      <c r="F331" s="23" t="s">
        <v>416</v>
      </c>
      <c r="G331" s="3" t="s">
        <v>417</v>
      </c>
      <c r="H331" s="10" t="s">
        <v>41</v>
      </c>
      <c r="I331" s="10">
        <v>13</v>
      </c>
      <c r="J331" s="21">
        <v>2600</v>
      </c>
      <c r="K331" s="21">
        <f t="shared" si="5"/>
        <v>33800</v>
      </c>
      <c r="L331" s="9" t="s">
        <v>706</v>
      </c>
      <c r="M331" s="9" t="s">
        <v>707</v>
      </c>
    </row>
    <row r="332" spans="1:13" ht="38.25" x14ac:dyDescent="0.2">
      <c r="A332" s="5" t="s">
        <v>1</v>
      </c>
      <c r="B332" s="18" t="s">
        <v>375</v>
      </c>
      <c r="C332" s="18" t="s">
        <v>402</v>
      </c>
      <c r="D332" s="18" t="s">
        <v>399</v>
      </c>
      <c r="E332" s="23" t="s">
        <v>403</v>
      </c>
      <c r="F332" s="23" t="s">
        <v>418</v>
      </c>
      <c r="G332" s="3" t="s">
        <v>419</v>
      </c>
      <c r="H332" s="10" t="s">
        <v>41</v>
      </c>
      <c r="I332" s="10">
        <v>21</v>
      </c>
      <c r="J332" s="21">
        <v>3000</v>
      </c>
      <c r="K332" s="21">
        <f t="shared" si="5"/>
        <v>63000</v>
      </c>
      <c r="L332" s="9" t="s">
        <v>706</v>
      </c>
      <c r="M332" s="9" t="s">
        <v>707</v>
      </c>
    </row>
    <row r="333" spans="1:13" ht="38.25" x14ac:dyDescent="0.2">
      <c r="A333" s="5" t="s">
        <v>1</v>
      </c>
      <c r="B333" s="18" t="s">
        <v>375</v>
      </c>
      <c r="C333" s="18" t="s">
        <v>402</v>
      </c>
      <c r="D333" s="18" t="s">
        <v>420</v>
      </c>
      <c r="E333" s="23" t="s">
        <v>403</v>
      </c>
      <c r="F333" s="23" t="s">
        <v>421</v>
      </c>
      <c r="G333" s="3" t="s">
        <v>422</v>
      </c>
      <c r="H333" s="10" t="s">
        <v>41</v>
      </c>
      <c r="I333" s="10">
        <v>13</v>
      </c>
      <c r="J333" s="21">
        <v>8500</v>
      </c>
      <c r="K333" s="21">
        <f t="shared" si="5"/>
        <v>110500</v>
      </c>
      <c r="L333" s="9" t="s">
        <v>706</v>
      </c>
      <c r="M333" s="9" t="s">
        <v>707</v>
      </c>
    </row>
    <row r="334" spans="1:13" ht="38.25" x14ac:dyDescent="0.2">
      <c r="A334" s="5" t="s">
        <v>1</v>
      </c>
      <c r="B334" s="18" t="s">
        <v>375</v>
      </c>
      <c r="C334" s="18" t="s">
        <v>402</v>
      </c>
      <c r="D334" s="18" t="s">
        <v>423</v>
      </c>
      <c r="E334" s="23" t="s">
        <v>403</v>
      </c>
      <c r="F334" s="23" t="s">
        <v>424</v>
      </c>
      <c r="G334" s="3" t="s">
        <v>425</v>
      </c>
      <c r="H334" s="10" t="s">
        <v>41</v>
      </c>
      <c r="I334" s="10">
        <v>7</v>
      </c>
      <c r="J334" s="21">
        <v>2000</v>
      </c>
      <c r="K334" s="21">
        <f t="shared" si="5"/>
        <v>14000</v>
      </c>
      <c r="L334" s="9" t="s">
        <v>706</v>
      </c>
      <c r="M334" s="9" t="s">
        <v>707</v>
      </c>
    </row>
    <row r="335" spans="1:13" ht="38.25" x14ac:dyDescent="0.2">
      <c r="A335" s="5" t="s">
        <v>1</v>
      </c>
      <c r="B335" s="18" t="s">
        <v>375</v>
      </c>
      <c r="C335" s="18" t="s">
        <v>402</v>
      </c>
      <c r="D335" s="18" t="s">
        <v>426</v>
      </c>
      <c r="E335" s="23" t="s">
        <v>403</v>
      </c>
      <c r="F335" s="23" t="s">
        <v>427</v>
      </c>
      <c r="G335" s="3" t="s">
        <v>428</v>
      </c>
      <c r="H335" s="10" t="s">
        <v>41</v>
      </c>
      <c r="I335" s="10">
        <v>13</v>
      </c>
      <c r="J335" s="21">
        <v>2000</v>
      </c>
      <c r="K335" s="21">
        <f t="shared" si="5"/>
        <v>26000</v>
      </c>
      <c r="L335" s="9" t="s">
        <v>706</v>
      </c>
      <c r="M335" s="9" t="s">
        <v>707</v>
      </c>
    </row>
    <row r="336" spans="1:13" ht="38.25" x14ac:dyDescent="0.2">
      <c r="A336" s="5" t="s">
        <v>1</v>
      </c>
      <c r="B336" s="18" t="s">
        <v>375</v>
      </c>
      <c r="C336" s="18" t="s">
        <v>402</v>
      </c>
      <c r="D336" s="18" t="s">
        <v>429</v>
      </c>
      <c r="E336" s="23" t="s">
        <v>403</v>
      </c>
      <c r="F336" s="23" t="s">
        <v>430</v>
      </c>
      <c r="G336" s="3" t="s">
        <v>431</v>
      </c>
      <c r="H336" s="10" t="s">
        <v>41</v>
      </c>
      <c r="I336" s="10">
        <v>65</v>
      </c>
      <c r="J336" s="21">
        <v>340</v>
      </c>
      <c r="K336" s="21">
        <f t="shared" si="5"/>
        <v>22100</v>
      </c>
      <c r="L336" s="9" t="s">
        <v>706</v>
      </c>
      <c r="M336" s="9" t="s">
        <v>707</v>
      </c>
    </row>
    <row r="337" spans="1:13" ht="38.25" x14ac:dyDescent="0.2">
      <c r="A337" s="5" t="s">
        <v>1</v>
      </c>
      <c r="B337" s="18" t="s">
        <v>375</v>
      </c>
      <c r="C337" s="18" t="s">
        <v>432</v>
      </c>
      <c r="D337" s="18" t="s">
        <v>18</v>
      </c>
      <c r="E337" s="23" t="s">
        <v>433</v>
      </c>
      <c r="F337" s="23" t="s">
        <v>434</v>
      </c>
      <c r="G337" s="3" t="s">
        <v>435</v>
      </c>
      <c r="H337" s="10" t="s">
        <v>41</v>
      </c>
      <c r="I337" s="10">
        <v>33</v>
      </c>
      <c r="J337" s="21">
        <v>150</v>
      </c>
      <c r="K337" s="21">
        <f t="shared" si="5"/>
        <v>4950</v>
      </c>
      <c r="L337" s="9" t="s">
        <v>706</v>
      </c>
      <c r="M337" s="9" t="s">
        <v>707</v>
      </c>
    </row>
    <row r="338" spans="1:13" ht="63.75" x14ac:dyDescent="0.2">
      <c r="A338" s="5" t="s">
        <v>1</v>
      </c>
      <c r="B338" s="18" t="s">
        <v>375</v>
      </c>
      <c r="C338" s="18" t="s">
        <v>432</v>
      </c>
      <c r="D338" s="18" t="s">
        <v>436</v>
      </c>
      <c r="E338" s="23" t="s">
        <v>433</v>
      </c>
      <c r="F338" s="23" t="s">
        <v>437</v>
      </c>
      <c r="G338" s="3" t="s">
        <v>438</v>
      </c>
      <c r="H338" s="10" t="s">
        <v>41</v>
      </c>
      <c r="I338" s="10">
        <v>7</v>
      </c>
      <c r="J338" s="21">
        <v>2600</v>
      </c>
      <c r="K338" s="21">
        <f t="shared" si="5"/>
        <v>18200</v>
      </c>
      <c r="L338" s="9" t="s">
        <v>706</v>
      </c>
      <c r="M338" s="9" t="s">
        <v>707</v>
      </c>
    </row>
    <row r="339" spans="1:13" ht="38.25" x14ac:dyDescent="0.2">
      <c r="A339" s="5" t="s">
        <v>1</v>
      </c>
      <c r="B339" s="18" t="s">
        <v>375</v>
      </c>
      <c r="C339" s="18" t="s">
        <v>432</v>
      </c>
      <c r="D339" s="18" t="s">
        <v>163</v>
      </c>
      <c r="E339" s="23" t="s">
        <v>433</v>
      </c>
      <c r="F339" s="23" t="s">
        <v>439</v>
      </c>
      <c r="G339" s="3" t="s">
        <v>440</v>
      </c>
      <c r="H339" s="10" t="s">
        <v>41</v>
      </c>
      <c r="I339" s="10">
        <v>7</v>
      </c>
      <c r="J339" s="21">
        <v>1200</v>
      </c>
      <c r="K339" s="21">
        <f t="shared" si="5"/>
        <v>8400</v>
      </c>
      <c r="L339" s="9" t="s">
        <v>706</v>
      </c>
      <c r="M339" s="9" t="s">
        <v>707</v>
      </c>
    </row>
    <row r="340" spans="1:13" ht="51" x14ac:dyDescent="0.2">
      <c r="A340" s="5" t="s">
        <v>1</v>
      </c>
      <c r="B340" s="18" t="s">
        <v>375</v>
      </c>
      <c r="C340" s="18" t="s">
        <v>432</v>
      </c>
      <c r="D340" s="18" t="s">
        <v>18</v>
      </c>
      <c r="E340" s="23" t="s">
        <v>433</v>
      </c>
      <c r="F340" s="23" t="s">
        <v>441</v>
      </c>
      <c r="G340" s="3" t="s">
        <v>442</v>
      </c>
      <c r="H340" s="10" t="s">
        <v>41</v>
      </c>
      <c r="I340" s="10">
        <v>28</v>
      </c>
      <c r="J340" s="21">
        <v>650</v>
      </c>
      <c r="K340" s="21">
        <f t="shared" si="5"/>
        <v>18200</v>
      </c>
      <c r="L340" s="9" t="s">
        <v>706</v>
      </c>
      <c r="M340" s="9" t="s">
        <v>707</v>
      </c>
    </row>
    <row r="341" spans="1:13" ht="51" x14ac:dyDescent="0.2">
      <c r="A341" s="5" t="s">
        <v>1</v>
      </c>
      <c r="B341" s="18" t="s">
        <v>375</v>
      </c>
      <c r="C341" s="18" t="s">
        <v>443</v>
      </c>
      <c r="D341" s="18" t="s">
        <v>346</v>
      </c>
      <c r="E341" s="23" t="s">
        <v>444</v>
      </c>
      <c r="F341" s="23" t="s">
        <v>445</v>
      </c>
      <c r="G341" s="3" t="s">
        <v>446</v>
      </c>
      <c r="H341" s="10" t="s">
        <v>41</v>
      </c>
      <c r="I341" s="10">
        <v>20</v>
      </c>
      <c r="J341" s="21">
        <v>2200</v>
      </c>
      <c r="K341" s="21">
        <f t="shared" si="5"/>
        <v>44000</v>
      </c>
      <c r="L341" s="9" t="s">
        <v>706</v>
      </c>
      <c r="M341" s="9" t="s">
        <v>707</v>
      </c>
    </row>
    <row r="342" spans="1:13" ht="38.25" x14ac:dyDescent="0.2">
      <c r="A342" s="5" t="s">
        <v>1</v>
      </c>
      <c r="B342" s="18" t="s">
        <v>375</v>
      </c>
      <c r="C342" s="18" t="s">
        <v>443</v>
      </c>
      <c r="D342" s="18" t="s">
        <v>447</v>
      </c>
      <c r="E342" s="23" t="s">
        <v>444</v>
      </c>
      <c r="F342" s="23" t="s">
        <v>448</v>
      </c>
      <c r="G342" s="3" t="s">
        <v>449</v>
      </c>
      <c r="H342" s="10" t="s">
        <v>41</v>
      </c>
      <c r="I342" s="10">
        <v>20</v>
      </c>
      <c r="J342" s="21">
        <v>950</v>
      </c>
      <c r="K342" s="21">
        <f t="shared" si="5"/>
        <v>19000</v>
      </c>
      <c r="L342" s="9" t="s">
        <v>706</v>
      </c>
      <c r="M342" s="9" t="s">
        <v>707</v>
      </c>
    </row>
    <row r="343" spans="1:13" ht="38.25" x14ac:dyDescent="0.2">
      <c r="A343" s="5" t="s">
        <v>1</v>
      </c>
      <c r="B343" s="18" t="s">
        <v>375</v>
      </c>
      <c r="C343" s="18" t="s">
        <v>443</v>
      </c>
      <c r="D343" s="18" t="s">
        <v>346</v>
      </c>
      <c r="E343" s="23" t="s">
        <v>444</v>
      </c>
      <c r="F343" s="23" t="s">
        <v>450</v>
      </c>
      <c r="G343" s="3" t="s">
        <v>451</v>
      </c>
      <c r="H343" s="10" t="s">
        <v>41</v>
      </c>
      <c r="I343" s="10">
        <v>65</v>
      </c>
      <c r="J343" s="21">
        <v>190</v>
      </c>
      <c r="K343" s="21">
        <f t="shared" si="5"/>
        <v>12350</v>
      </c>
      <c r="L343" s="9" t="s">
        <v>706</v>
      </c>
      <c r="M343" s="9" t="s">
        <v>707</v>
      </c>
    </row>
    <row r="344" spans="1:13" ht="38.25" x14ac:dyDescent="0.2">
      <c r="A344" s="5" t="s">
        <v>1</v>
      </c>
      <c r="B344" s="18" t="s">
        <v>375</v>
      </c>
      <c r="C344" s="18" t="s">
        <v>443</v>
      </c>
      <c r="D344" s="18" t="s">
        <v>447</v>
      </c>
      <c r="E344" s="23" t="s">
        <v>444</v>
      </c>
      <c r="F344" s="23" t="s">
        <v>452</v>
      </c>
      <c r="G344" s="3" t="s">
        <v>453</v>
      </c>
      <c r="H344" s="10" t="s">
        <v>41</v>
      </c>
      <c r="I344" s="10">
        <v>7</v>
      </c>
      <c r="J344" s="21">
        <v>13500</v>
      </c>
      <c r="K344" s="21">
        <f t="shared" si="5"/>
        <v>94500</v>
      </c>
      <c r="L344" s="9" t="s">
        <v>706</v>
      </c>
      <c r="M344" s="9" t="s">
        <v>707</v>
      </c>
    </row>
    <row r="345" spans="1:13" ht="38.25" x14ac:dyDescent="0.2">
      <c r="A345" s="5" t="s">
        <v>1</v>
      </c>
      <c r="B345" s="18" t="s">
        <v>375</v>
      </c>
      <c r="C345" s="18" t="s">
        <v>443</v>
      </c>
      <c r="D345" s="18" t="s">
        <v>454</v>
      </c>
      <c r="E345" s="23" t="s">
        <v>444</v>
      </c>
      <c r="F345" s="23" t="s">
        <v>455</v>
      </c>
      <c r="G345" s="3" t="s">
        <v>456</v>
      </c>
      <c r="H345" s="10" t="s">
        <v>41</v>
      </c>
      <c r="I345" s="10">
        <v>28</v>
      </c>
      <c r="J345" s="21">
        <v>3400</v>
      </c>
      <c r="K345" s="21">
        <f t="shared" si="5"/>
        <v>95200</v>
      </c>
      <c r="L345" s="9" t="s">
        <v>706</v>
      </c>
      <c r="M345" s="9" t="s">
        <v>707</v>
      </c>
    </row>
    <row r="346" spans="1:13" ht="38.25" x14ac:dyDescent="0.2">
      <c r="A346" s="5" t="s">
        <v>1</v>
      </c>
      <c r="B346" s="18" t="s">
        <v>375</v>
      </c>
      <c r="C346" s="18" t="s">
        <v>273</v>
      </c>
      <c r="D346" s="18" t="s">
        <v>457</v>
      </c>
      <c r="E346" s="23" t="s">
        <v>275</v>
      </c>
      <c r="F346" s="23" t="s">
        <v>458</v>
      </c>
      <c r="G346" s="3" t="s">
        <v>459</v>
      </c>
      <c r="H346" s="10" t="s">
        <v>41</v>
      </c>
      <c r="I346" s="10">
        <v>16</v>
      </c>
      <c r="J346" s="21">
        <v>6400</v>
      </c>
      <c r="K346" s="21">
        <f t="shared" ref="K346:K409" si="6">I346*J346</f>
        <v>102400</v>
      </c>
      <c r="L346" s="9" t="s">
        <v>706</v>
      </c>
      <c r="M346" s="9" t="s">
        <v>707</v>
      </c>
    </row>
    <row r="347" spans="1:13" ht="38.25" x14ac:dyDescent="0.2">
      <c r="A347" s="5" t="s">
        <v>1</v>
      </c>
      <c r="B347" s="18" t="s">
        <v>375</v>
      </c>
      <c r="C347" s="18" t="s">
        <v>273</v>
      </c>
      <c r="D347" s="18" t="s">
        <v>460</v>
      </c>
      <c r="E347" s="23" t="s">
        <v>275</v>
      </c>
      <c r="F347" s="23" t="s">
        <v>461</v>
      </c>
      <c r="G347" s="3" t="s">
        <v>462</v>
      </c>
      <c r="H347" s="10" t="s">
        <v>41</v>
      </c>
      <c r="I347" s="10">
        <v>9</v>
      </c>
      <c r="J347" s="21">
        <v>16000</v>
      </c>
      <c r="K347" s="21">
        <f t="shared" si="6"/>
        <v>144000</v>
      </c>
      <c r="L347" s="9" t="s">
        <v>706</v>
      </c>
      <c r="M347" s="9" t="s">
        <v>707</v>
      </c>
    </row>
    <row r="348" spans="1:13" ht="51" x14ac:dyDescent="0.2">
      <c r="A348" s="5" t="s">
        <v>1</v>
      </c>
      <c r="B348" s="18" t="s">
        <v>375</v>
      </c>
      <c r="C348" s="18" t="s">
        <v>273</v>
      </c>
      <c r="D348" s="18" t="s">
        <v>463</v>
      </c>
      <c r="E348" s="23" t="s">
        <v>275</v>
      </c>
      <c r="F348" s="23" t="s">
        <v>464</v>
      </c>
      <c r="G348" s="3" t="s">
        <v>465</v>
      </c>
      <c r="H348" s="10" t="s">
        <v>41</v>
      </c>
      <c r="I348" s="10">
        <v>4</v>
      </c>
      <c r="J348" s="21">
        <v>21900</v>
      </c>
      <c r="K348" s="21">
        <f t="shared" si="6"/>
        <v>87600</v>
      </c>
      <c r="L348" s="9" t="s">
        <v>706</v>
      </c>
      <c r="M348" s="9" t="s">
        <v>707</v>
      </c>
    </row>
    <row r="349" spans="1:13" ht="51" x14ac:dyDescent="0.2">
      <c r="A349" s="5" t="s">
        <v>1</v>
      </c>
      <c r="B349" s="18" t="s">
        <v>375</v>
      </c>
      <c r="C349" s="18" t="s">
        <v>273</v>
      </c>
      <c r="D349" s="18" t="s">
        <v>466</v>
      </c>
      <c r="E349" s="23" t="s">
        <v>275</v>
      </c>
      <c r="F349" s="23" t="s">
        <v>467</v>
      </c>
      <c r="G349" s="3" t="s">
        <v>468</v>
      </c>
      <c r="H349" s="10" t="s">
        <v>41</v>
      </c>
      <c r="I349" s="10">
        <v>13</v>
      </c>
      <c r="J349" s="21">
        <v>14100</v>
      </c>
      <c r="K349" s="21">
        <f t="shared" si="6"/>
        <v>183300</v>
      </c>
      <c r="L349" s="9" t="s">
        <v>706</v>
      </c>
      <c r="M349" s="9" t="s">
        <v>707</v>
      </c>
    </row>
    <row r="350" spans="1:13" ht="38.25" x14ac:dyDescent="0.2">
      <c r="A350" s="5" t="s">
        <v>1</v>
      </c>
      <c r="B350" s="18" t="s">
        <v>375</v>
      </c>
      <c r="C350" s="18" t="s">
        <v>273</v>
      </c>
      <c r="D350" s="18" t="s">
        <v>466</v>
      </c>
      <c r="E350" s="23" t="s">
        <v>275</v>
      </c>
      <c r="F350" s="23" t="s">
        <v>469</v>
      </c>
      <c r="G350" s="3" t="s">
        <v>470</v>
      </c>
      <c r="H350" s="10" t="s">
        <v>41</v>
      </c>
      <c r="I350" s="10">
        <v>20</v>
      </c>
      <c r="J350" s="21">
        <v>33300</v>
      </c>
      <c r="K350" s="21">
        <f t="shared" si="6"/>
        <v>666000</v>
      </c>
      <c r="L350" s="9" t="s">
        <v>706</v>
      </c>
      <c r="M350" s="9" t="s">
        <v>707</v>
      </c>
    </row>
    <row r="351" spans="1:13" ht="38.25" x14ac:dyDescent="0.2">
      <c r="A351" s="5" t="s">
        <v>1</v>
      </c>
      <c r="B351" s="18" t="s">
        <v>375</v>
      </c>
      <c r="C351" s="18" t="s">
        <v>273</v>
      </c>
      <c r="D351" s="18" t="s">
        <v>471</v>
      </c>
      <c r="E351" s="23" t="s">
        <v>275</v>
      </c>
      <c r="F351" s="23" t="s">
        <v>472</v>
      </c>
      <c r="G351" s="3" t="s">
        <v>473</v>
      </c>
      <c r="H351" s="10" t="s">
        <v>41</v>
      </c>
      <c r="I351" s="10">
        <v>7</v>
      </c>
      <c r="J351" s="21">
        <v>48600</v>
      </c>
      <c r="K351" s="21">
        <f t="shared" si="6"/>
        <v>340200</v>
      </c>
      <c r="L351" s="9" t="s">
        <v>706</v>
      </c>
      <c r="M351" s="9" t="s">
        <v>707</v>
      </c>
    </row>
    <row r="352" spans="1:13" ht="51" x14ac:dyDescent="0.2">
      <c r="A352" s="5" t="s">
        <v>1</v>
      </c>
      <c r="B352" s="18" t="s">
        <v>375</v>
      </c>
      <c r="C352" s="18" t="s">
        <v>474</v>
      </c>
      <c r="D352" s="18" t="s">
        <v>346</v>
      </c>
      <c r="E352" s="23" t="s">
        <v>475</v>
      </c>
      <c r="F352" s="23" t="s">
        <v>476</v>
      </c>
      <c r="G352" s="3" t="s">
        <v>477</v>
      </c>
      <c r="H352" s="10" t="s">
        <v>41</v>
      </c>
      <c r="I352" s="10">
        <v>7</v>
      </c>
      <c r="J352" s="21">
        <v>13100</v>
      </c>
      <c r="K352" s="21">
        <f t="shared" si="6"/>
        <v>91700</v>
      </c>
      <c r="L352" s="9" t="s">
        <v>706</v>
      </c>
      <c r="M352" s="9" t="s">
        <v>707</v>
      </c>
    </row>
    <row r="353" spans="1:13" ht="38.25" x14ac:dyDescent="0.2">
      <c r="A353" s="5" t="s">
        <v>1</v>
      </c>
      <c r="B353" s="18" t="s">
        <v>375</v>
      </c>
      <c r="C353" s="18" t="s">
        <v>474</v>
      </c>
      <c r="D353" s="18" t="s">
        <v>159</v>
      </c>
      <c r="E353" s="23" t="s">
        <v>475</v>
      </c>
      <c r="F353" s="23" t="s">
        <v>478</v>
      </c>
      <c r="G353" s="3" t="s">
        <v>479</v>
      </c>
      <c r="H353" s="10" t="s">
        <v>41</v>
      </c>
      <c r="I353" s="10">
        <v>13</v>
      </c>
      <c r="J353" s="21">
        <v>2600</v>
      </c>
      <c r="K353" s="21">
        <f t="shared" si="6"/>
        <v>33800</v>
      </c>
      <c r="L353" s="9" t="s">
        <v>706</v>
      </c>
      <c r="M353" s="9" t="s">
        <v>707</v>
      </c>
    </row>
    <row r="354" spans="1:13" ht="51" x14ac:dyDescent="0.2">
      <c r="A354" s="5" t="s">
        <v>1</v>
      </c>
      <c r="B354" s="18" t="s">
        <v>375</v>
      </c>
      <c r="C354" s="18" t="s">
        <v>474</v>
      </c>
      <c r="D354" s="18" t="s">
        <v>346</v>
      </c>
      <c r="E354" s="23" t="s">
        <v>475</v>
      </c>
      <c r="F354" s="23" t="s">
        <v>480</v>
      </c>
      <c r="G354" s="3" t="s">
        <v>481</v>
      </c>
      <c r="H354" s="10" t="s">
        <v>41</v>
      </c>
      <c r="I354" s="10">
        <v>7</v>
      </c>
      <c r="J354" s="21">
        <v>10100</v>
      </c>
      <c r="K354" s="21">
        <f t="shared" si="6"/>
        <v>70700</v>
      </c>
      <c r="L354" s="9" t="s">
        <v>706</v>
      </c>
      <c r="M354" s="9" t="s">
        <v>707</v>
      </c>
    </row>
    <row r="355" spans="1:13" ht="51" x14ac:dyDescent="0.2">
      <c r="A355" s="5" t="s">
        <v>1</v>
      </c>
      <c r="B355" s="18" t="s">
        <v>375</v>
      </c>
      <c r="C355" s="18" t="s">
        <v>474</v>
      </c>
      <c r="D355" s="18" t="s">
        <v>346</v>
      </c>
      <c r="E355" s="23" t="s">
        <v>475</v>
      </c>
      <c r="F355" s="23" t="s">
        <v>482</v>
      </c>
      <c r="G355" s="3" t="s">
        <v>483</v>
      </c>
      <c r="H355" s="10" t="s">
        <v>41</v>
      </c>
      <c r="I355" s="10">
        <v>7</v>
      </c>
      <c r="J355" s="21">
        <v>4400</v>
      </c>
      <c r="K355" s="21">
        <f t="shared" si="6"/>
        <v>30800</v>
      </c>
      <c r="L355" s="9" t="s">
        <v>706</v>
      </c>
      <c r="M355" s="9" t="s">
        <v>707</v>
      </c>
    </row>
    <row r="356" spans="1:13" ht="63.75" x14ac:dyDescent="0.2">
      <c r="A356" s="5" t="s">
        <v>1</v>
      </c>
      <c r="B356" s="18" t="s">
        <v>375</v>
      </c>
      <c r="C356" s="18" t="s">
        <v>474</v>
      </c>
      <c r="D356" s="18" t="s">
        <v>159</v>
      </c>
      <c r="E356" s="23" t="s">
        <v>475</v>
      </c>
      <c r="F356" s="23" t="s">
        <v>484</v>
      </c>
      <c r="G356" s="3" t="s">
        <v>485</v>
      </c>
      <c r="H356" s="10" t="s">
        <v>41</v>
      </c>
      <c r="I356" s="10">
        <v>21</v>
      </c>
      <c r="J356" s="21">
        <v>150</v>
      </c>
      <c r="K356" s="21">
        <f t="shared" si="6"/>
        <v>3150</v>
      </c>
      <c r="L356" s="9" t="s">
        <v>706</v>
      </c>
      <c r="M356" s="9" t="s">
        <v>707</v>
      </c>
    </row>
    <row r="357" spans="1:13" ht="38.25" x14ac:dyDescent="0.2">
      <c r="A357" s="5" t="s">
        <v>1</v>
      </c>
      <c r="B357" s="18" t="s">
        <v>375</v>
      </c>
      <c r="C357" s="18" t="s">
        <v>474</v>
      </c>
      <c r="D357" s="18" t="s">
        <v>346</v>
      </c>
      <c r="E357" s="23" t="s">
        <v>475</v>
      </c>
      <c r="F357" s="23" t="s">
        <v>486</v>
      </c>
      <c r="G357" s="3" t="s">
        <v>487</v>
      </c>
      <c r="H357" s="10" t="s">
        <v>41</v>
      </c>
      <c r="I357" s="10">
        <v>17</v>
      </c>
      <c r="J357" s="21">
        <v>1100</v>
      </c>
      <c r="K357" s="21">
        <f t="shared" si="6"/>
        <v>18700</v>
      </c>
      <c r="L357" s="9" t="s">
        <v>706</v>
      </c>
      <c r="M357" s="9" t="s">
        <v>707</v>
      </c>
    </row>
    <row r="358" spans="1:13" ht="38.25" x14ac:dyDescent="0.2">
      <c r="A358" s="5" t="s">
        <v>1</v>
      </c>
      <c r="B358" s="18" t="s">
        <v>375</v>
      </c>
      <c r="C358" s="18" t="s">
        <v>474</v>
      </c>
      <c r="D358" s="18" t="s">
        <v>346</v>
      </c>
      <c r="E358" s="23" t="s">
        <v>475</v>
      </c>
      <c r="F358" s="23" t="s">
        <v>488</v>
      </c>
      <c r="G358" s="3" t="s">
        <v>489</v>
      </c>
      <c r="H358" s="10" t="s">
        <v>41</v>
      </c>
      <c r="I358" s="10">
        <v>26</v>
      </c>
      <c r="J358" s="21">
        <v>1400</v>
      </c>
      <c r="K358" s="21">
        <f t="shared" si="6"/>
        <v>36400</v>
      </c>
      <c r="L358" s="9" t="s">
        <v>706</v>
      </c>
      <c r="M358" s="9" t="s">
        <v>707</v>
      </c>
    </row>
    <row r="359" spans="1:13" ht="38.25" x14ac:dyDescent="0.2">
      <c r="A359" s="5" t="s">
        <v>1</v>
      </c>
      <c r="B359" s="18" t="s">
        <v>375</v>
      </c>
      <c r="C359" s="18" t="s">
        <v>474</v>
      </c>
      <c r="D359" s="18" t="s">
        <v>436</v>
      </c>
      <c r="E359" s="23" t="s">
        <v>475</v>
      </c>
      <c r="F359" s="23" t="s">
        <v>490</v>
      </c>
      <c r="G359" s="3" t="s">
        <v>491</v>
      </c>
      <c r="H359" s="10" t="s">
        <v>41</v>
      </c>
      <c r="I359" s="10">
        <v>9</v>
      </c>
      <c r="J359" s="21">
        <v>3900</v>
      </c>
      <c r="K359" s="21">
        <f t="shared" si="6"/>
        <v>35100</v>
      </c>
      <c r="L359" s="9" t="s">
        <v>706</v>
      </c>
      <c r="M359" s="9" t="s">
        <v>707</v>
      </c>
    </row>
    <row r="360" spans="1:13" ht="38.25" x14ac:dyDescent="0.2">
      <c r="A360" s="5" t="s">
        <v>1</v>
      </c>
      <c r="B360" s="18" t="s">
        <v>375</v>
      </c>
      <c r="C360" s="18" t="s">
        <v>474</v>
      </c>
      <c r="D360" s="18" t="s">
        <v>144</v>
      </c>
      <c r="E360" s="23" t="s">
        <v>475</v>
      </c>
      <c r="F360" s="23" t="s">
        <v>492</v>
      </c>
      <c r="G360" s="3" t="s">
        <v>493</v>
      </c>
      <c r="H360" s="10" t="s">
        <v>41</v>
      </c>
      <c r="I360" s="10">
        <v>13</v>
      </c>
      <c r="J360" s="21">
        <v>850</v>
      </c>
      <c r="K360" s="21">
        <f t="shared" si="6"/>
        <v>11050</v>
      </c>
      <c r="L360" s="9" t="s">
        <v>706</v>
      </c>
      <c r="M360" s="9" t="s">
        <v>707</v>
      </c>
    </row>
    <row r="361" spans="1:13" ht="38.25" x14ac:dyDescent="0.2">
      <c r="A361" s="5" t="s">
        <v>1</v>
      </c>
      <c r="B361" s="18" t="s">
        <v>375</v>
      </c>
      <c r="C361" s="18" t="s">
        <v>474</v>
      </c>
      <c r="D361" s="18" t="s">
        <v>199</v>
      </c>
      <c r="E361" s="23" t="s">
        <v>475</v>
      </c>
      <c r="F361" s="23" t="s">
        <v>494</v>
      </c>
      <c r="G361" s="3" t="s">
        <v>495</v>
      </c>
      <c r="H361" s="10" t="s">
        <v>41</v>
      </c>
      <c r="I361" s="10">
        <v>20</v>
      </c>
      <c r="J361" s="21">
        <v>520</v>
      </c>
      <c r="K361" s="21">
        <f t="shared" si="6"/>
        <v>10400</v>
      </c>
      <c r="L361" s="9" t="s">
        <v>706</v>
      </c>
      <c r="M361" s="9" t="s">
        <v>707</v>
      </c>
    </row>
    <row r="362" spans="1:13" ht="38.25" x14ac:dyDescent="0.2">
      <c r="A362" s="5" t="s">
        <v>1</v>
      </c>
      <c r="B362" s="18" t="s">
        <v>375</v>
      </c>
      <c r="C362" s="18" t="s">
        <v>282</v>
      </c>
      <c r="D362" s="18" t="s">
        <v>447</v>
      </c>
      <c r="E362" s="23" t="s">
        <v>496</v>
      </c>
      <c r="F362" s="23" t="s">
        <v>497</v>
      </c>
      <c r="G362" s="3" t="s">
        <v>498</v>
      </c>
      <c r="H362" s="10" t="s">
        <v>41</v>
      </c>
      <c r="I362" s="10">
        <v>10</v>
      </c>
      <c r="J362" s="21">
        <v>39600</v>
      </c>
      <c r="K362" s="21">
        <f t="shared" si="6"/>
        <v>396000</v>
      </c>
      <c r="L362" s="9" t="s">
        <v>706</v>
      </c>
      <c r="M362" s="9" t="s">
        <v>707</v>
      </c>
    </row>
    <row r="363" spans="1:13" ht="51" x14ac:dyDescent="0.2">
      <c r="A363" s="5" t="s">
        <v>1</v>
      </c>
      <c r="B363" s="18" t="s">
        <v>375</v>
      </c>
      <c r="C363" s="18" t="s">
        <v>282</v>
      </c>
      <c r="D363" s="18" t="s">
        <v>338</v>
      </c>
      <c r="E363" s="23" t="s">
        <v>496</v>
      </c>
      <c r="F363" s="23" t="s">
        <v>499</v>
      </c>
      <c r="G363" s="3" t="s">
        <v>500</v>
      </c>
      <c r="H363" s="10" t="s">
        <v>41</v>
      </c>
      <c r="I363" s="10">
        <v>13</v>
      </c>
      <c r="J363" s="21">
        <v>6000</v>
      </c>
      <c r="K363" s="21">
        <f t="shared" si="6"/>
        <v>78000</v>
      </c>
      <c r="L363" s="9" t="s">
        <v>706</v>
      </c>
      <c r="M363" s="9" t="s">
        <v>707</v>
      </c>
    </row>
    <row r="364" spans="1:13" ht="38.25" x14ac:dyDescent="0.2">
      <c r="A364" s="5" t="s">
        <v>1</v>
      </c>
      <c r="B364" s="18" t="s">
        <v>375</v>
      </c>
      <c r="C364" s="18" t="s">
        <v>333</v>
      </c>
      <c r="D364" s="18" t="s">
        <v>501</v>
      </c>
      <c r="E364" s="23" t="s">
        <v>502</v>
      </c>
      <c r="F364" s="23" t="s">
        <v>503</v>
      </c>
      <c r="G364" s="3" t="s">
        <v>504</v>
      </c>
      <c r="H364" s="10" t="s">
        <v>41</v>
      </c>
      <c r="I364" s="10">
        <v>32</v>
      </c>
      <c r="J364" s="21">
        <v>500</v>
      </c>
      <c r="K364" s="21">
        <f t="shared" si="6"/>
        <v>16000</v>
      </c>
      <c r="L364" s="9" t="s">
        <v>706</v>
      </c>
      <c r="M364" s="9" t="s">
        <v>707</v>
      </c>
    </row>
    <row r="365" spans="1:13" ht="63.75" x14ac:dyDescent="0.2">
      <c r="A365" s="5" t="s">
        <v>1</v>
      </c>
      <c r="B365" s="18" t="s">
        <v>375</v>
      </c>
      <c r="C365" s="18" t="s">
        <v>333</v>
      </c>
      <c r="D365" s="18" t="s">
        <v>501</v>
      </c>
      <c r="E365" s="23" t="s">
        <v>502</v>
      </c>
      <c r="F365" s="23" t="s">
        <v>505</v>
      </c>
      <c r="G365" s="3" t="s">
        <v>506</v>
      </c>
      <c r="H365" s="10" t="s">
        <v>41</v>
      </c>
      <c r="I365" s="10">
        <v>4</v>
      </c>
      <c r="J365" s="21">
        <v>450</v>
      </c>
      <c r="K365" s="21">
        <f t="shared" si="6"/>
        <v>1800</v>
      </c>
      <c r="L365" s="9" t="s">
        <v>706</v>
      </c>
      <c r="M365" s="9" t="s">
        <v>707</v>
      </c>
    </row>
    <row r="366" spans="1:13" ht="51" x14ac:dyDescent="0.2">
      <c r="A366" s="5" t="s">
        <v>1</v>
      </c>
      <c r="B366" s="18" t="s">
        <v>375</v>
      </c>
      <c r="C366" s="18" t="s">
        <v>507</v>
      </c>
      <c r="D366" s="18" t="s">
        <v>159</v>
      </c>
      <c r="E366" s="23" t="s">
        <v>508</v>
      </c>
      <c r="F366" s="23" t="s">
        <v>509</v>
      </c>
      <c r="G366" s="3" t="s">
        <v>510</v>
      </c>
      <c r="H366" s="10" t="s">
        <v>41</v>
      </c>
      <c r="I366" s="10">
        <v>7</v>
      </c>
      <c r="J366" s="21">
        <v>1100</v>
      </c>
      <c r="K366" s="21">
        <f t="shared" si="6"/>
        <v>7700</v>
      </c>
      <c r="L366" s="9" t="s">
        <v>706</v>
      </c>
      <c r="M366" s="9" t="s">
        <v>707</v>
      </c>
    </row>
    <row r="367" spans="1:13" ht="38.25" x14ac:dyDescent="0.2">
      <c r="A367" s="5" t="s">
        <v>1</v>
      </c>
      <c r="B367" s="18" t="s">
        <v>375</v>
      </c>
      <c r="C367" s="18" t="s">
        <v>507</v>
      </c>
      <c r="D367" s="18" t="s">
        <v>163</v>
      </c>
      <c r="E367" s="23" t="s">
        <v>508</v>
      </c>
      <c r="F367" s="23" t="s">
        <v>511</v>
      </c>
      <c r="G367" s="3" t="s">
        <v>512</v>
      </c>
      <c r="H367" s="10" t="s">
        <v>41</v>
      </c>
      <c r="I367" s="10">
        <v>26</v>
      </c>
      <c r="J367" s="21">
        <v>5500</v>
      </c>
      <c r="K367" s="21">
        <f t="shared" si="6"/>
        <v>143000</v>
      </c>
      <c r="L367" s="9" t="s">
        <v>706</v>
      </c>
      <c r="M367" s="9" t="s">
        <v>707</v>
      </c>
    </row>
    <row r="368" spans="1:13" ht="38.25" x14ac:dyDescent="0.2">
      <c r="A368" s="5" t="s">
        <v>1</v>
      </c>
      <c r="B368" s="18" t="s">
        <v>375</v>
      </c>
      <c r="C368" s="18" t="s">
        <v>507</v>
      </c>
      <c r="D368" s="18" t="s">
        <v>159</v>
      </c>
      <c r="E368" s="23" t="s">
        <v>508</v>
      </c>
      <c r="F368" s="23" t="s">
        <v>513</v>
      </c>
      <c r="G368" s="3" t="s">
        <v>514</v>
      </c>
      <c r="H368" s="10" t="s">
        <v>41</v>
      </c>
      <c r="I368" s="10">
        <v>7</v>
      </c>
      <c r="J368" s="21">
        <v>2100</v>
      </c>
      <c r="K368" s="21">
        <f t="shared" si="6"/>
        <v>14700</v>
      </c>
      <c r="L368" s="9" t="s">
        <v>706</v>
      </c>
      <c r="M368" s="9" t="s">
        <v>707</v>
      </c>
    </row>
    <row r="369" spans="1:13" ht="63.75" x14ac:dyDescent="0.2">
      <c r="A369" s="5" t="s">
        <v>1</v>
      </c>
      <c r="B369" s="18" t="s">
        <v>375</v>
      </c>
      <c r="C369" s="18" t="s">
        <v>507</v>
      </c>
      <c r="D369" s="18" t="s">
        <v>163</v>
      </c>
      <c r="E369" s="23" t="s">
        <v>508</v>
      </c>
      <c r="F369" s="23" t="s">
        <v>515</v>
      </c>
      <c r="G369" s="3" t="s">
        <v>516</v>
      </c>
      <c r="H369" s="10" t="s">
        <v>41</v>
      </c>
      <c r="I369" s="10">
        <v>23</v>
      </c>
      <c r="J369" s="21">
        <v>470</v>
      </c>
      <c r="K369" s="21">
        <f t="shared" si="6"/>
        <v>10810</v>
      </c>
      <c r="L369" s="9" t="s">
        <v>706</v>
      </c>
      <c r="M369" s="9" t="s">
        <v>707</v>
      </c>
    </row>
    <row r="370" spans="1:13" ht="51" x14ac:dyDescent="0.2">
      <c r="A370" s="5" t="s">
        <v>1</v>
      </c>
      <c r="B370" s="18" t="s">
        <v>375</v>
      </c>
      <c r="C370" s="18" t="s">
        <v>507</v>
      </c>
      <c r="D370" s="18" t="s">
        <v>163</v>
      </c>
      <c r="E370" s="23" t="s">
        <v>508</v>
      </c>
      <c r="F370" s="23" t="s">
        <v>517</v>
      </c>
      <c r="G370" s="3" t="s">
        <v>518</v>
      </c>
      <c r="H370" s="10" t="s">
        <v>41</v>
      </c>
      <c r="I370" s="10">
        <v>9</v>
      </c>
      <c r="J370" s="21">
        <v>2100</v>
      </c>
      <c r="K370" s="21">
        <f t="shared" si="6"/>
        <v>18900</v>
      </c>
      <c r="L370" s="9" t="s">
        <v>706</v>
      </c>
      <c r="M370" s="9" t="s">
        <v>707</v>
      </c>
    </row>
    <row r="371" spans="1:13" ht="38.25" x14ac:dyDescent="0.2">
      <c r="A371" s="5" t="s">
        <v>1</v>
      </c>
      <c r="B371" s="18" t="s">
        <v>375</v>
      </c>
      <c r="C371" s="18" t="s">
        <v>507</v>
      </c>
      <c r="D371" s="18" t="s">
        <v>159</v>
      </c>
      <c r="E371" s="23" t="s">
        <v>508</v>
      </c>
      <c r="F371" s="23" t="s">
        <v>519</v>
      </c>
      <c r="G371" s="3" t="s">
        <v>520</v>
      </c>
      <c r="H371" s="10" t="s">
        <v>41</v>
      </c>
      <c r="I371" s="10">
        <v>3</v>
      </c>
      <c r="J371" s="21">
        <v>2100</v>
      </c>
      <c r="K371" s="21">
        <f t="shared" si="6"/>
        <v>6300</v>
      </c>
      <c r="L371" s="9" t="s">
        <v>706</v>
      </c>
      <c r="M371" s="9" t="s">
        <v>707</v>
      </c>
    </row>
    <row r="372" spans="1:13" ht="38.25" x14ac:dyDescent="0.2">
      <c r="A372" s="5" t="s">
        <v>1</v>
      </c>
      <c r="B372" s="18" t="s">
        <v>375</v>
      </c>
      <c r="C372" s="18" t="s">
        <v>521</v>
      </c>
      <c r="D372" s="18" t="s">
        <v>346</v>
      </c>
      <c r="E372" s="23" t="s">
        <v>522</v>
      </c>
      <c r="F372" s="23" t="s">
        <v>523</v>
      </c>
      <c r="G372" s="3" t="s">
        <v>524</v>
      </c>
      <c r="H372" s="10" t="s">
        <v>41</v>
      </c>
      <c r="I372" s="10">
        <v>8</v>
      </c>
      <c r="J372" s="21">
        <v>3700</v>
      </c>
      <c r="K372" s="21">
        <f t="shared" si="6"/>
        <v>29600</v>
      </c>
      <c r="L372" s="9" t="s">
        <v>706</v>
      </c>
      <c r="M372" s="9" t="s">
        <v>707</v>
      </c>
    </row>
    <row r="373" spans="1:13" ht="38.25" x14ac:dyDescent="0.2">
      <c r="A373" s="5" t="s">
        <v>1</v>
      </c>
      <c r="B373" s="18" t="s">
        <v>375</v>
      </c>
      <c r="C373" s="18" t="s">
        <v>521</v>
      </c>
      <c r="D373" s="18" t="s">
        <v>346</v>
      </c>
      <c r="E373" s="23" t="s">
        <v>522</v>
      </c>
      <c r="F373" s="23" t="s">
        <v>525</v>
      </c>
      <c r="G373" s="3" t="s">
        <v>526</v>
      </c>
      <c r="H373" s="10" t="s">
        <v>41</v>
      </c>
      <c r="I373" s="10">
        <v>8</v>
      </c>
      <c r="J373" s="21">
        <v>11600</v>
      </c>
      <c r="K373" s="21">
        <f t="shared" si="6"/>
        <v>92800</v>
      </c>
      <c r="L373" s="9" t="s">
        <v>706</v>
      </c>
      <c r="M373" s="9" t="s">
        <v>707</v>
      </c>
    </row>
    <row r="374" spans="1:13" ht="38.25" x14ac:dyDescent="0.2">
      <c r="A374" s="5" t="s">
        <v>1</v>
      </c>
      <c r="B374" s="18" t="s">
        <v>375</v>
      </c>
      <c r="C374" s="18" t="s">
        <v>521</v>
      </c>
      <c r="D374" s="18" t="s">
        <v>346</v>
      </c>
      <c r="E374" s="23" t="s">
        <v>522</v>
      </c>
      <c r="F374" s="23" t="s">
        <v>527</v>
      </c>
      <c r="G374" s="3" t="s">
        <v>528</v>
      </c>
      <c r="H374" s="10" t="s">
        <v>41</v>
      </c>
      <c r="I374" s="10">
        <v>10</v>
      </c>
      <c r="J374" s="21">
        <v>15000</v>
      </c>
      <c r="K374" s="21">
        <f t="shared" si="6"/>
        <v>150000</v>
      </c>
      <c r="L374" s="9" t="s">
        <v>706</v>
      </c>
      <c r="M374" s="9" t="s">
        <v>707</v>
      </c>
    </row>
    <row r="375" spans="1:13" ht="51" x14ac:dyDescent="0.2">
      <c r="A375" s="5" t="s">
        <v>1</v>
      </c>
      <c r="B375" s="18" t="s">
        <v>375</v>
      </c>
      <c r="C375" s="18" t="s">
        <v>521</v>
      </c>
      <c r="D375" s="18" t="s">
        <v>346</v>
      </c>
      <c r="E375" s="23" t="s">
        <v>522</v>
      </c>
      <c r="F375" s="23" t="s">
        <v>529</v>
      </c>
      <c r="G375" s="3" t="s">
        <v>530</v>
      </c>
      <c r="H375" s="10" t="s">
        <v>41</v>
      </c>
      <c r="I375" s="10">
        <v>10</v>
      </c>
      <c r="J375" s="21">
        <v>10000</v>
      </c>
      <c r="K375" s="21">
        <f t="shared" si="6"/>
        <v>100000</v>
      </c>
      <c r="L375" s="9" t="s">
        <v>706</v>
      </c>
      <c r="M375" s="9" t="s">
        <v>707</v>
      </c>
    </row>
    <row r="376" spans="1:13" ht="51" x14ac:dyDescent="0.2">
      <c r="A376" s="5" t="s">
        <v>1</v>
      </c>
      <c r="B376" s="18" t="s">
        <v>375</v>
      </c>
      <c r="C376" s="18" t="s">
        <v>46</v>
      </c>
      <c r="D376" s="18" t="s">
        <v>393</v>
      </c>
      <c r="E376" s="23" t="s">
        <v>215</v>
      </c>
      <c r="F376" s="23" t="s">
        <v>531</v>
      </c>
      <c r="G376" s="3" t="s">
        <v>532</v>
      </c>
      <c r="H376" s="10" t="s">
        <v>41</v>
      </c>
      <c r="I376" s="10">
        <v>330</v>
      </c>
      <c r="J376" s="21">
        <v>11</v>
      </c>
      <c r="K376" s="21">
        <f t="shared" si="6"/>
        <v>3630</v>
      </c>
      <c r="L376" s="9" t="s">
        <v>706</v>
      </c>
      <c r="M376" s="9" t="s">
        <v>707</v>
      </c>
    </row>
    <row r="377" spans="1:13" ht="38.25" x14ac:dyDescent="0.2">
      <c r="A377" s="5" t="s">
        <v>1</v>
      </c>
      <c r="B377" s="18" t="s">
        <v>375</v>
      </c>
      <c r="C377" s="18" t="s">
        <v>46</v>
      </c>
      <c r="D377" s="18" t="s">
        <v>533</v>
      </c>
      <c r="E377" s="23" t="s">
        <v>534</v>
      </c>
      <c r="F377" s="23" t="s">
        <v>535</v>
      </c>
      <c r="G377" s="3" t="s">
        <v>536</v>
      </c>
      <c r="H377" s="10" t="s">
        <v>41</v>
      </c>
      <c r="I377" s="10">
        <v>6</v>
      </c>
      <c r="J377" s="21">
        <v>29500</v>
      </c>
      <c r="K377" s="21">
        <f t="shared" si="6"/>
        <v>177000</v>
      </c>
      <c r="L377" s="9" t="s">
        <v>706</v>
      </c>
      <c r="M377" s="9" t="s">
        <v>707</v>
      </c>
    </row>
    <row r="378" spans="1:13" ht="63.75" x14ac:dyDescent="0.2">
      <c r="A378" s="5" t="s">
        <v>1</v>
      </c>
      <c r="B378" s="18" t="s">
        <v>375</v>
      </c>
      <c r="C378" s="18" t="s">
        <v>46</v>
      </c>
      <c r="D378" s="18" t="s">
        <v>537</v>
      </c>
      <c r="E378" s="23" t="s">
        <v>538</v>
      </c>
      <c r="F378" s="23" t="s">
        <v>539</v>
      </c>
      <c r="G378" s="3" t="s">
        <v>540</v>
      </c>
      <c r="H378" s="10" t="s">
        <v>41</v>
      </c>
      <c r="I378" s="10">
        <v>800</v>
      </c>
      <c r="J378" s="21">
        <v>3</v>
      </c>
      <c r="K378" s="21">
        <f t="shared" si="6"/>
        <v>2400</v>
      </c>
      <c r="L378" s="9" t="s">
        <v>706</v>
      </c>
      <c r="M378" s="9" t="s">
        <v>707</v>
      </c>
    </row>
    <row r="379" spans="1:13" ht="76.5" x14ac:dyDescent="0.2">
      <c r="A379" s="5" t="s">
        <v>1</v>
      </c>
      <c r="B379" s="18" t="s">
        <v>375</v>
      </c>
      <c r="C379" s="18" t="s">
        <v>282</v>
      </c>
      <c r="D379" s="18" t="s">
        <v>541</v>
      </c>
      <c r="E379" s="23" t="s">
        <v>496</v>
      </c>
      <c r="F379" s="23" t="s">
        <v>542</v>
      </c>
      <c r="G379" s="3" t="s">
        <v>543</v>
      </c>
      <c r="H379" s="10" t="s">
        <v>41</v>
      </c>
      <c r="I379" s="10">
        <v>3</v>
      </c>
      <c r="J379" s="21">
        <v>2300</v>
      </c>
      <c r="K379" s="21">
        <f t="shared" si="6"/>
        <v>6900</v>
      </c>
      <c r="L379" s="9" t="s">
        <v>706</v>
      </c>
      <c r="M379" s="9" t="s">
        <v>707</v>
      </c>
    </row>
    <row r="380" spans="1:13" ht="63.75" x14ac:dyDescent="0.2">
      <c r="A380" s="5" t="s">
        <v>1</v>
      </c>
      <c r="B380" s="18" t="s">
        <v>544</v>
      </c>
      <c r="C380" s="18" t="s">
        <v>158</v>
      </c>
      <c r="D380" s="18" t="s">
        <v>159</v>
      </c>
      <c r="E380" s="23" t="s">
        <v>339</v>
      </c>
      <c r="F380" s="23" t="s">
        <v>545</v>
      </c>
      <c r="G380" s="3" t="s">
        <v>546</v>
      </c>
      <c r="H380" s="10" t="s">
        <v>41</v>
      </c>
      <c r="I380" s="10">
        <v>26</v>
      </c>
      <c r="J380" s="21">
        <v>1500</v>
      </c>
      <c r="K380" s="21">
        <f t="shared" si="6"/>
        <v>39000</v>
      </c>
      <c r="L380" s="9" t="s">
        <v>706</v>
      </c>
      <c r="M380" s="9" t="s">
        <v>707</v>
      </c>
    </row>
    <row r="381" spans="1:13" ht="63.75" x14ac:dyDescent="0.2">
      <c r="A381" s="5" t="s">
        <v>1</v>
      </c>
      <c r="B381" s="18" t="s">
        <v>544</v>
      </c>
      <c r="C381" s="18" t="s">
        <v>158</v>
      </c>
      <c r="D381" s="18" t="s">
        <v>159</v>
      </c>
      <c r="E381" s="23" t="s">
        <v>339</v>
      </c>
      <c r="F381" s="23" t="s">
        <v>547</v>
      </c>
      <c r="G381" s="3" t="s">
        <v>548</v>
      </c>
      <c r="H381" s="10" t="s">
        <v>41</v>
      </c>
      <c r="I381" s="10">
        <v>26</v>
      </c>
      <c r="J381" s="21">
        <v>1500</v>
      </c>
      <c r="K381" s="21">
        <f t="shared" si="6"/>
        <v>39000</v>
      </c>
      <c r="L381" s="9" t="s">
        <v>706</v>
      </c>
      <c r="M381" s="9" t="s">
        <v>707</v>
      </c>
    </row>
    <row r="382" spans="1:13" ht="76.5" x14ac:dyDescent="0.2">
      <c r="A382" s="5" t="s">
        <v>1</v>
      </c>
      <c r="B382" s="18" t="s">
        <v>544</v>
      </c>
      <c r="C382" s="18" t="s">
        <v>549</v>
      </c>
      <c r="D382" s="18" t="s">
        <v>436</v>
      </c>
      <c r="E382" s="23" t="s">
        <v>550</v>
      </c>
      <c r="F382" s="23" t="s">
        <v>551</v>
      </c>
      <c r="G382" s="3" t="s">
        <v>552</v>
      </c>
      <c r="H382" s="10" t="s">
        <v>41</v>
      </c>
      <c r="I382" s="10">
        <v>10</v>
      </c>
      <c r="J382" s="21">
        <v>7000</v>
      </c>
      <c r="K382" s="21">
        <f t="shared" si="6"/>
        <v>70000</v>
      </c>
      <c r="L382" s="9" t="s">
        <v>706</v>
      </c>
      <c r="M382" s="9" t="s">
        <v>707</v>
      </c>
    </row>
    <row r="383" spans="1:13" ht="38.25" x14ac:dyDescent="0.2">
      <c r="A383" s="5" t="s">
        <v>1</v>
      </c>
      <c r="B383" s="18" t="s">
        <v>544</v>
      </c>
      <c r="C383" s="18" t="s">
        <v>549</v>
      </c>
      <c r="D383" s="18" t="s">
        <v>199</v>
      </c>
      <c r="E383" s="23" t="s">
        <v>553</v>
      </c>
      <c r="F383" s="23" t="s">
        <v>554</v>
      </c>
      <c r="G383" s="3" t="s">
        <v>555</v>
      </c>
      <c r="H383" s="10" t="s">
        <v>41</v>
      </c>
      <c r="I383" s="10">
        <v>10</v>
      </c>
      <c r="J383" s="21">
        <v>4000</v>
      </c>
      <c r="K383" s="21">
        <f t="shared" si="6"/>
        <v>40000</v>
      </c>
      <c r="L383" s="9" t="s">
        <v>706</v>
      </c>
      <c r="M383" s="9" t="s">
        <v>707</v>
      </c>
    </row>
    <row r="384" spans="1:13" ht="38.25" x14ac:dyDescent="0.2">
      <c r="A384" s="5" t="s">
        <v>1</v>
      </c>
      <c r="B384" s="18" t="s">
        <v>544</v>
      </c>
      <c r="C384" s="18" t="s">
        <v>549</v>
      </c>
      <c r="D384" s="18" t="s">
        <v>556</v>
      </c>
      <c r="E384" s="23" t="s">
        <v>557</v>
      </c>
      <c r="F384" s="23" t="s">
        <v>558</v>
      </c>
      <c r="G384" s="3" t="s">
        <v>559</v>
      </c>
      <c r="H384" s="10" t="s">
        <v>41</v>
      </c>
      <c r="I384" s="10">
        <v>10</v>
      </c>
      <c r="J384" s="21">
        <v>6000</v>
      </c>
      <c r="K384" s="21">
        <f t="shared" si="6"/>
        <v>60000</v>
      </c>
      <c r="L384" s="9" t="s">
        <v>706</v>
      </c>
      <c r="M384" s="9" t="s">
        <v>707</v>
      </c>
    </row>
    <row r="385" spans="1:13" ht="38.25" x14ac:dyDescent="0.2">
      <c r="A385" s="5" t="s">
        <v>1</v>
      </c>
      <c r="B385" s="18" t="s">
        <v>544</v>
      </c>
      <c r="C385" s="18" t="s">
        <v>560</v>
      </c>
      <c r="D385" s="18" t="s">
        <v>18</v>
      </c>
      <c r="E385" s="23" t="s">
        <v>561</v>
      </c>
      <c r="F385" s="23" t="s">
        <v>562</v>
      </c>
      <c r="G385" s="3" t="s">
        <v>563</v>
      </c>
      <c r="H385" s="10" t="s">
        <v>41</v>
      </c>
      <c r="I385" s="10">
        <v>4</v>
      </c>
      <c r="J385" s="21">
        <v>1000</v>
      </c>
      <c r="K385" s="21">
        <f t="shared" si="6"/>
        <v>4000</v>
      </c>
      <c r="L385" s="9" t="s">
        <v>706</v>
      </c>
      <c r="M385" s="9" t="s">
        <v>707</v>
      </c>
    </row>
    <row r="386" spans="1:13" ht="63.75" x14ac:dyDescent="0.2">
      <c r="A386" s="5" t="s">
        <v>1</v>
      </c>
      <c r="B386" s="18" t="s">
        <v>544</v>
      </c>
      <c r="C386" s="18" t="s">
        <v>560</v>
      </c>
      <c r="D386" s="18" t="s">
        <v>18</v>
      </c>
      <c r="E386" s="23" t="s">
        <v>564</v>
      </c>
      <c r="F386" s="23" t="s">
        <v>565</v>
      </c>
      <c r="G386" s="3" t="s">
        <v>566</v>
      </c>
      <c r="H386" s="10" t="s">
        <v>41</v>
      </c>
      <c r="I386" s="10">
        <v>4</v>
      </c>
      <c r="J386" s="21">
        <v>4500</v>
      </c>
      <c r="K386" s="21">
        <f t="shared" si="6"/>
        <v>18000</v>
      </c>
      <c r="L386" s="9" t="s">
        <v>706</v>
      </c>
      <c r="M386" s="9" t="s">
        <v>707</v>
      </c>
    </row>
    <row r="387" spans="1:13" ht="51" x14ac:dyDescent="0.2">
      <c r="A387" s="5" t="s">
        <v>1</v>
      </c>
      <c r="B387" s="18" t="s">
        <v>544</v>
      </c>
      <c r="C387" s="18" t="s">
        <v>567</v>
      </c>
      <c r="D387" s="18" t="s">
        <v>568</v>
      </c>
      <c r="E387" s="23" t="s">
        <v>569</v>
      </c>
      <c r="F387" s="23" t="s">
        <v>570</v>
      </c>
      <c r="G387" s="3" t="s">
        <v>571</v>
      </c>
      <c r="H387" s="10" t="s">
        <v>41</v>
      </c>
      <c r="I387" s="10">
        <v>4</v>
      </c>
      <c r="J387" s="21">
        <v>20000</v>
      </c>
      <c r="K387" s="21">
        <f t="shared" si="6"/>
        <v>80000</v>
      </c>
      <c r="L387" s="9" t="s">
        <v>706</v>
      </c>
      <c r="M387" s="9" t="s">
        <v>707</v>
      </c>
    </row>
    <row r="388" spans="1:13" ht="140.25" x14ac:dyDescent="0.2">
      <c r="A388" s="5" t="s">
        <v>1</v>
      </c>
      <c r="B388" s="18" t="s">
        <v>544</v>
      </c>
      <c r="C388" s="18" t="s">
        <v>567</v>
      </c>
      <c r="D388" s="18" t="s">
        <v>501</v>
      </c>
      <c r="E388" s="23" t="s">
        <v>572</v>
      </c>
      <c r="F388" s="23" t="s">
        <v>573</v>
      </c>
      <c r="G388" s="3" t="s">
        <v>574</v>
      </c>
      <c r="H388" s="10" t="s">
        <v>41</v>
      </c>
      <c r="I388" s="10">
        <v>3</v>
      </c>
      <c r="J388" s="21">
        <v>34000</v>
      </c>
      <c r="K388" s="21">
        <f t="shared" si="6"/>
        <v>102000</v>
      </c>
      <c r="L388" s="9" t="s">
        <v>706</v>
      </c>
      <c r="M388" s="9" t="s">
        <v>707</v>
      </c>
    </row>
    <row r="389" spans="1:13" ht="38.25" x14ac:dyDescent="0.2">
      <c r="A389" s="5" t="s">
        <v>1</v>
      </c>
      <c r="B389" s="18" t="s">
        <v>544</v>
      </c>
      <c r="C389" s="18" t="s">
        <v>46</v>
      </c>
      <c r="D389" s="18" t="s">
        <v>575</v>
      </c>
      <c r="E389" s="23" t="s">
        <v>576</v>
      </c>
      <c r="F389" s="23" t="s">
        <v>577</v>
      </c>
      <c r="G389" s="3" t="s">
        <v>578</v>
      </c>
      <c r="H389" s="10" t="s">
        <v>41</v>
      </c>
      <c r="I389" s="10">
        <v>4</v>
      </c>
      <c r="J389" s="21">
        <v>10000</v>
      </c>
      <c r="K389" s="21">
        <f t="shared" si="6"/>
        <v>40000</v>
      </c>
      <c r="L389" s="9" t="s">
        <v>706</v>
      </c>
      <c r="M389" s="9" t="s">
        <v>707</v>
      </c>
    </row>
    <row r="390" spans="1:13" ht="38.25" x14ac:dyDescent="0.2">
      <c r="A390" s="5" t="s">
        <v>1</v>
      </c>
      <c r="B390" s="18" t="s">
        <v>544</v>
      </c>
      <c r="C390" s="18" t="s">
        <v>173</v>
      </c>
      <c r="D390" s="18" t="s">
        <v>346</v>
      </c>
      <c r="E390" s="23" t="s">
        <v>579</v>
      </c>
      <c r="F390" s="23" t="s">
        <v>580</v>
      </c>
      <c r="G390" s="3" t="s">
        <v>581</v>
      </c>
      <c r="H390" s="10" t="s">
        <v>41</v>
      </c>
      <c r="I390" s="10">
        <v>7</v>
      </c>
      <c r="J390" s="21">
        <v>3300</v>
      </c>
      <c r="K390" s="21">
        <f t="shared" si="6"/>
        <v>23100</v>
      </c>
      <c r="L390" s="9" t="s">
        <v>706</v>
      </c>
      <c r="M390" s="9" t="s">
        <v>707</v>
      </c>
    </row>
    <row r="391" spans="1:13" ht="51" x14ac:dyDescent="0.2">
      <c r="A391" s="5" t="s">
        <v>1</v>
      </c>
      <c r="B391" s="18" t="s">
        <v>544</v>
      </c>
      <c r="C391" s="18" t="s">
        <v>158</v>
      </c>
      <c r="D391" s="18" t="s">
        <v>159</v>
      </c>
      <c r="E391" s="23" t="s">
        <v>339</v>
      </c>
      <c r="F391" s="23" t="s">
        <v>582</v>
      </c>
      <c r="G391" s="3" t="s">
        <v>583</v>
      </c>
      <c r="H391" s="10" t="s">
        <v>41</v>
      </c>
      <c r="I391" s="10">
        <v>26</v>
      </c>
      <c r="J391" s="21">
        <v>1500</v>
      </c>
      <c r="K391" s="21">
        <f t="shared" si="6"/>
        <v>39000</v>
      </c>
      <c r="L391" s="9" t="s">
        <v>706</v>
      </c>
      <c r="M391" s="9" t="s">
        <v>707</v>
      </c>
    </row>
    <row r="392" spans="1:13" ht="38.25" x14ac:dyDescent="0.2">
      <c r="A392" s="5" t="s">
        <v>1</v>
      </c>
      <c r="B392" s="18" t="s">
        <v>584</v>
      </c>
      <c r="C392" s="18" t="s">
        <v>585</v>
      </c>
      <c r="D392" s="18" t="s">
        <v>586</v>
      </c>
      <c r="E392" s="23" t="s">
        <v>587</v>
      </c>
      <c r="F392" s="23" t="s">
        <v>588</v>
      </c>
      <c r="G392" s="3" t="s">
        <v>589</v>
      </c>
      <c r="H392" s="10" t="s">
        <v>41</v>
      </c>
      <c r="I392" s="10">
        <v>2</v>
      </c>
      <c r="J392" s="21">
        <v>14000</v>
      </c>
      <c r="K392" s="21">
        <f t="shared" si="6"/>
        <v>28000</v>
      </c>
      <c r="L392" s="9" t="s">
        <v>706</v>
      </c>
      <c r="M392" s="9" t="s">
        <v>707</v>
      </c>
    </row>
    <row r="393" spans="1:13" ht="76.5" x14ac:dyDescent="0.2">
      <c r="A393" s="5" t="s">
        <v>1</v>
      </c>
      <c r="B393" s="18" t="s">
        <v>584</v>
      </c>
      <c r="C393" s="18" t="s">
        <v>590</v>
      </c>
      <c r="D393" s="18" t="s">
        <v>393</v>
      </c>
      <c r="E393" s="23" t="s">
        <v>591</v>
      </c>
      <c r="F393" s="23" t="s">
        <v>592</v>
      </c>
      <c r="G393" s="3" t="s">
        <v>593</v>
      </c>
      <c r="H393" s="10" t="s">
        <v>41</v>
      </c>
      <c r="I393" s="10">
        <v>20</v>
      </c>
      <c r="J393" s="21">
        <v>2000</v>
      </c>
      <c r="K393" s="21">
        <f t="shared" si="6"/>
        <v>40000</v>
      </c>
      <c r="L393" s="9" t="s">
        <v>706</v>
      </c>
      <c r="M393" s="9" t="s">
        <v>707</v>
      </c>
    </row>
    <row r="394" spans="1:13" ht="38.25" x14ac:dyDescent="0.2">
      <c r="A394" s="5" t="s">
        <v>1</v>
      </c>
      <c r="B394" s="18" t="s">
        <v>584</v>
      </c>
      <c r="C394" s="18" t="s">
        <v>46</v>
      </c>
      <c r="D394" s="18" t="s">
        <v>594</v>
      </c>
      <c r="E394" s="23" t="s">
        <v>595</v>
      </c>
      <c r="F394" s="23" t="s">
        <v>596</v>
      </c>
      <c r="G394" s="3" t="s">
        <v>597</v>
      </c>
      <c r="H394" s="10" t="s">
        <v>41</v>
      </c>
      <c r="I394" s="10">
        <v>4</v>
      </c>
      <c r="J394" s="21">
        <v>1400</v>
      </c>
      <c r="K394" s="21">
        <f t="shared" si="6"/>
        <v>5600</v>
      </c>
      <c r="L394" s="9" t="s">
        <v>706</v>
      </c>
      <c r="M394" s="9" t="s">
        <v>707</v>
      </c>
    </row>
    <row r="395" spans="1:13" ht="38.25" x14ac:dyDescent="0.2">
      <c r="A395" s="5" t="s">
        <v>1</v>
      </c>
      <c r="B395" s="18" t="s">
        <v>584</v>
      </c>
      <c r="C395" s="18" t="s">
        <v>46</v>
      </c>
      <c r="D395" s="18" t="s">
        <v>598</v>
      </c>
      <c r="E395" s="23" t="s">
        <v>599</v>
      </c>
      <c r="F395" s="23" t="s">
        <v>600</v>
      </c>
      <c r="G395" s="3" t="s">
        <v>601</v>
      </c>
      <c r="H395" s="10" t="s">
        <v>41</v>
      </c>
      <c r="I395" s="10">
        <v>4</v>
      </c>
      <c r="J395" s="21">
        <v>2000</v>
      </c>
      <c r="K395" s="21">
        <f t="shared" si="6"/>
        <v>8000</v>
      </c>
      <c r="L395" s="9" t="s">
        <v>706</v>
      </c>
      <c r="M395" s="9" t="s">
        <v>707</v>
      </c>
    </row>
    <row r="396" spans="1:13" ht="38.25" x14ac:dyDescent="0.2">
      <c r="A396" s="5" t="s">
        <v>1</v>
      </c>
      <c r="B396" s="18" t="s">
        <v>584</v>
      </c>
      <c r="C396" s="18" t="s">
        <v>249</v>
      </c>
      <c r="D396" s="18" t="s">
        <v>18</v>
      </c>
      <c r="E396" s="23" t="s">
        <v>602</v>
      </c>
      <c r="F396" s="23" t="s">
        <v>603</v>
      </c>
      <c r="G396" s="3" t="s">
        <v>604</v>
      </c>
      <c r="H396" s="10" t="s">
        <v>41</v>
      </c>
      <c r="I396" s="10">
        <v>20</v>
      </c>
      <c r="J396" s="21">
        <v>1700</v>
      </c>
      <c r="K396" s="21">
        <f t="shared" si="6"/>
        <v>34000</v>
      </c>
      <c r="L396" s="9" t="s">
        <v>706</v>
      </c>
      <c r="M396" s="9" t="s">
        <v>707</v>
      </c>
    </row>
    <row r="397" spans="1:13" ht="63.75" x14ac:dyDescent="0.2">
      <c r="A397" s="5" t="s">
        <v>1</v>
      </c>
      <c r="B397" s="18" t="s">
        <v>584</v>
      </c>
      <c r="C397" s="18" t="s">
        <v>443</v>
      </c>
      <c r="D397" s="18" t="s">
        <v>159</v>
      </c>
      <c r="E397" s="23" t="s">
        <v>605</v>
      </c>
      <c r="F397" s="23" t="s">
        <v>606</v>
      </c>
      <c r="G397" s="3" t="s">
        <v>607</v>
      </c>
      <c r="H397" s="10" t="s">
        <v>41</v>
      </c>
      <c r="I397" s="10">
        <v>148</v>
      </c>
      <c r="J397" s="21">
        <v>2300</v>
      </c>
      <c r="K397" s="21">
        <f t="shared" si="6"/>
        <v>340400</v>
      </c>
      <c r="L397" s="9" t="s">
        <v>706</v>
      </c>
      <c r="M397" s="9" t="s">
        <v>707</v>
      </c>
    </row>
    <row r="398" spans="1:13" ht="63.75" x14ac:dyDescent="0.2">
      <c r="A398" s="5" t="s">
        <v>1</v>
      </c>
      <c r="B398" s="18" t="s">
        <v>608</v>
      </c>
      <c r="C398" s="18" t="s">
        <v>92</v>
      </c>
      <c r="D398" s="18" t="s">
        <v>609</v>
      </c>
      <c r="E398" s="23" t="s">
        <v>610</v>
      </c>
      <c r="F398" s="23" t="s">
        <v>611</v>
      </c>
      <c r="G398" s="3" t="s">
        <v>612</v>
      </c>
      <c r="H398" s="10" t="s">
        <v>91</v>
      </c>
      <c r="I398" s="10">
        <v>15</v>
      </c>
      <c r="J398" s="21">
        <v>1800</v>
      </c>
      <c r="K398" s="21">
        <f t="shared" si="6"/>
        <v>27000</v>
      </c>
      <c r="L398" s="9" t="s">
        <v>706</v>
      </c>
      <c r="M398" s="9" t="s">
        <v>707</v>
      </c>
    </row>
    <row r="399" spans="1:13" ht="51" x14ac:dyDescent="0.2">
      <c r="A399" s="5" t="s">
        <v>1</v>
      </c>
      <c r="B399" s="18" t="s">
        <v>608</v>
      </c>
      <c r="C399" s="18" t="s">
        <v>46</v>
      </c>
      <c r="D399" s="18" t="s">
        <v>613</v>
      </c>
      <c r="E399" s="23" t="s">
        <v>614</v>
      </c>
      <c r="F399" s="23" t="s">
        <v>615</v>
      </c>
      <c r="G399" s="3" t="s">
        <v>616</v>
      </c>
      <c r="H399" s="10" t="s">
        <v>41</v>
      </c>
      <c r="I399" s="10">
        <v>10</v>
      </c>
      <c r="J399" s="21">
        <v>1050</v>
      </c>
      <c r="K399" s="21">
        <f t="shared" si="6"/>
        <v>10500</v>
      </c>
      <c r="L399" s="9" t="s">
        <v>706</v>
      </c>
      <c r="M399" s="9" t="s">
        <v>707</v>
      </c>
    </row>
    <row r="400" spans="1:13" ht="76.5" x14ac:dyDescent="0.2">
      <c r="A400" s="5" t="s">
        <v>1</v>
      </c>
      <c r="B400" s="18" t="s">
        <v>617</v>
      </c>
      <c r="C400" s="18" t="s">
        <v>402</v>
      </c>
      <c r="D400" s="18" t="s">
        <v>18</v>
      </c>
      <c r="E400" s="23" t="s">
        <v>618</v>
      </c>
      <c r="F400" s="23" t="s">
        <v>619</v>
      </c>
      <c r="G400" s="3" t="s">
        <v>620</v>
      </c>
      <c r="H400" s="10" t="s">
        <v>41</v>
      </c>
      <c r="I400" s="10">
        <v>4</v>
      </c>
      <c r="J400" s="21">
        <v>1400</v>
      </c>
      <c r="K400" s="21">
        <f t="shared" si="6"/>
        <v>5600</v>
      </c>
      <c r="L400" s="9" t="s">
        <v>706</v>
      </c>
      <c r="M400" s="9" t="s">
        <v>707</v>
      </c>
    </row>
    <row r="401" spans="1:13" ht="153" x14ac:dyDescent="0.2">
      <c r="A401" s="5" t="s">
        <v>1</v>
      </c>
      <c r="B401" s="18" t="s">
        <v>621</v>
      </c>
      <c r="C401" s="18" t="s">
        <v>432</v>
      </c>
      <c r="D401" s="18" t="s">
        <v>622</v>
      </c>
      <c r="E401" s="23" t="s">
        <v>623</v>
      </c>
      <c r="F401" s="23" t="s">
        <v>624</v>
      </c>
      <c r="G401" s="3" t="s">
        <v>625</v>
      </c>
      <c r="H401" s="10" t="s">
        <v>41</v>
      </c>
      <c r="I401" s="10">
        <v>1</v>
      </c>
      <c r="J401" s="21">
        <v>5000</v>
      </c>
      <c r="K401" s="21">
        <f t="shared" si="6"/>
        <v>5000</v>
      </c>
      <c r="L401" s="9" t="s">
        <v>706</v>
      </c>
      <c r="M401" s="9" t="s">
        <v>707</v>
      </c>
    </row>
    <row r="402" spans="1:13" ht="89.25" x14ac:dyDescent="0.2">
      <c r="A402" s="5" t="s">
        <v>1</v>
      </c>
      <c r="B402" s="18" t="s">
        <v>621</v>
      </c>
      <c r="C402" s="18" t="s">
        <v>105</v>
      </c>
      <c r="D402" s="18" t="s">
        <v>399</v>
      </c>
      <c r="E402" s="23" t="s">
        <v>626</v>
      </c>
      <c r="F402" s="23" t="s">
        <v>627</v>
      </c>
      <c r="G402" s="3" t="s">
        <v>628</v>
      </c>
      <c r="H402" s="10" t="s">
        <v>41</v>
      </c>
      <c r="I402" s="10">
        <v>2</v>
      </c>
      <c r="J402" s="21">
        <v>4000</v>
      </c>
      <c r="K402" s="21">
        <f t="shared" si="6"/>
        <v>8000</v>
      </c>
      <c r="L402" s="9" t="s">
        <v>706</v>
      </c>
      <c r="M402" s="9" t="s">
        <v>707</v>
      </c>
    </row>
    <row r="403" spans="1:13" ht="127.5" x14ac:dyDescent="0.2">
      <c r="A403" s="5" t="s">
        <v>1</v>
      </c>
      <c r="B403" s="18" t="s">
        <v>621</v>
      </c>
      <c r="C403" s="18" t="s">
        <v>105</v>
      </c>
      <c r="D403" s="18" t="s">
        <v>97</v>
      </c>
      <c r="E403" s="23" t="s">
        <v>629</v>
      </c>
      <c r="F403" s="23" t="s">
        <v>630</v>
      </c>
      <c r="G403" s="3" t="s">
        <v>631</v>
      </c>
      <c r="H403" s="10" t="s">
        <v>41</v>
      </c>
      <c r="I403" s="10">
        <v>2</v>
      </c>
      <c r="J403" s="21">
        <v>20000</v>
      </c>
      <c r="K403" s="21">
        <f t="shared" si="6"/>
        <v>40000</v>
      </c>
      <c r="L403" s="9" t="s">
        <v>706</v>
      </c>
      <c r="M403" s="9" t="s">
        <v>707</v>
      </c>
    </row>
    <row r="404" spans="1:13" ht="76.5" x14ac:dyDescent="0.2">
      <c r="A404" s="5" t="s">
        <v>1</v>
      </c>
      <c r="B404" s="18" t="s">
        <v>621</v>
      </c>
      <c r="C404" s="18" t="s">
        <v>549</v>
      </c>
      <c r="D404" s="18" t="s">
        <v>454</v>
      </c>
      <c r="E404" s="23" t="s">
        <v>632</v>
      </c>
      <c r="F404" s="23" t="s">
        <v>633</v>
      </c>
      <c r="G404" s="3" t="s">
        <v>634</v>
      </c>
      <c r="H404" s="10" t="s">
        <v>41</v>
      </c>
      <c r="I404" s="10">
        <v>10</v>
      </c>
      <c r="J404" s="21">
        <v>3500</v>
      </c>
      <c r="K404" s="21">
        <f t="shared" si="6"/>
        <v>35000</v>
      </c>
      <c r="L404" s="9" t="s">
        <v>706</v>
      </c>
      <c r="M404" s="9" t="s">
        <v>707</v>
      </c>
    </row>
    <row r="405" spans="1:13" ht="165.75" x14ac:dyDescent="0.2">
      <c r="A405" s="5" t="s">
        <v>1</v>
      </c>
      <c r="B405" s="18" t="s">
        <v>621</v>
      </c>
      <c r="C405" s="18" t="s">
        <v>635</v>
      </c>
      <c r="D405" s="18" t="s">
        <v>199</v>
      </c>
      <c r="E405" s="23" t="s">
        <v>636</v>
      </c>
      <c r="F405" s="23" t="s">
        <v>637</v>
      </c>
      <c r="G405" s="3" t="s">
        <v>638</v>
      </c>
      <c r="H405" s="10" t="s">
        <v>41</v>
      </c>
      <c r="I405" s="10">
        <v>2</v>
      </c>
      <c r="J405" s="21">
        <v>1240</v>
      </c>
      <c r="K405" s="21">
        <f t="shared" si="6"/>
        <v>2480</v>
      </c>
      <c r="L405" s="9" t="s">
        <v>706</v>
      </c>
      <c r="M405" s="9" t="s">
        <v>707</v>
      </c>
    </row>
    <row r="406" spans="1:13" ht="38.25" x14ac:dyDescent="0.2">
      <c r="A406" s="5" t="s">
        <v>1</v>
      </c>
      <c r="B406" s="18" t="s">
        <v>621</v>
      </c>
      <c r="C406" s="18" t="s">
        <v>639</v>
      </c>
      <c r="D406" s="18" t="s">
        <v>640</v>
      </c>
      <c r="E406" s="23" t="s">
        <v>641</v>
      </c>
      <c r="F406" s="23" t="s">
        <v>642</v>
      </c>
      <c r="G406" s="3" t="s">
        <v>643</v>
      </c>
      <c r="H406" s="10" t="s">
        <v>41</v>
      </c>
      <c r="I406" s="10">
        <v>15</v>
      </c>
      <c r="J406" s="21">
        <v>1500</v>
      </c>
      <c r="K406" s="21">
        <f t="shared" si="6"/>
        <v>22500</v>
      </c>
      <c r="L406" s="9" t="s">
        <v>706</v>
      </c>
      <c r="M406" s="9" t="s">
        <v>707</v>
      </c>
    </row>
    <row r="407" spans="1:13" ht="204" x14ac:dyDescent="0.2">
      <c r="A407" s="5" t="s">
        <v>1</v>
      </c>
      <c r="B407" s="18" t="s">
        <v>621</v>
      </c>
      <c r="C407" s="18" t="s">
        <v>46</v>
      </c>
      <c r="D407" s="18" t="s">
        <v>436</v>
      </c>
      <c r="E407" s="23" t="s">
        <v>644</v>
      </c>
      <c r="F407" s="23" t="s">
        <v>645</v>
      </c>
      <c r="G407" s="3" t="s">
        <v>646</v>
      </c>
      <c r="H407" s="10" t="s">
        <v>41</v>
      </c>
      <c r="I407" s="10">
        <v>15</v>
      </c>
      <c r="J407" s="21">
        <v>500</v>
      </c>
      <c r="K407" s="21">
        <f t="shared" si="6"/>
        <v>7500</v>
      </c>
      <c r="L407" s="9" t="s">
        <v>706</v>
      </c>
      <c r="M407" s="9" t="s">
        <v>707</v>
      </c>
    </row>
    <row r="408" spans="1:13" ht="102" x14ac:dyDescent="0.2">
      <c r="A408" s="5" t="s">
        <v>1</v>
      </c>
      <c r="B408" s="18" t="s">
        <v>647</v>
      </c>
      <c r="C408" s="18" t="s">
        <v>249</v>
      </c>
      <c r="D408" s="18" t="s">
        <v>648</v>
      </c>
      <c r="E408" s="23" t="s">
        <v>649</v>
      </c>
      <c r="F408" s="23" t="s">
        <v>650</v>
      </c>
      <c r="G408" s="3" t="s">
        <v>651</v>
      </c>
      <c r="H408" s="10" t="s">
        <v>41</v>
      </c>
      <c r="I408" s="10">
        <v>3</v>
      </c>
      <c r="J408" s="21">
        <v>50000</v>
      </c>
      <c r="K408" s="21">
        <f t="shared" si="6"/>
        <v>150000</v>
      </c>
      <c r="L408" s="9" t="s">
        <v>706</v>
      </c>
      <c r="M408" s="9" t="s">
        <v>707</v>
      </c>
    </row>
    <row r="409" spans="1:13" ht="76.5" x14ac:dyDescent="0.2">
      <c r="A409" s="5" t="s">
        <v>1</v>
      </c>
      <c r="B409" s="18" t="s">
        <v>652</v>
      </c>
      <c r="C409" s="18" t="s">
        <v>653</v>
      </c>
      <c r="D409" s="18" t="s">
        <v>18</v>
      </c>
      <c r="E409" s="23" t="s">
        <v>654</v>
      </c>
      <c r="F409" s="23" t="s">
        <v>655</v>
      </c>
      <c r="G409" s="3" t="s">
        <v>656</v>
      </c>
      <c r="H409" s="10" t="s">
        <v>41</v>
      </c>
      <c r="I409" s="10">
        <v>54</v>
      </c>
      <c r="J409" s="21">
        <v>5300</v>
      </c>
      <c r="K409" s="21">
        <f t="shared" si="6"/>
        <v>286200</v>
      </c>
      <c r="L409" s="9" t="s">
        <v>706</v>
      </c>
      <c r="M409" s="9" t="s">
        <v>707</v>
      </c>
    </row>
    <row r="410" spans="1:13" ht="38.25" x14ac:dyDescent="0.2">
      <c r="A410" s="5" t="s">
        <v>1</v>
      </c>
      <c r="B410" s="18" t="s">
        <v>652</v>
      </c>
      <c r="C410" s="18" t="s">
        <v>254</v>
      </c>
      <c r="D410" s="18" t="s">
        <v>657</v>
      </c>
      <c r="E410" s="23" t="s">
        <v>658</v>
      </c>
      <c r="F410" s="23" t="s">
        <v>659</v>
      </c>
      <c r="G410" s="3" t="s">
        <v>660</v>
      </c>
      <c r="H410" s="10" t="s">
        <v>41</v>
      </c>
      <c r="I410" s="10">
        <v>4566</v>
      </c>
      <c r="J410" s="21">
        <v>560</v>
      </c>
      <c r="K410" s="21">
        <f t="shared" ref="K410:K421" si="7">I410*J410</f>
        <v>2556960</v>
      </c>
      <c r="L410" s="9" t="s">
        <v>706</v>
      </c>
      <c r="M410" s="9" t="s">
        <v>707</v>
      </c>
    </row>
    <row r="411" spans="1:13" ht="89.25" x14ac:dyDescent="0.2">
      <c r="A411" s="5" t="s">
        <v>1</v>
      </c>
      <c r="B411" s="18" t="s">
        <v>652</v>
      </c>
      <c r="C411" s="18" t="s">
        <v>585</v>
      </c>
      <c r="D411" s="18" t="s">
        <v>87</v>
      </c>
      <c r="E411" s="23" t="s">
        <v>661</v>
      </c>
      <c r="F411" s="23" t="s">
        <v>662</v>
      </c>
      <c r="G411" s="3" t="s">
        <v>663</v>
      </c>
      <c r="H411" s="10" t="s">
        <v>41</v>
      </c>
      <c r="I411" s="10">
        <v>12</v>
      </c>
      <c r="J411" s="21">
        <v>6000</v>
      </c>
      <c r="K411" s="21">
        <f t="shared" si="7"/>
        <v>72000</v>
      </c>
      <c r="L411" s="9" t="s">
        <v>706</v>
      </c>
      <c r="M411" s="9" t="s">
        <v>707</v>
      </c>
    </row>
    <row r="412" spans="1:13" ht="63.75" x14ac:dyDescent="0.2">
      <c r="A412" s="5" t="s">
        <v>1</v>
      </c>
      <c r="B412" s="18" t="s">
        <v>652</v>
      </c>
      <c r="C412" s="18" t="s">
        <v>31</v>
      </c>
      <c r="D412" s="18" t="s">
        <v>18</v>
      </c>
      <c r="E412" s="23" t="s">
        <v>664</v>
      </c>
      <c r="F412" s="23" t="s">
        <v>665</v>
      </c>
      <c r="G412" s="3" t="s">
        <v>666</v>
      </c>
      <c r="H412" s="10" t="s">
        <v>671</v>
      </c>
      <c r="I412" s="10">
        <v>393</v>
      </c>
      <c r="J412" s="21">
        <v>18900</v>
      </c>
      <c r="K412" s="21">
        <f t="shared" si="7"/>
        <v>7427700</v>
      </c>
      <c r="L412" s="9" t="s">
        <v>706</v>
      </c>
      <c r="M412" s="9" t="s">
        <v>707</v>
      </c>
    </row>
    <row r="413" spans="1:13" ht="38.25" x14ac:dyDescent="0.2">
      <c r="A413" s="5" t="s">
        <v>1</v>
      </c>
      <c r="B413" s="18" t="s">
        <v>652</v>
      </c>
      <c r="C413" s="18" t="s">
        <v>667</v>
      </c>
      <c r="D413" s="18" t="s">
        <v>18</v>
      </c>
      <c r="E413" s="23" t="s">
        <v>668</v>
      </c>
      <c r="F413" s="23" t="s">
        <v>669</v>
      </c>
      <c r="G413" s="3" t="s">
        <v>670</v>
      </c>
      <c r="H413" s="10" t="s">
        <v>671</v>
      </c>
      <c r="I413" s="10">
        <v>5</v>
      </c>
      <c r="J413" s="21">
        <v>30000</v>
      </c>
      <c r="K413" s="21">
        <f t="shared" si="7"/>
        <v>150000</v>
      </c>
      <c r="L413" s="9" t="s">
        <v>706</v>
      </c>
      <c r="M413" s="9" t="s">
        <v>707</v>
      </c>
    </row>
    <row r="414" spans="1:13" ht="51" x14ac:dyDescent="0.2">
      <c r="A414" s="5" t="s">
        <v>1</v>
      </c>
      <c r="B414" s="18" t="s">
        <v>652</v>
      </c>
      <c r="C414" s="18" t="s">
        <v>667</v>
      </c>
      <c r="D414" s="18" t="s">
        <v>672</v>
      </c>
      <c r="E414" s="23" t="s">
        <v>668</v>
      </c>
      <c r="F414" s="23" t="s">
        <v>673</v>
      </c>
      <c r="G414" s="3" t="s">
        <v>674</v>
      </c>
      <c r="H414" s="10" t="s">
        <v>671</v>
      </c>
      <c r="I414" s="10">
        <v>74</v>
      </c>
      <c r="J414" s="21">
        <v>17500</v>
      </c>
      <c r="K414" s="21">
        <f t="shared" si="7"/>
        <v>1295000</v>
      </c>
      <c r="L414" s="9" t="s">
        <v>706</v>
      </c>
      <c r="M414" s="9" t="s">
        <v>707</v>
      </c>
    </row>
    <row r="415" spans="1:13" ht="76.5" x14ac:dyDescent="0.2">
      <c r="A415" s="5" t="s">
        <v>1</v>
      </c>
      <c r="B415" s="18" t="s">
        <v>652</v>
      </c>
      <c r="C415" s="18" t="s">
        <v>675</v>
      </c>
      <c r="D415" s="18" t="s">
        <v>676</v>
      </c>
      <c r="E415" s="23" t="s">
        <v>654</v>
      </c>
      <c r="F415" s="23" t="s">
        <v>677</v>
      </c>
      <c r="G415" s="3" t="s">
        <v>678</v>
      </c>
      <c r="H415" s="3" t="s">
        <v>679</v>
      </c>
      <c r="I415" s="10">
        <v>25</v>
      </c>
      <c r="J415" s="21">
        <v>6500</v>
      </c>
      <c r="K415" s="21">
        <f t="shared" si="7"/>
        <v>162500</v>
      </c>
      <c r="L415" s="9" t="s">
        <v>706</v>
      </c>
      <c r="M415" s="9" t="s">
        <v>707</v>
      </c>
    </row>
    <row r="416" spans="1:13" ht="38.25" x14ac:dyDescent="0.2">
      <c r="A416" s="5" t="s">
        <v>1</v>
      </c>
      <c r="B416" s="18" t="s">
        <v>652</v>
      </c>
      <c r="C416" s="18" t="s">
        <v>680</v>
      </c>
      <c r="D416" s="18" t="s">
        <v>159</v>
      </c>
      <c r="E416" s="23" t="s">
        <v>668</v>
      </c>
      <c r="F416" s="23" t="s">
        <v>681</v>
      </c>
      <c r="G416" s="3" t="s">
        <v>682</v>
      </c>
      <c r="H416" s="10" t="s">
        <v>41</v>
      </c>
      <c r="I416" s="10">
        <v>43</v>
      </c>
      <c r="J416" s="21">
        <v>18900</v>
      </c>
      <c r="K416" s="21">
        <f t="shared" si="7"/>
        <v>812700</v>
      </c>
      <c r="L416" s="9" t="s">
        <v>706</v>
      </c>
      <c r="M416" s="9" t="s">
        <v>707</v>
      </c>
    </row>
    <row r="417" spans="1:13" ht="89.25" x14ac:dyDescent="0.2">
      <c r="A417" s="5" t="s">
        <v>1</v>
      </c>
      <c r="B417" s="18" t="s">
        <v>652</v>
      </c>
      <c r="C417" s="18" t="s">
        <v>46</v>
      </c>
      <c r="D417" s="18" t="s">
        <v>683</v>
      </c>
      <c r="E417" s="23" t="s">
        <v>684</v>
      </c>
      <c r="F417" s="23" t="s">
        <v>685</v>
      </c>
      <c r="G417" s="3" t="s">
        <v>686</v>
      </c>
      <c r="H417" s="10" t="s">
        <v>41</v>
      </c>
      <c r="I417" s="10">
        <v>100</v>
      </c>
      <c r="J417" s="21">
        <v>5800</v>
      </c>
      <c r="K417" s="21">
        <f t="shared" si="7"/>
        <v>580000</v>
      </c>
      <c r="L417" s="9" t="s">
        <v>706</v>
      </c>
      <c r="M417" s="9" t="s">
        <v>707</v>
      </c>
    </row>
    <row r="418" spans="1:13" ht="76.5" x14ac:dyDescent="0.2">
      <c r="A418" s="5" t="s">
        <v>1</v>
      </c>
      <c r="B418" s="18" t="s">
        <v>652</v>
      </c>
      <c r="C418" s="18" t="s">
        <v>46</v>
      </c>
      <c r="D418" s="18" t="s">
        <v>338</v>
      </c>
      <c r="E418" s="23" t="s">
        <v>687</v>
      </c>
      <c r="F418" s="23" t="s">
        <v>688</v>
      </c>
      <c r="G418" s="3" t="s">
        <v>689</v>
      </c>
      <c r="H418" s="10" t="s">
        <v>41</v>
      </c>
      <c r="I418" s="10">
        <v>20</v>
      </c>
      <c r="J418" s="21">
        <v>1500</v>
      </c>
      <c r="K418" s="21">
        <f t="shared" si="7"/>
        <v>30000</v>
      </c>
      <c r="L418" s="9" t="s">
        <v>706</v>
      </c>
      <c r="M418" s="9" t="s">
        <v>707</v>
      </c>
    </row>
    <row r="419" spans="1:13" ht="76.5" x14ac:dyDescent="0.2">
      <c r="A419" s="5" t="s">
        <v>1</v>
      </c>
      <c r="B419" s="18" t="s">
        <v>652</v>
      </c>
      <c r="C419" s="18" t="s">
        <v>17</v>
      </c>
      <c r="D419" s="18" t="s">
        <v>159</v>
      </c>
      <c r="E419" s="23" t="s">
        <v>690</v>
      </c>
      <c r="F419" s="23" t="s">
        <v>691</v>
      </c>
      <c r="G419" s="3" t="s">
        <v>692</v>
      </c>
      <c r="H419" s="10" t="s">
        <v>41</v>
      </c>
      <c r="I419" s="10">
        <v>700</v>
      </c>
      <c r="J419" s="21">
        <v>6400</v>
      </c>
      <c r="K419" s="21">
        <f t="shared" si="7"/>
        <v>4480000</v>
      </c>
      <c r="L419" s="9" t="s">
        <v>706</v>
      </c>
      <c r="M419" s="9" t="s">
        <v>707</v>
      </c>
    </row>
    <row r="420" spans="1:13" ht="89.25" x14ac:dyDescent="0.2">
      <c r="A420" s="5" t="s">
        <v>1</v>
      </c>
      <c r="B420" s="18" t="s">
        <v>652</v>
      </c>
      <c r="C420" s="18" t="s">
        <v>46</v>
      </c>
      <c r="D420" s="18" t="s">
        <v>683</v>
      </c>
      <c r="E420" s="23" t="s">
        <v>684</v>
      </c>
      <c r="F420" s="23" t="s">
        <v>693</v>
      </c>
      <c r="G420" s="3" t="s">
        <v>694</v>
      </c>
      <c r="H420" s="10" t="s">
        <v>41</v>
      </c>
      <c r="I420" s="10">
        <v>226</v>
      </c>
      <c r="J420" s="21">
        <v>3350</v>
      </c>
      <c r="K420" s="21">
        <f t="shared" si="7"/>
        <v>757100</v>
      </c>
      <c r="L420" s="9" t="s">
        <v>706</v>
      </c>
      <c r="M420" s="9" t="s">
        <v>707</v>
      </c>
    </row>
    <row r="421" spans="1:13" ht="89.25" x14ac:dyDescent="0.2">
      <c r="A421" s="5" t="s">
        <v>1</v>
      </c>
      <c r="B421" s="18" t="s">
        <v>652</v>
      </c>
      <c r="C421" s="18" t="s">
        <v>46</v>
      </c>
      <c r="D421" s="18" t="s">
        <v>683</v>
      </c>
      <c r="E421" s="23" t="s">
        <v>684</v>
      </c>
      <c r="F421" s="23" t="s">
        <v>695</v>
      </c>
      <c r="G421" s="3" t="s">
        <v>696</v>
      </c>
      <c r="H421" s="10" t="s">
        <v>41</v>
      </c>
      <c r="I421" s="10">
        <v>120</v>
      </c>
      <c r="J421" s="21">
        <v>4000</v>
      </c>
      <c r="K421" s="21">
        <f t="shared" si="7"/>
        <v>480000</v>
      </c>
      <c r="L421" s="9" t="s">
        <v>706</v>
      </c>
      <c r="M421" s="9" t="s">
        <v>707</v>
      </c>
    </row>
    <row r="422" spans="1:13" ht="60.75" customHeight="1" x14ac:dyDescent="0.2">
      <c r="A422" s="5" t="s">
        <v>1</v>
      </c>
      <c r="B422" s="22" t="s">
        <v>27</v>
      </c>
      <c r="C422" s="19" t="s">
        <v>17</v>
      </c>
      <c r="D422" s="19" t="s">
        <v>18</v>
      </c>
      <c r="E422" s="23" t="s">
        <v>26</v>
      </c>
      <c r="F422" s="23" t="s">
        <v>25</v>
      </c>
      <c r="G422" s="3" t="s">
        <v>712</v>
      </c>
      <c r="H422" s="10" t="s">
        <v>16</v>
      </c>
      <c r="I422" s="10">
        <v>1</v>
      </c>
      <c r="J422" s="21">
        <v>183750000</v>
      </c>
      <c r="K422" s="21">
        <f>J422</f>
        <v>183750000</v>
      </c>
      <c r="L422" s="9" t="s">
        <v>706</v>
      </c>
      <c r="M422" s="9" t="s">
        <v>707</v>
      </c>
    </row>
    <row r="423" spans="1:13" ht="76.5" x14ac:dyDescent="0.2">
      <c r="A423" s="5" t="s">
        <v>1</v>
      </c>
      <c r="B423" s="22" t="s">
        <v>30</v>
      </c>
      <c r="C423" s="19" t="s">
        <v>31</v>
      </c>
      <c r="D423" s="19" t="s">
        <v>32</v>
      </c>
      <c r="E423" s="23" t="s">
        <v>28</v>
      </c>
      <c r="F423" s="23" t="s">
        <v>29</v>
      </c>
      <c r="G423" s="3" t="s">
        <v>37</v>
      </c>
      <c r="H423" s="10" t="s">
        <v>22</v>
      </c>
      <c r="I423" s="10">
        <v>4</v>
      </c>
      <c r="J423" s="21">
        <v>8000</v>
      </c>
      <c r="K423" s="21">
        <f>I423*J423</f>
        <v>32000</v>
      </c>
      <c r="L423" s="9" t="s">
        <v>706</v>
      </c>
      <c r="M423" s="9" t="s">
        <v>707</v>
      </c>
    </row>
    <row r="424" spans="1:13" ht="63.75" x14ac:dyDescent="0.2">
      <c r="A424" s="5" t="s">
        <v>1</v>
      </c>
      <c r="B424" s="22" t="s">
        <v>30</v>
      </c>
      <c r="C424" s="19" t="s">
        <v>33</v>
      </c>
      <c r="D424" s="19" t="s">
        <v>34</v>
      </c>
      <c r="E424" s="23" t="s">
        <v>35</v>
      </c>
      <c r="F424" s="23" t="s">
        <v>36</v>
      </c>
      <c r="G424" s="3" t="s">
        <v>38</v>
      </c>
      <c r="H424" s="10" t="s">
        <v>22</v>
      </c>
      <c r="I424" s="10">
        <v>7</v>
      </c>
      <c r="J424" s="21">
        <v>19000</v>
      </c>
      <c r="K424" s="21">
        <f t="shared" ref="K424:K487" si="8">I424*J424</f>
        <v>133000</v>
      </c>
      <c r="L424" s="9" t="s">
        <v>706</v>
      </c>
      <c r="M424" s="9" t="s">
        <v>707</v>
      </c>
    </row>
    <row r="425" spans="1:13" ht="63.75" x14ac:dyDescent="0.2">
      <c r="A425" s="5" t="s">
        <v>1</v>
      </c>
      <c r="B425" s="22" t="s">
        <v>30</v>
      </c>
      <c r="C425" s="19" t="s">
        <v>33</v>
      </c>
      <c r="D425" s="19" t="s">
        <v>34</v>
      </c>
      <c r="E425" s="23" t="s">
        <v>35</v>
      </c>
      <c r="F425" s="23" t="s">
        <v>39</v>
      </c>
      <c r="G425" s="3" t="s">
        <v>40</v>
      </c>
      <c r="H425" s="10" t="s">
        <v>41</v>
      </c>
      <c r="I425" s="10">
        <v>58</v>
      </c>
      <c r="J425" s="21">
        <v>19000</v>
      </c>
      <c r="K425" s="21">
        <f t="shared" si="8"/>
        <v>1102000</v>
      </c>
      <c r="L425" s="9" t="s">
        <v>706</v>
      </c>
      <c r="M425" s="9" t="s">
        <v>707</v>
      </c>
    </row>
    <row r="426" spans="1:13" ht="102" x14ac:dyDescent="0.2">
      <c r="A426" s="5" t="s">
        <v>1</v>
      </c>
      <c r="B426" s="18" t="s">
        <v>30</v>
      </c>
      <c r="C426" s="18" t="s">
        <v>33</v>
      </c>
      <c r="D426" s="18" t="s">
        <v>42</v>
      </c>
      <c r="E426" s="23" t="s">
        <v>35</v>
      </c>
      <c r="F426" s="23" t="s">
        <v>43</v>
      </c>
      <c r="G426" s="3" t="s">
        <v>44</v>
      </c>
      <c r="H426" s="10" t="s">
        <v>41</v>
      </c>
      <c r="I426" s="10">
        <v>58</v>
      </c>
      <c r="J426" s="21">
        <v>16000</v>
      </c>
      <c r="K426" s="21">
        <f t="shared" si="8"/>
        <v>928000</v>
      </c>
      <c r="L426" s="9" t="s">
        <v>706</v>
      </c>
      <c r="M426" s="9" t="s">
        <v>707</v>
      </c>
    </row>
    <row r="427" spans="1:13" ht="153" x14ac:dyDescent="0.2">
      <c r="A427" s="5" t="s">
        <v>1</v>
      </c>
      <c r="B427" s="18" t="s">
        <v>45</v>
      </c>
      <c r="C427" s="18" t="s">
        <v>46</v>
      </c>
      <c r="D427" s="18" t="s">
        <v>47</v>
      </c>
      <c r="E427" s="23" t="s">
        <v>48</v>
      </c>
      <c r="F427" s="23" t="s">
        <v>49</v>
      </c>
      <c r="G427" s="3" t="s">
        <v>50</v>
      </c>
      <c r="H427" s="10" t="s">
        <v>41</v>
      </c>
      <c r="I427" s="10">
        <v>1</v>
      </c>
      <c r="J427" s="21">
        <v>8705</v>
      </c>
      <c r="K427" s="21">
        <f t="shared" si="8"/>
        <v>8705</v>
      </c>
      <c r="L427" s="9" t="s">
        <v>706</v>
      </c>
      <c r="M427" s="9" t="s">
        <v>707</v>
      </c>
    </row>
    <row r="428" spans="1:13" ht="63.75" x14ac:dyDescent="0.2">
      <c r="A428" s="5" t="s">
        <v>1</v>
      </c>
      <c r="B428" s="18" t="s">
        <v>45</v>
      </c>
      <c r="C428" s="18" t="s">
        <v>46</v>
      </c>
      <c r="D428" s="18" t="s">
        <v>47</v>
      </c>
      <c r="E428" s="23" t="s">
        <v>48</v>
      </c>
      <c r="F428" s="23" t="s">
        <v>51</v>
      </c>
      <c r="G428" s="3" t="s">
        <v>52</v>
      </c>
      <c r="H428" s="10" t="s">
        <v>41</v>
      </c>
      <c r="I428" s="10">
        <v>10</v>
      </c>
      <c r="J428" s="21">
        <v>10100</v>
      </c>
      <c r="K428" s="21">
        <f t="shared" si="8"/>
        <v>101000</v>
      </c>
      <c r="L428" s="9" t="s">
        <v>706</v>
      </c>
      <c r="M428" s="9" t="s">
        <v>707</v>
      </c>
    </row>
    <row r="429" spans="1:13" ht="38.25" x14ac:dyDescent="0.2">
      <c r="A429" s="5" t="s">
        <v>1</v>
      </c>
      <c r="B429" s="18">
        <v>20199</v>
      </c>
      <c r="C429" s="18" t="s">
        <v>46</v>
      </c>
      <c r="D429" s="18" t="s">
        <v>47</v>
      </c>
      <c r="E429" s="23" t="s">
        <v>53</v>
      </c>
      <c r="F429" s="23" t="s">
        <v>54</v>
      </c>
      <c r="G429" s="3" t="s">
        <v>55</v>
      </c>
      <c r="H429" s="10" t="s">
        <v>41</v>
      </c>
      <c r="I429" s="10">
        <v>4</v>
      </c>
      <c r="J429" s="21">
        <v>10100</v>
      </c>
      <c r="K429" s="21">
        <f t="shared" si="8"/>
        <v>40400</v>
      </c>
      <c r="L429" s="9" t="s">
        <v>706</v>
      </c>
      <c r="M429" s="9" t="s">
        <v>707</v>
      </c>
    </row>
    <row r="430" spans="1:13" ht="89.25" x14ac:dyDescent="0.2">
      <c r="A430" s="5" t="s">
        <v>1</v>
      </c>
      <c r="B430" s="18" t="s">
        <v>45</v>
      </c>
      <c r="C430" s="18" t="s">
        <v>46</v>
      </c>
      <c r="D430" s="18" t="s">
        <v>56</v>
      </c>
      <c r="E430" s="23" t="s">
        <v>48</v>
      </c>
      <c r="F430" s="23" t="s">
        <v>57</v>
      </c>
      <c r="G430" s="3" t="s">
        <v>58</v>
      </c>
      <c r="H430" s="10" t="s">
        <v>41</v>
      </c>
      <c r="I430" s="10">
        <v>1</v>
      </c>
      <c r="J430" s="21">
        <v>100000</v>
      </c>
      <c r="K430" s="21">
        <f t="shared" si="8"/>
        <v>100000</v>
      </c>
      <c r="L430" s="9" t="s">
        <v>706</v>
      </c>
      <c r="M430" s="9" t="s">
        <v>707</v>
      </c>
    </row>
    <row r="431" spans="1:13" ht="51" x14ac:dyDescent="0.2">
      <c r="A431" s="5" t="s">
        <v>1</v>
      </c>
      <c r="B431" s="18" t="s">
        <v>59</v>
      </c>
      <c r="C431" s="18" t="s">
        <v>60</v>
      </c>
      <c r="D431" s="18" t="s">
        <v>61</v>
      </c>
      <c r="E431" s="23" t="s">
        <v>62</v>
      </c>
      <c r="F431" s="23" t="s">
        <v>63</v>
      </c>
      <c r="G431" s="3" t="s">
        <v>64</v>
      </c>
      <c r="H431" s="10" t="s">
        <v>41</v>
      </c>
      <c r="I431" s="10">
        <v>64</v>
      </c>
      <c r="J431" s="21">
        <v>55000</v>
      </c>
      <c r="K431" s="21">
        <f t="shared" si="8"/>
        <v>3520000</v>
      </c>
      <c r="L431" s="9" t="s">
        <v>706</v>
      </c>
      <c r="M431" s="9" t="s">
        <v>707</v>
      </c>
    </row>
    <row r="432" spans="1:13" ht="63.75" x14ac:dyDescent="0.2">
      <c r="A432" s="5" t="s">
        <v>1</v>
      </c>
      <c r="B432" s="18" t="s">
        <v>59</v>
      </c>
      <c r="C432" s="18" t="s">
        <v>60</v>
      </c>
      <c r="D432" s="18" t="s">
        <v>65</v>
      </c>
      <c r="E432" s="23" t="s">
        <v>66</v>
      </c>
      <c r="F432" s="23" t="s">
        <v>67</v>
      </c>
      <c r="G432" s="3" t="s">
        <v>68</v>
      </c>
      <c r="H432" s="10" t="s">
        <v>41</v>
      </c>
      <c r="I432" s="10">
        <v>4</v>
      </c>
      <c r="J432" s="21">
        <v>75000</v>
      </c>
      <c r="K432" s="21">
        <f t="shared" si="8"/>
        <v>300000</v>
      </c>
      <c r="L432" s="9" t="s">
        <v>706</v>
      </c>
      <c r="M432" s="9" t="s">
        <v>707</v>
      </c>
    </row>
    <row r="433" spans="1:13" ht="51" x14ac:dyDescent="0.2">
      <c r="A433" s="5" t="s">
        <v>1</v>
      </c>
      <c r="B433" s="18" t="s">
        <v>59</v>
      </c>
      <c r="C433" s="18" t="s">
        <v>60</v>
      </c>
      <c r="D433" s="18" t="s">
        <v>65</v>
      </c>
      <c r="E433" s="23" t="s">
        <v>66</v>
      </c>
      <c r="F433" s="23" t="s">
        <v>69</v>
      </c>
      <c r="G433" s="3" t="s">
        <v>70</v>
      </c>
      <c r="H433" s="10" t="s">
        <v>41</v>
      </c>
      <c r="I433" s="10">
        <v>1</v>
      </c>
      <c r="J433" s="21">
        <v>200000</v>
      </c>
      <c r="K433" s="21">
        <f t="shared" si="8"/>
        <v>200000</v>
      </c>
      <c r="L433" s="9" t="s">
        <v>706</v>
      </c>
      <c r="M433" s="9" t="s">
        <v>707</v>
      </c>
    </row>
    <row r="434" spans="1:13" ht="38.25" x14ac:dyDescent="0.2">
      <c r="A434" s="5" t="s">
        <v>1</v>
      </c>
      <c r="B434" s="18" t="s">
        <v>59</v>
      </c>
      <c r="C434" s="18" t="s">
        <v>71</v>
      </c>
      <c r="D434" s="18" t="s">
        <v>72</v>
      </c>
      <c r="E434" s="23" t="s">
        <v>73</v>
      </c>
      <c r="F434" s="23" t="s">
        <v>74</v>
      </c>
      <c r="G434" s="3" t="s">
        <v>75</v>
      </c>
      <c r="H434" s="10" t="s">
        <v>41</v>
      </c>
      <c r="I434" s="10">
        <v>33</v>
      </c>
      <c r="J434" s="21">
        <v>7000</v>
      </c>
      <c r="K434" s="21">
        <f t="shared" si="8"/>
        <v>231000</v>
      </c>
      <c r="L434" s="9" t="s">
        <v>706</v>
      </c>
      <c r="M434" s="9" t="s">
        <v>707</v>
      </c>
    </row>
    <row r="435" spans="1:13" ht="38.25" x14ac:dyDescent="0.2">
      <c r="A435" s="5" t="s">
        <v>1</v>
      </c>
      <c r="B435" s="18" t="s">
        <v>59</v>
      </c>
      <c r="C435" s="18" t="s">
        <v>71</v>
      </c>
      <c r="D435" s="18" t="s">
        <v>72</v>
      </c>
      <c r="E435" s="23" t="s">
        <v>73</v>
      </c>
      <c r="F435" s="23" t="s">
        <v>77</v>
      </c>
      <c r="G435" s="3" t="s">
        <v>76</v>
      </c>
      <c r="H435" s="10" t="s">
        <v>41</v>
      </c>
      <c r="I435" s="10">
        <v>6</v>
      </c>
      <c r="J435" s="21">
        <v>16100</v>
      </c>
      <c r="K435" s="21">
        <f t="shared" si="8"/>
        <v>96600</v>
      </c>
      <c r="L435" s="9" t="s">
        <v>706</v>
      </c>
      <c r="M435" s="9" t="s">
        <v>707</v>
      </c>
    </row>
    <row r="436" spans="1:13" ht="51" x14ac:dyDescent="0.2">
      <c r="A436" s="5" t="s">
        <v>1</v>
      </c>
      <c r="B436" s="18" t="s">
        <v>59</v>
      </c>
      <c r="C436" s="18" t="s">
        <v>78</v>
      </c>
      <c r="D436" s="18" t="s">
        <v>79</v>
      </c>
      <c r="E436" s="23" t="s">
        <v>80</v>
      </c>
      <c r="F436" s="23" t="s">
        <v>81</v>
      </c>
      <c r="G436" s="3" t="s">
        <v>82</v>
      </c>
      <c r="H436" s="10" t="s">
        <v>41</v>
      </c>
      <c r="I436" s="10">
        <v>234</v>
      </c>
      <c r="J436" s="21">
        <v>20</v>
      </c>
      <c r="K436" s="21">
        <f t="shared" si="8"/>
        <v>4680</v>
      </c>
      <c r="L436" s="9" t="s">
        <v>706</v>
      </c>
      <c r="M436" s="9" t="s">
        <v>707</v>
      </c>
    </row>
    <row r="437" spans="1:13" ht="38.25" x14ac:dyDescent="0.2">
      <c r="A437" s="5" t="s">
        <v>1</v>
      </c>
      <c r="B437" s="18" t="s">
        <v>59</v>
      </c>
      <c r="C437" s="18" t="s">
        <v>78</v>
      </c>
      <c r="D437" s="18" t="s">
        <v>83</v>
      </c>
      <c r="E437" s="23" t="s">
        <v>80</v>
      </c>
      <c r="F437" s="23" t="s">
        <v>84</v>
      </c>
      <c r="G437" s="3" t="s">
        <v>85</v>
      </c>
      <c r="H437" s="10" t="s">
        <v>41</v>
      </c>
      <c r="I437" s="10">
        <v>130</v>
      </c>
      <c r="J437" s="21">
        <v>200</v>
      </c>
      <c r="K437" s="21">
        <f t="shared" si="8"/>
        <v>26000</v>
      </c>
      <c r="L437" s="9" t="s">
        <v>706</v>
      </c>
      <c r="M437" s="9" t="s">
        <v>707</v>
      </c>
    </row>
    <row r="438" spans="1:13" ht="51" x14ac:dyDescent="0.2">
      <c r="A438" s="5" t="s">
        <v>1</v>
      </c>
      <c r="B438" s="18" t="s">
        <v>59</v>
      </c>
      <c r="C438" s="18" t="s">
        <v>86</v>
      </c>
      <c r="D438" s="18" t="s">
        <v>87</v>
      </c>
      <c r="E438" s="23" t="s">
        <v>89</v>
      </c>
      <c r="F438" s="23" t="s">
        <v>90</v>
      </c>
      <c r="G438" s="3" t="s">
        <v>88</v>
      </c>
      <c r="H438" s="10" t="s">
        <v>91</v>
      </c>
      <c r="I438" s="10">
        <v>6</v>
      </c>
      <c r="J438" s="21">
        <v>900</v>
      </c>
      <c r="K438" s="21">
        <f t="shared" si="8"/>
        <v>5400</v>
      </c>
      <c r="L438" s="9" t="s">
        <v>706</v>
      </c>
      <c r="M438" s="9" t="s">
        <v>707</v>
      </c>
    </row>
    <row r="439" spans="1:13" ht="51" x14ac:dyDescent="0.2">
      <c r="A439" s="5" t="s">
        <v>1</v>
      </c>
      <c r="B439" s="18" t="s">
        <v>59</v>
      </c>
      <c r="C439" s="18" t="s">
        <v>92</v>
      </c>
      <c r="D439" s="18" t="s">
        <v>93</v>
      </c>
      <c r="E439" s="23" t="s">
        <v>62</v>
      </c>
      <c r="F439" s="23" t="s">
        <v>94</v>
      </c>
      <c r="G439" s="3" t="s">
        <v>95</v>
      </c>
      <c r="H439" s="10" t="s">
        <v>41</v>
      </c>
      <c r="I439" s="10">
        <v>100</v>
      </c>
      <c r="J439" s="21">
        <v>18000</v>
      </c>
      <c r="K439" s="21">
        <f t="shared" si="8"/>
        <v>1800000</v>
      </c>
      <c r="L439" s="9" t="s">
        <v>706</v>
      </c>
      <c r="M439" s="9" t="s">
        <v>707</v>
      </c>
    </row>
    <row r="440" spans="1:13" ht="114.75" x14ac:dyDescent="0.2">
      <c r="A440" s="5" t="s">
        <v>1</v>
      </c>
      <c r="B440" s="18" t="s">
        <v>59</v>
      </c>
      <c r="C440" s="18" t="s">
        <v>96</v>
      </c>
      <c r="D440" s="18" t="s">
        <v>97</v>
      </c>
      <c r="E440" s="23" t="s">
        <v>98</v>
      </c>
      <c r="F440" s="23" t="s">
        <v>99</v>
      </c>
      <c r="G440" s="3" t="s">
        <v>100</v>
      </c>
      <c r="H440" s="10" t="s">
        <v>41</v>
      </c>
      <c r="I440" s="10">
        <v>49</v>
      </c>
      <c r="J440" s="21">
        <v>25600</v>
      </c>
      <c r="K440" s="21">
        <f t="shared" si="8"/>
        <v>1254400</v>
      </c>
      <c r="L440" s="9" t="s">
        <v>706</v>
      </c>
      <c r="M440" s="9" t="s">
        <v>707</v>
      </c>
    </row>
    <row r="441" spans="1:13" ht="63.75" x14ac:dyDescent="0.2">
      <c r="A441" s="5" t="s">
        <v>1</v>
      </c>
      <c r="B441" s="18" t="s">
        <v>59</v>
      </c>
      <c r="C441" s="18" t="s">
        <v>101</v>
      </c>
      <c r="D441" s="18" t="s">
        <v>18</v>
      </c>
      <c r="E441" s="23" t="s">
        <v>102</v>
      </c>
      <c r="F441" s="23" t="s">
        <v>103</v>
      </c>
      <c r="G441" s="3" t="s">
        <v>104</v>
      </c>
      <c r="H441" s="10" t="s">
        <v>41</v>
      </c>
      <c r="I441" s="10">
        <v>72</v>
      </c>
      <c r="J441" s="21">
        <v>15300</v>
      </c>
      <c r="K441" s="21">
        <f t="shared" si="8"/>
        <v>1101600</v>
      </c>
      <c r="L441" s="9" t="s">
        <v>706</v>
      </c>
      <c r="M441" s="9" t="s">
        <v>707</v>
      </c>
    </row>
    <row r="442" spans="1:13" ht="51" x14ac:dyDescent="0.2">
      <c r="A442" s="5" t="s">
        <v>1</v>
      </c>
      <c r="B442" s="18" t="s">
        <v>59</v>
      </c>
      <c r="C442" s="18" t="s">
        <v>105</v>
      </c>
      <c r="D442" s="18" t="s">
        <v>106</v>
      </c>
      <c r="E442" s="23" t="s">
        <v>107</v>
      </c>
      <c r="F442" s="23" t="s">
        <v>108</v>
      </c>
      <c r="G442" s="3" t="s">
        <v>109</v>
      </c>
      <c r="H442" s="10" t="s">
        <v>41</v>
      </c>
      <c r="I442" s="10">
        <v>37</v>
      </c>
      <c r="J442" s="21">
        <v>7200</v>
      </c>
      <c r="K442" s="21">
        <f t="shared" si="8"/>
        <v>266400</v>
      </c>
      <c r="L442" s="9" t="s">
        <v>706</v>
      </c>
      <c r="M442" s="9" t="s">
        <v>707</v>
      </c>
    </row>
    <row r="443" spans="1:13" ht="63.75" x14ac:dyDescent="0.2">
      <c r="A443" s="5" t="s">
        <v>1</v>
      </c>
      <c r="B443" s="18" t="s">
        <v>59</v>
      </c>
      <c r="C443" s="18" t="s">
        <v>105</v>
      </c>
      <c r="D443" s="18" t="s">
        <v>111</v>
      </c>
      <c r="E443" s="23" t="s">
        <v>107</v>
      </c>
      <c r="F443" s="23" t="s">
        <v>112</v>
      </c>
      <c r="G443" s="3" t="s">
        <v>110</v>
      </c>
      <c r="H443" s="10" t="s">
        <v>41</v>
      </c>
      <c r="I443" s="10">
        <v>14</v>
      </c>
      <c r="J443" s="21">
        <v>9000</v>
      </c>
      <c r="K443" s="21">
        <f t="shared" si="8"/>
        <v>126000</v>
      </c>
      <c r="L443" s="9" t="s">
        <v>706</v>
      </c>
      <c r="M443" s="9" t="s">
        <v>707</v>
      </c>
    </row>
    <row r="444" spans="1:13" ht="89.25" x14ac:dyDescent="0.2">
      <c r="A444" s="5" t="s">
        <v>1</v>
      </c>
      <c r="B444" s="18" t="s">
        <v>59</v>
      </c>
      <c r="C444" s="18" t="s">
        <v>113</v>
      </c>
      <c r="D444" s="18" t="s">
        <v>114</v>
      </c>
      <c r="E444" s="23" t="s">
        <v>115</v>
      </c>
      <c r="F444" s="23" t="s">
        <v>116</v>
      </c>
      <c r="G444" s="3" t="s">
        <v>117</v>
      </c>
      <c r="H444" s="10" t="s">
        <v>41</v>
      </c>
      <c r="I444" s="10">
        <v>255</v>
      </c>
      <c r="J444" s="21">
        <v>3000</v>
      </c>
      <c r="K444" s="21">
        <f t="shared" si="8"/>
        <v>765000</v>
      </c>
      <c r="L444" s="9" t="s">
        <v>706</v>
      </c>
      <c r="M444" s="9" t="s">
        <v>707</v>
      </c>
    </row>
    <row r="445" spans="1:13" ht="89.25" x14ac:dyDescent="0.2">
      <c r="A445" s="5" t="s">
        <v>1</v>
      </c>
      <c r="B445" s="18" t="s">
        <v>59</v>
      </c>
      <c r="C445" s="18" t="s">
        <v>113</v>
      </c>
      <c r="D445" s="18" t="s">
        <v>118</v>
      </c>
      <c r="E445" s="23" t="s">
        <v>119</v>
      </c>
      <c r="F445" s="23" t="s">
        <v>120</v>
      </c>
      <c r="G445" s="3" t="s">
        <v>121</v>
      </c>
      <c r="H445" s="10" t="s">
        <v>41</v>
      </c>
      <c r="I445" s="10">
        <v>130</v>
      </c>
      <c r="J445" s="21">
        <v>1500</v>
      </c>
      <c r="K445" s="21">
        <f t="shared" si="8"/>
        <v>195000</v>
      </c>
      <c r="L445" s="9" t="s">
        <v>706</v>
      </c>
      <c r="M445" s="9" t="s">
        <v>707</v>
      </c>
    </row>
    <row r="446" spans="1:13" ht="38.25" x14ac:dyDescent="0.2">
      <c r="A446" s="5" t="s">
        <v>1</v>
      </c>
      <c r="B446" s="18" t="s">
        <v>59</v>
      </c>
      <c r="C446" s="18" t="s">
        <v>113</v>
      </c>
      <c r="D446" s="18" t="s">
        <v>122</v>
      </c>
      <c r="E446" s="23" t="s">
        <v>102</v>
      </c>
      <c r="F446" s="23" t="s">
        <v>123</v>
      </c>
      <c r="G446" s="3" t="s">
        <v>124</v>
      </c>
      <c r="H446" s="10" t="s">
        <v>41</v>
      </c>
      <c r="I446" s="10">
        <v>12</v>
      </c>
      <c r="J446" s="21">
        <v>27300</v>
      </c>
      <c r="K446" s="21">
        <f t="shared" si="8"/>
        <v>327600</v>
      </c>
      <c r="L446" s="9" t="s">
        <v>706</v>
      </c>
      <c r="M446" s="9" t="s">
        <v>707</v>
      </c>
    </row>
    <row r="447" spans="1:13" ht="63.75" x14ac:dyDescent="0.2">
      <c r="A447" s="5" t="s">
        <v>1</v>
      </c>
      <c r="B447" s="18" t="s">
        <v>59</v>
      </c>
      <c r="C447" s="18" t="s">
        <v>113</v>
      </c>
      <c r="D447" s="18" t="s">
        <v>122</v>
      </c>
      <c r="E447" s="23" t="s">
        <v>125</v>
      </c>
      <c r="F447" s="23" t="s">
        <v>126</v>
      </c>
      <c r="G447" s="3" t="s">
        <v>127</v>
      </c>
      <c r="H447" s="10" t="s">
        <v>41</v>
      </c>
      <c r="I447" s="10">
        <v>31</v>
      </c>
      <c r="J447" s="21">
        <v>53700</v>
      </c>
      <c r="K447" s="21">
        <f t="shared" si="8"/>
        <v>1664700</v>
      </c>
      <c r="L447" s="9" t="s">
        <v>706</v>
      </c>
      <c r="M447" s="9" t="s">
        <v>707</v>
      </c>
    </row>
    <row r="448" spans="1:13" ht="63.75" x14ac:dyDescent="0.2">
      <c r="A448" s="5" t="s">
        <v>1</v>
      </c>
      <c r="B448" s="18" t="s">
        <v>59</v>
      </c>
      <c r="C448" s="18" t="s">
        <v>113</v>
      </c>
      <c r="D448" s="18" t="s">
        <v>128</v>
      </c>
      <c r="E448" s="23" t="s">
        <v>102</v>
      </c>
      <c r="F448" s="23" t="s">
        <v>129</v>
      </c>
      <c r="G448" s="3" t="s">
        <v>130</v>
      </c>
      <c r="H448" s="10" t="s">
        <v>41</v>
      </c>
      <c r="I448" s="10">
        <v>106</v>
      </c>
      <c r="J448" s="21">
        <v>25800</v>
      </c>
      <c r="K448" s="21">
        <f t="shared" si="8"/>
        <v>2734800</v>
      </c>
      <c r="L448" s="9" t="s">
        <v>706</v>
      </c>
      <c r="M448" s="9" t="s">
        <v>707</v>
      </c>
    </row>
    <row r="449" spans="1:13" ht="51" x14ac:dyDescent="0.2">
      <c r="A449" s="5" t="s">
        <v>1</v>
      </c>
      <c r="B449" s="18" t="s">
        <v>59</v>
      </c>
      <c r="C449" s="18" t="s">
        <v>113</v>
      </c>
      <c r="D449" s="18" t="s">
        <v>128</v>
      </c>
      <c r="E449" s="23" t="s">
        <v>102</v>
      </c>
      <c r="F449" s="23" t="s">
        <v>131</v>
      </c>
      <c r="G449" s="3" t="s">
        <v>132</v>
      </c>
      <c r="H449" s="10" t="s">
        <v>41</v>
      </c>
      <c r="I449" s="10">
        <v>11</v>
      </c>
      <c r="J449" s="21">
        <v>9000</v>
      </c>
      <c r="K449" s="21">
        <f t="shared" si="8"/>
        <v>99000</v>
      </c>
      <c r="L449" s="9" t="s">
        <v>706</v>
      </c>
      <c r="M449" s="9" t="s">
        <v>707</v>
      </c>
    </row>
    <row r="450" spans="1:13" ht="51" x14ac:dyDescent="0.2">
      <c r="A450" s="5" t="s">
        <v>1</v>
      </c>
      <c r="B450" s="18" t="s">
        <v>59</v>
      </c>
      <c r="C450" s="18" t="s">
        <v>113</v>
      </c>
      <c r="D450" s="18" t="s">
        <v>128</v>
      </c>
      <c r="E450" s="23" t="s">
        <v>125</v>
      </c>
      <c r="F450" s="23" t="s">
        <v>133</v>
      </c>
      <c r="G450" s="3" t="s">
        <v>134</v>
      </c>
      <c r="H450" s="10" t="s">
        <v>41</v>
      </c>
      <c r="I450" s="10">
        <v>13</v>
      </c>
      <c r="J450" s="21">
        <v>18000</v>
      </c>
      <c r="K450" s="21">
        <f t="shared" si="8"/>
        <v>234000</v>
      </c>
      <c r="L450" s="9" t="s">
        <v>706</v>
      </c>
      <c r="M450" s="9" t="s">
        <v>707</v>
      </c>
    </row>
    <row r="451" spans="1:13" ht="76.5" x14ac:dyDescent="0.2">
      <c r="A451" s="5" t="s">
        <v>1</v>
      </c>
      <c r="B451" s="18" t="s">
        <v>59</v>
      </c>
      <c r="C451" s="18" t="s">
        <v>113</v>
      </c>
      <c r="D451" s="18" t="s">
        <v>135</v>
      </c>
      <c r="E451" s="23" t="s">
        <v>136</v>
      </c>
      <c r="F451" s="23" t="s">
        <v>137</v>
      </c>
      <c r="G451" s="3" t="s">
        <v>138</v>
      </c>
      <c r="H451" s="10" t="s">
        <v>41</v>
      </c>
      <c r="I451" s="10">
        <v>5</v>
      </c>
      <c r="J451" s="21">
        <v>2200</v>
      </c>
      <c r="K451" s="21">
        <f t="shared" si="8"/>
        <v>11000</v>
      </c>
      <c r="L451" s="9" t="s">
        <v>706</v>
      </c>
      <c r="M451" s="9" t="s">
        <v>707</v>
      </c>
    </row>
    <row r="452" spans="1:13" ht="51" x14ac:dyDescent="0.2">
      <c r="A452" s="5" t="s">
        <v>1</v>
      </c>
      <c r="B452" s="18" t="s">
        <v>59</v>
      </c>
      <c r="C452" s="18" t="s">
        <v>113</v>
      </c>
      <c r="D452" s="18" t="s">
        <v>139</v>
      </c>
      <c r="E452" s="23" t="s">
        <v>140</v>
      </c>
      <c r="F452" s="23" t="s">
        <v>141</v>
      </c>
      <c r="G452" s="3" t="s">
        <v>142</v>
      </c>
      <c r="H452" s="10" t="s">
        <v>41</v>
      </c>
      <c r="I452" s="10">
        <v>5</v>
      </c>
      <c r="J452" s="21">
        <v>1800</v>
      </c>
      <c r="K452" s="21">
        <f t="shared" si="8"/>
        <v>9000</v>
      </c>
      <c r="L452" s="9" t="s">
        <v>706</v>
      </c>
      <c r="M452" s="9" t="s">
        <v>707</v>
      </c>
    </row>
    <row r="453" spans="1:13" ht="51" x14ac:dyDescent="0.2">
      <c r="A453" s="5" t="s">
        <v>1</v>
      </c>
      <c r="B453" s="18" t="s">
        <v>59</v>
      </c>
      <c r="C453" s="18" t="s">
        <v>143</v>
      </c>
      <c r="D453" s="18" t="s">
        <v>144</v>
      </c>
      <c r="E453" s="23" t="s">
        <v>145</v>
      </c>
      <c r="F453" s="23" t="s">
        <v>146</v>
      </c>
      <c r="G453" s="3" t="s">
        <v>147</v>
      </c>
      <c r="H453" s="10" t="s">
        <v>41</v>
      </c>
      <c r="I453" s="10">
        <v>2168</v>
      </c>
      <c r="J453" s="21">
        <v>1900</v>
      </c>
      <c r="K453" s="21">
        <f t="shared" si="8"/>
        <v>4119200</v>
      </c>
      <c r="L453" s="9" t="s">
        <v>706</v>
      </c>
      <c r="M453" s="9" t="s">
        <v>707</v>
      </c>
    </row>
    <row r="454" spans="1:13" ht="38.25" x14ac:dyDescent="0.2">
      <c r="A454" s="5" t="s">
        <v>1</v>
      </c>
      <c r="B454" s="18" t="s">
        <v>59</v>
      </c>
      <c r="C454" s="18" t="s">
        <v>143</v>
      </c>
      <c r="D454" s="18" t="s">
        <v>148</v>
      </c>
      <c r="E454" s="23" t="s">
        <v>149</v>
      </c>
      <c r="F454" s="23" t="s">
        <v>150</v>
      </c>
      <c r="G454" s="3" t="s">
        <v>151</v>
      </c>
      <c r="H454" s="10" t="s">
        <v>41</v>
      </c>
      <c r="I454" s="10">
        <v>131</v>
      </c>
      <c r="J454" s="21">
        <v>7800</v>
      </c>
      <c r="K454" s="21">
        <f t="shared" si="8"/>
        <v>1021800</v>
      </c>
      <c r="L454" s="9" t="s">
        <v>706</v>
      </c>
      <c r="M454" s="9" t="s">
        <v>707</v>
      </c>
    </row>
    <row r="455" spans="1:13" ht="38.25" x14ac:dyDescent="0.2">
      <c r="A455" s="5" t="s">
        <v>1</v>
      </c>
      <c r="B455" s="18" t="s">
        <v>59</v>
      </c>
      <c r="C455" s="18" t="s">
        <v>143</v>
      </c>
      <c r="D455" s="18" t="s">
        <v>148</v>
      </c>
      <c r="E455" s="23" t="s">
        <v>149</v>
      </c>
      <c r="F455" s="23" t="s">
        <v>152</v>
      </c>
      <c r="G455" s="3" t="s">
        <v>153</v>
      </c>
      <c r="H455" s="10" t="s">
        <v>41</v>
      </c>
      <c r="I455" s="10">
        <v>9</v>
      </c>
      <c r="J455" s="21">
        <v>3380</v>
      </c>
      <c r="K455" s="21">
        <f t="shared" si="8"/>
        <v>30420</v>
      </c>
      <c r="L455" s="9" t="s">
        <v>706</v>
      </c>
      <c r="M455" s="9" t="s">
        <v>707</v>
      </c>
    </row>
    <row r="456" spans="1:13" ht="63.75" x14ac:dyDescent="0.2">
      <c r="A456" s="5" t="s">
        <v>1</v>
      </c>
      <c r="B456" s="18" t="s">
        <v>59</v>
      </c>
      <c r="C456" s="18" t="s">
        <v>46</v>
      </c>
      <c r="D456" s="18" t="s">
        <v>154</v>
      </c>
      <c r="E456" s="23" t="s">
        <v>155</v>
      </c>
      <c r="F456" s="23" t="s">
        <v>156</v>
      </c>
      <c r="G456" s="3" t="s">
        <v>157</v>
      </c>
      <c r="H456" s="10" t="s">
        <v>41</v>
      </c>
      <c r="I456" s="10">
        <v>138</v>
      </c>
      <c r="J456" s="21">
        <v>100</v>
      </c>
      <c r="K456" s="21">
        <f t="shared" si="8"/>
        <v>13800</v>
      </c>
      <c r="L456" s="9" t="s">
        <v>706</v>
      </c>
      <c r="M456" s="9" t="s">
        <v>707</v>
      </c>
    </row>
    <row r="457" spans="1:13" ht="51" x14ac:dyDescent="0.2">
      <c r="A457" s="5" t="s">
        <v>1</v>
      </c>
      <c r="B457" s="18" t="s">
        <v>59</v>
      </c>
      <c r="C457" s="18" t="s">
        <v>158</v>
      </c>
      <c r="D457" s="18" t="s">
        <v>159</v>
      </c>
      <c r="E457" s="23" t="s">
        <v>160</v>
      </c>
      <c r="F457" s="23" t="s">
        <v>161</v>
      </c>
      <c r="G457" s="3" t="s">
        <v>162</v>
      </c>
      <c r="H457" s="10" t="s">
        <v>41</v>
      </c>
      <c r="I457" s="10">
        <v>19</v>
      </c>
      <c r="J457" s="21">
        <v>60</v>
      </c>
      <c r="K457" s="21">
        <f t="shared" si="8"/>
        <v>1140</v>
      </c>
      <c r="L457" s="9" t="s">
        <v>706</v>
      </c>
      <c r="M457" s="9" t="s">
        <v>707</v>
      </c>
    </row>
    <row r="458" spans="1:13" ht="63.75" x14ac:dyDescent="0.2">
      <c r="A458" s="5" t="s">
        <v>1</v>
      </c>
      <c r="B458" s="18" t="s">
        <v>59</v>
      </c>
      <c r="C458" s="18" t="s">
        <v>158</v>
      </c>
      <c r="D458" s="18" t="s">
        <v>163</v>
      </c>
      <c r="E458" s="23" t="s">
        <v>164</v>
      </c>
      <c r="F458" s="23" t="s">
        <v>165</v>
      </c>
      <c r="G458" s="3" t="s">
        <v>166</v>
      </c>
      <c r="H458" s="10" t="s">
        <v>41</v>
      </c>
      <c r="I458" s="10">
        <v>312</v>
      </c>
      <c r="J458" s="21">
        <v>35</v>
      </c>
      <c r="K458" s="21">
        <f t="shared" si="8"/>
        <v>10920</v>
      </c>
      <c r="L458" s="9" t="s">
        <v>706</v>
      </c>
      <c r="M458" s="9" t="s">
        <v>707</v>
      </c>
    </row>
    <row r="459" spans="1:13" ht="51" x14ac:dyDescent="0.2">
      <c r="A459" s="5" t="s">
        <v>1</v>
      </c>
      <c r="B459" s="18" t="s">
        <v>59</v>
      </c>
      <c r="C459" s="18" t="s">
        <v>158</v>
      </c>
      <c r="D459" s="18" t="s">
        <v>163</v>
      </c>
      <c r="E459" s="23" t="s">
        <v>164</v>
      </c>
      <c r="F459" s="23" t="s">
        <v>167</v>
      </c>
      <c r="G459" s="3" t="s">
        <v>168</v>
      </c>
      <c r="H459" s="10" t="s">
        <v>41</v>
      </c>
      <c r="I459" s="10">
        <v>390</v>
      </c>
      <c r="J459" s="21">
        <v>250</v>
      </c>
      <c r="K459" s="21">
        <f t="shared" si="8"/>
        <v>97500</v>
      </c>
      <c r="L459" s="9" t="s">
        <v>706</v>
      </c>
      <c r="M459" s="9" t="s">
        <v>707</v>
      </c>
    </row>
    <row r="460" spans="1:13" ht="38.25" x14ac:dyDescent="0.2">
      <c r="A460" s="5" t="s">
        <v>1</v>
      </c>
      <c r="B460" s="18" t="s">
        <v>59</v>
      </c>
      <c r="C460" s="18" t="s">
        <v>169</v>
      </c>
      <c r="D460" s="18" t="s">
        <v>159</v>
      </c>
      <c r="E460" s="23" t="s">
        <v>170</v>
      </c>
      <c r="F460" s="23" t="s">
        <v>171</v>
      </c>
      <c r="G460" s="3" t="s">
        <v>172</v>
      </c>
      <c r="H460" s="10" t="s">
        <v>41</v>
      </c>
      <c r="I460" s="10">
        <v>33</v>
      </c>
      <c r="J460" s="21">
        <v>2500</v>
      </c>
      <c r="K460" s="21">
        <f t="shared" si="8"/>
        <v>82500</v>
      </c>
      <c r="L460" s="9" t="s">
        <v>706</v>
      </c>
      <c r="M460" s="9" t="s">
        <v>707</v>
      </c>
    </row>
    <row r="461" spans="1:13" ht="63.75" x14ac:dyDescent="0.2">
      <c r="A461" s="5" t="s">
        <v>1</v>
      </c>
      <c r="B461" s="18" t="s">
        <v>59</v>
      </c>
      <c r="C461" s="18" t="s">
        <v>173</v>
      </c>
      <c r="D461" s="18" t="s">
        <v>174</v>
      </c>
      <c r="E461" s="23" t="s">
        <v>175</v>
      </c>
      <c r="F461" s="23" t="s">
        <v>176</v>
      </c>
      <c r="G461" s="3" t="s">
        <v>177</v>
      </c>
      <c r="H461" s="10" t="s">
        <v>41</v>
      </c>
      <c r="I461" s="10">
        <v>195</v>
      </c>
      <c r="J461" s="21">
        <v>2000</v>
      </c>
      <c r="K461" s="21">
        <f t="shared" si="8"/>
        <v>390000</v>
      </c>
      <c r="L461" s="9" t="s">
        <v>706</v>
      </c>
      <c r="M461" s="9" t="s">
        <v>707</v>
      </c>
    </row>
    <row r="462" spans="1:13" ht="63.75" x14ac:dyDescent="0.2">
      <c r="A462" s="5" t="s">
        <v>1</v>
      </c>
      <c r="B462" s="18" t="s">
        <v>59</v>
      </c>
      <c r="C462" s="18" t="s">
        <v>173</v>
      </c>
      <c r="D462" s="18" t="s">
        <v>174</v>
      </c>
      <c r="E462" s="23" t="s">
        <v>179</v>
      </c>
      <c r="F462" s="23" t="s">
        <v>180</v>
      </c>
      <c r="G462" s="3" t="s">
        <v>178</v>
      </c>
      <c r="H462" s="10" t="s">
        <v>41</v>
      </c>
      <c r="I462" s="10">
        <v>200</v>
      </c>
      <c r="J462" s="21">
        <v>5</v>
      </c>
      <c r="K462" s="21">
        <f t="shared" si="8"/>
        <v>1000</v>
      </c>
      <c r="L462" s="9" t="s">
        <v>706</v>
      </c>
      <c r="M462" s="9" t="s">
        <v>707</v>
      </c>
    </row>
    <row r="463" spans="1:13" ht="63.75" x14ac:dyDescent="0.2">
      <c r="A463" s="5" t="s">
        <v>1</v>
      </c>
      <c r="B463" s="18" t="s">
        <v>59</v>
      </c>
      <c r="C463" s="18" t="s">
        <v>173</v>
      </c>
      <c r="D463" s="18" t="s">
        <v>181</v>
      </c>
      <c r="E463" s="23" t="s">
        <v>182</v>
      </c>
      <c r="F463" s="23" t="s">
        <v>183</v>
      </c>
      <c r="G463" s="3" t="s">
        <v>184</v>
      </c>
      <c r="H463" s="10" t="s">
        <v>41</v>
      </c>
      <c r="I463" s="10">
        <v>331</v>
      </c>
      <c r="J463" s="21">
        <v>12</v>
      </c>
      <c r="K463" s="21">
        <f t="shared" si="8"/>
        <v>3972</v>
      </c>
      <c r="L463" s="9" t="s">
        <v>706</v>
      </c>
      <c r="M463" s="9" t="s">
        <v>707</v>
      </c>
    </row>
    <row r="464" spans="1:13" ht="51" x14ac:dyDescent="0.2">
      <c r="A464" s="5" t="s">
        <v>1</v>
      </c>
      <c r="B464" s="18" t="s">
        <v>59</v>
      </c>
      <c r="C464" s="18" t="s">
        <v>173</v>
      </c>
      <c r="D464" s="18" t="s">
        <v>185</v>
      </c>
      <c r="E464" s="23" t="s">
        <v>182</v>
      </c>
      <c r="F464" s="23" t="s">
        <v>186</v>
      </c>
      <c r="G464" s="3" t="s">
        <v>187</v>
      </c>
      <c r="H464" s="10" t="s">
        <v>41</v>
      </c>
      <c r="I464" s="10">
        <v>879</v>
      </c>
      <c r="J464" s="21">
        <v>8</v>
      </c>
      <c r="K464" s="21">
        <f t="shared" si="8"/>
        <v>7032</v>
      </c>
      <c r="L464" s="9" t="s">
        <v>706</v>
      </c>
      <c r="M464" s="9" t="s">
        <v>707</v>
      </c>
    </row>
    <row r="465" spans="1:13" ht="51" x14ac:dyDescent="0.2">
      <c r="A465" s="5" t="s">
        <v>1</v>
      </c>
      <c r="B465" s="18" t="s">
        <v>59</v>
      </c>
      <c r="C465" s="18" t="s">
        <v>173</v>
      </c>
      <c r="D465" s="18" t="s">
        <v>188</v>
      </c>
      <c r="E465" s="23" t="s">
        <v>175</v>
      </c>
      <c r="F465" s="23" t="s">
        <v>189</v>
      </c>
      <c r="G465" s="3" t="s">
        <v>190</v>
      </c>
      <c r="H465" s="10" t="s">
        <v>41</v>
      </c>
      <c r="I465" s="10">
        <v>1000</v>
      </c>
      <c r="J465" s="21">
        <v>50</v>
      </c>
      <c r="K465" s="21">
        <f t="shared" si="8"/>
        <v>50000</v>
      </c>
      <c r="L465" s="9" t="s">
        <v>706</v>
      </c>
      <c r="M465" s="9" t="s">
        <v>707</v>
      </c>
    </row>
    <row r="466" spans="1:13" ht="51" x14ac:dyDescent="0.2">
      <c r="A466" s="5" t="s">
        <v>1</v>
      </c>
      <c r="B466" s="18" t="s">
        <v>59</v>
      </c>
      <c r="C466" s="18" t="s">
        <v>191</v>
      </c>
      <c r="D466" s="18" t="s">
        <v>192</v>
      </c>
      <c r="E466" s="23" t="s">
        <v>193</v>
      </c>
      <c r="F466" s="23" t="s">
        <v>194</v>
      </c>
      <c r="G466" s="3" t="s">
        <v>195</v>
      </c>
      <c r="H466" s="10" t="s">
        <v>91</v>
      </c>
      <c r="I466" s="10">
        <v>31</v>
      </c>
      <c r="J466" s="21">
        <v>4900</v>
      </c>
      <c r="K466" s="21">
        <f t="shared" si="8"/>
        <v>151900</v>
      </c>
      <c r="L466" s="9" t="s">
        <v>706</v>
      </c>
      <c r="M466" s="9" t="s">
        <v>707</v>
      </c>
    </row>
    <row r="467" spans="1:13" ht="51" x14ac:dyDescent="0.2">
      <c r="A467" s="5" t="s">
        <v>1</v>
      </c>
      <c r="B467" s="18" t="s">
        <v>59</v>
      </c>
      <c r="C467" s="18" t="s">
        <v>191</v>
      </c>
      <c r="D467" s="18" t="s">
        <v>192</v>
      </c>
      <c r="E467" s="23" t="s">
        <v>193</v>
      </c>
      <c r="F467" s="23" t="s">
        <v>196</v>
      </c>
      <c r="G467" s="3" t="s">
        <v>197</v>
      </c>
      <c r="H467" s="10" t="s">
        <v>91</v>
      </c>
      <c r="I467" s="10">
        <v>187</v>
      </c>
      <c r="J467" s="21">
        <v>4800</v>
      </c>
      <c r="K467" s="21">
        <f t="shared" si="8"/>
        <v>897600</v>
      </c>
      <c r="L467" s="9" t="s">
        <v>706</v>
      </c>
      <c r="M467" s="9" t="s">
        <v>707</v>
      </c>
    </row>
    <row r="468" spans="1:13" ht="76.5" x14ac:dyDescent="0.2">
      <c r="A468" s="5" t="s">
        <v>1</v>
      </c>
      <c r="B468" s="18" t="s">
        <v>59</v>
      </c>
      <c r="C468" s="18" t="s">
        <v>198</v>
      </c>
      <c r="D468" s="18" t="s">
        <v>199</v>
      </c>
      <c r="E468" s="23" t="s">
        <v>200</v>
      </c>
      <c r="F468" s="23" t="s">
        <v>201</v>
      </c>
      <c r="G468" s="3" t="s">
        <v>202</v>
      </c>
      <c r="H468" s="10" t="s">
        <v>41</v>
      </c>
      <c r="I468" s="10">
        <v>137</v>
      </c>
      <c r="J468" s="21">
        <v>2300</v>
      </c>
      <c r="K468" s="21">
        <f t="shared" si="8"/>
        <v>315100</v>
      </c>
      <c r="L468" s="9" t="s">
        <v>706</v>
      </c>
      <c r="M468" s="9" t="s">
        <v>707</v>
      </c>
    </row>
    <row r="469" spans="1:13" ht="51" x14ac:dyDescent="0.2">
      <c r="A469" s="5" t="s">
        <v>1</v>
      </c>
      <c r="B469" s="18" t="s">
        <v>59</v>
      </c>
      <c r="C469" s="18" t="s">
        <v>203</v>
      </c>
      <c r="D469" s="18" t="s">
        <v>18</v>
      </c>
      <c r="E469" s="23" t="s">
        <v>204</v>
      </c>
      <c r="F469" s="23" t="s">
        <v>205</v>
      </c>
      <c r="G469" s="3" t="s">
        <v>206</v>
      </c>
      <c r="H469" s="10" t="s">
        <v>41</v>
      </c>
      <c r="I469" s="10">
        <v>364</v>
      </c>
      <c r="J469" s="21">
        <v>300</v>
      </c>
      <c r="K469" s="21">
        <f t="shared" si="8"/>
        <v>109200</v>
      </c>
      <c r="L469" s="9" t="s">
        <v>706</v>
      </c>
      <c r="M469" s="9" t="s">
        <v>707</v>
      </c>
    </row>
    <row r="470" spans="1:13" ht="63.75" x14ac:dyDescent="0.2">
      <c r="A470" s="5" t="s">
        <v>1</v>
      </c>
      <c r="B470" s="18" t="s">
        <v>59</v>
      </c>
      <c r="C470" s="18" t="s">
        <v>173</v>
      </c>
      <c r="D470" s="18" t="s">
        <v>185</v>
      </c>
      <c r="E470" s="23" t="s">
        <v>179</v>
      </c>
      <c r="F470" s="23" t="s">
        <v>207</v>
      </c>
      <c r="G470" s="3" t="s">
        <v>208</v>
      </c>
      <c r="H470" s="10" t="s">
        <v>41</v>
      </c>
      <c r="I470" s="10">
        <v>330</v>
      </c>
      <c r="J470" s="21">
        <v>6.3</v>
      </c>
      <c r="K470" s="21">
        <f t="shared" si="8"/>
        <v>2079</v>
      </c>
      <c r="L470" s="9" t="s">
        <v>706</v>
      </c>
      <c r="M470" s="9" t="s">
        <v>707</v>
      </c>
    </row>
    <row r="471" spans="1:13" ht="38.25" x14ac:dyDescent="0.2">
      <c r="A471" s="5" t="s">
        <v>1</v>
      </c>
      <c r="B471" s="18" t="s">
        <v>59</v>
      </c>
      <c r="C471" s="18" t="s">
        <v>209</v>
      </c>
      <c r="D471" s="18" t="s">
        <v>210</v>
      </c>
      <c r="E471" s="23" t="s">
        <v>211</v>
      </c>
      <c r="F471" s="23" t="s">
        <v>212</v>
      </c>
      <c r="G471" s="3" t="s">
        <v>213</v>
      </c>
      <c r="H471" s="10" t="s">
        <v>41</v>
      </c>
      <c r="I471" s="10">
        <v>20</v>
      </c>
      <c r="J471" s="21">
        <v>2000</v>
      </c>
      <c r="K471" s="21">
        <f t="shared" si="8"/>
        <v>40000</v>
      </c>
      <c r="L471" s="9" t="s">
        <v>706</v>
      </c>
      <c r="M471" s="9" t="s">
        <v>707</v>
      </c>
    </row>
    <row r="472" spans="1:13" ht="51" x14ac:dyDescent="0.2">
      <c r="A472" s="5" t="s">
        <v>1</v>
      </c>
      <c r="B472" s="18" t="s">
        <v>59</v>
      </c>
      <c r="C472" s="18" t="s">
        <v>214</v>
      </c>
      <c r="D472" s="18" t="s">
        <v>18</v>
      </c>
      <c r="E472" s="23" t="s">
        <v>215</v>
      </c>
      <c r="F472" s="23" t="s">
        <v>216</v>
      </c>
      <c r="G472" s="3" t="s">
        <v>217</v>
      </c>
      <c r="H472" s="10" t="s">
        <v>41</v>
      </c>
      <c r="I472" s="10">
        <v>234</v>
      </c>
      <c r="J472" s="21">
        <v>200</v>
      </c>
      <c r="K472" s="21">
        <f t="shared" si="8"/>
        <v>46800</v>
      </c>
      <c r="L472" s="9" t="s">
        <v>706</v>
      </c>
      <c r="M472" s="9" t="s">
        <v>707</v>
      </c>
    </row>
    <row r="473" spans="1:13" ht="76.5" x14ac:dyDescent="0.2">
      <c r="A473" s="5" t="s">
        <v>1</v>
      </c>
      <c r="B473" s="18" t="s">
        <v>59</v>
      </c>
      <c r="C473" s="18" t="s">
        <v>218</v>
      </c>
      <c r="D473" s="18" t="s">
        <v>219</v>
      </c>
      <c r="E473" s="23" t="s">
        <v>220</v>
      </c>
      <c r="F473" s="23" t="s">
        <v>221</v>
      </c>
      <c r="G473" s="3" t="s">
        <v>222</v>
      </c>
      <c r="H473" s="10" t="s">
        <v>41</v>
      </c>
      <c r="I473" s="10">
        <v>7</v>
      </c>
      <c r="J473" s="21">
        <v>15000</v>
      </c>
      <c r="K473" s="21">
        <f t="shared" si="8"/>
        <v>105000</v>
      </c>
      <c r="L473" s="9" t="s">
        <v>706</v>
      </c>
      <c r="M473" s="9" t="s">
        <v>707</v>
      </c>
    </row>
    <row r="474" spans="1:13" ht="51" x14ac:dyDescent="0.2">
      <c r="A474" s="5" t="s">
        <v>1</v>
      </c>
      <c r="B474" s="18" t="s">
        <v>59</v>
      </c>
      <c r="C474" s="18" t="s">
        <v>46</v>
      </c>
      <c r="D474" s="18" t="s">
        <v>114</v>
      </c>
      <c r="E474" s="23" t="s">
        <v>223</v>
      </c>
      <c r="F474" s="23" t="s">
        <v>224</v>
      </c>
      <c r="G474" s="3" t="s">
        <v>225</v>
      </c>
      <c r="H474" s="10" t="s">
        <v>41</v>
      </c>
      <c r="I474" s="10">
        <v>4</v>
      </c>
      <c r="J474" s="21">
        <v>36000</v>
      </c>
      <c r="K474" s="21">
        <f t="shared" si="8"/>
        <v>144000</v>
      </c>
      <c r="L474" s="9" t="s">
        <v>706</v>
      </c>
      <c r="M474" s="9" t="s">
        <v>707</v>
      </c>
    </row>
    <row r="475" spans="1:13" ht="63.75" x14ac:dyDescent="0.2">
      <c r="A475" s="5" t="s">
        <v>1</v>
      </c>
      <c r="B475" s="18" t="s">
        <v>59</v>
      </c>
      <c r="C475" s="18" t="s">
        <v>46</v>
      </c>
      <c r="D475" s="18" t="s">
        <v>226</v>
      </c>
      <c r="E475" s="23" t="s">
        <v>227</v>
      </c>
      <c r="F475" s="23" t="s">
        <v>228</v>
      </c>
      <c r="G475" s="3" t="s">
        <v>229</v>
      </c>
      <c r="H475" s="10" t="s">
        <v>41</v>
      </c>
      <c r="I475" s="10">
        <v>16</v>
      </c>
      <c r="J475" s="21">
        <v>2600</v>
      </c>
      <c r="K475" s="21">
        <f t="shared" si="8"/>
        <v>41600</v>
      </c>
      <c r="L475" s="9" t="s">
        <v>706</v>
      </c>
      <c r="M475" s="9" t="s">
        <v>707</v>
      </c>
    </row>
    <row r="476" spans="1:13" ht="63.75" x14ac:dyDescent="0.2">
      <c r="A476" s="5" t="s">
        <v>1</v>
      </c>
      <c r="B476" s="18" t="s">
        <v>59</v>
      </c>
      <c r="C476" s="18" t="s">
        <v>46</v>
      </c>
      <c r="D476" s="18" t="s">
        <v>230</v>
      </c>
      <c r="E476" s="23" t="s">
        <v>231</v>
      </c>
      <c r="F476" s="23" t="s">
        <v>232</v>
      </c>
      <c r="G476" s="3" t="s">
        <v>233</v>
      </c>
      <c r="H476" s="10" t="s">
        <v>41</v>
      </c>
      <c r="I476" s="10">
        <v>138</v>
      </c>
      <c r="J476" s="21">
        <v>450</v>
      </c>
      <c r="K476" s="21">
        <f t="shared" si="8"/>
        <v>62100</v>
      </c>
      <c r="L476" s="9" t="s">
        <v>706</v>
      </c>
      <c r="M476" s="9" t="s">
        <v>707</v>
      </c>
    </row>
    <row r="477" spans="1:13" ht="76.5" x14ac:dyDescent="0.2">
      <c r="A477" s="5" t="s">
        <v>1</v>
      </c>
      <c r="B477" s="18" t="s">
        <v>59</v>
      </c>
      <c r="C477" s="18" t="s">
        <v>46</v>
      </c>
      <c r="D477" s="18" t="s">
        <v>234</v>
      </c>
      <c r="E477" s="23" t="s">
        <v>235</v>
      </c>
      <c r="F477" s="23" t="s">
        <v>236</v>
      </c>
      <c r="G477" s="3" t="s">
        <v>237</v>
      </c>
      <c r="H477" s="10" t="s">
        <v>41</v>
      </c>
      <c r="I477" s="10">
        <v>13</v>
      </c>
      <c r="J477" s="21">
        <v>800</v>
      </c>
      <c r="K477" s="21">
        <f t="shared" si="8"/>
        <v>10400</v>
      </c>
      <c r="L477" s="9" t="s">
        <v>706</v>
      </c>
      <c r="M477" s="9" t="s">
        <v>707</v>
      </c>
    </row>
    <row r="478" spans="1:13" ht="63.75" x14ac:dyDescent="0.2">
      <c r="A478" s="5" t="s">
        <v>1</v>
      </c>
      <c r="B478" s="18" t="s">
        <v>59</v>
      </c>
      <c r="C478" s="18" t="s">
        <v>46</v>
      </c>
      <c r="D478" s="18" t="s">
        <v>238</v>
      </c>
      <c r="E478" s="23" t="s">
        <v>239</v>
      </c>
      <c r="F478" s="23" t="s">
        <v>240</v>
      </c>
      <c r="G478" s="3" t="s">
        <v>241</v>
      </c>
      <c r="H478" s="10" t="s">
        <v>41</v>
      </c>
      <c r="I478" s="10">
        <v>234</v>
      </c>
      <c r="J478" s="21">
        <v>1200</v>
      </c>
      <c r="K478" s="21">
        <f t="shared" si="8"/>
        <v>280800</v>
      </c>
      <c r="L478" s="9" t="s">
        <v>706</v>
      </c>
      <c r="M478" s="9" t="s">
        <v>707</v>
      </c>
    </row>
    <row r="479" spans="1:13" ht="102" x14ac:dyDescent="0.2">
      <c r="A479" s="5" t="s">
        <v>1</v>
      </c>
      <c r="B479" s="18" t="s">
        <v>59</v>
      </c>
      <c r="C479" s="18" t="s">
        <v>46</v>
      </c>
      <c r="D479" s="18" t="s">
        <v>242</v>
      </c>
      <c r="E479" s="23" t="s">
        <v>227</v>
      </c>
      <c r="F479" s="23" t="s">
        <v>243</v>
      </c>
      <c r="G479" s="3" t="s">
        <v>244</v>
      </c>
      <c r="H479" s="10" t="s">
        <v>41</v>
      </c>
      <c r="I479" s="10">
        <v>7</v>
      </c>
      <c r="J479" s="21">
        <v>30000</v>
      </c>
      <c r="K479" s="21">
        <f t="shared" si="8"/>
        <v>210000</v>
      </c>
      <c r="L479" s="9" t="s">
        <v>706</v>
      </c>
      <c r="M479" s="9" t="s">
        <v>707</v>
      </c>
    </row>
    <row r="480" spans="1:13" ht="76.5" x14ac:dyDescent="0.2">
      <c r="A480" s="5" t="s">
        <v>1</v>
      </c>
      <c r="B480" s="18" t="s">
        <v>59</v>
      </c>
      <c r="C480" s="18" t="s">
        <v>46</v>
      </c>
      <c r="D480" s="18" t="s">
        <v>242</v>
      </c>
      <c r="E480" s="23" t="s">
        <v>227</v>
      </c>
      <c r="F480" s="23" t="s">
        <v>245</v>
      </c>
      <c r="G480" s="3" t="s">
        <v>246</v>
      </c>
      <c r="H480" s="10" t="s">
        <v>41</v>
      </c>
      <c r="I480" s="10">
        <v>7</v>
      </c>
      <c r="J480" s="21">
        <v>33000</v>
      </c>
      <c r="K480" s="21">
        <f t="shared" si="8"/>
        <v>231000</v>
      </c>
      <c r="L480" s="9" t="s">
        <v>706</v>
      </c>
      <c r="M480" s="9" t="s">
        <v>707</v>
      </c>
    </row>
    <row r="481" spans="1:13" ht="76.5" x14ac:dyDescent="0.2">
      <c r="A481" s="5" t="s">
        <v>1</v>
      </c>
      <c r="B481" s="18" t="s">
        <v>59</v>
      </c>
      <c r="C481" s="18" t="s">
        <v>46</v>
      </c>
      <c r="D481" s="18" t="s">
        <v>242</v>
      </c>
      <c r="E481" s="23" t="s">
        <v>227</v>
      </c>
      <c r="F481" s="23" t="s">
        <v>247</v>
      </c>
      <c r="G481" s="3" t="s">
        <v>248</v>
      </c>
      <c r="H481" s="10" t="s">
        <v>41</v>
      </c>
      <c r="I481" s="10">
        <v>5</v>
      </c>
      <c r="J481" s="21">
        <v>30000</v>
      </c>
      <c r="K481" s="21">
        <f t="shared" si="8"/>
        <v>150000</v>
      </c>
      <c r="L481" s="9" t="s">
        <v>706</v>
      </c>
      <c r="M481" s="9" t="s">
        <v>707</v>
      </c>
    </row>
    <row r="482" spans="1:13" ht="38.25" x14ac:dyDescent="0.2">
      <c r="A482" s="5" t="s">
        <v>1</v>
      </c>
      <c r="B482" s="18" t="s">
        <v>59</v>
      </c>
      <c r="C482" s="18" t="s">
        <v>249</v>
      </c>
      <c r="D482" s="18" t="s">
        <v>250</v>
      </c>
      <c r="E482" s="23" t="s">
        <v>251</v>
      </c>
      <c r="F482" s="23" t="s">
        <v>252</v>
      </c>
      <c r="G482" s="3" t="s">
        <v>253</v>
      </c>
      <c r="H482" s="10" t="s">
        <v>41</v>
      </c>
      <c r="I482" s="10">
        <v>6</v>
      </c>
      <c r="J482" s="21">
        <v>20000</v>
      </c>
      <c r="K482" s="21">
        <f t="shared" si="8"/>
        <v>120000</v>
      </c>
      <c r="L482" s="9" t="s">
        <v>706</v>
      </c>
      <c r="M482" s="9" t="s">
        <v>707</v>
      </c>
    </row>
    <row r="483" spans="1:13" ht="76.5" x14ac:dyDescent="0.2">
      <c r="A483" s="5" t="s">
        <v>1</v>
      </c>
      <c r="B483" s="18" t="s">
        <v>59</v>
      </c>
      <c r="C483" s="18" t="s">
        <v>254</v>
      </c>
      <c r="D483" s="18" t="s">
        <v>255</v>
      </c>
      <c r="E483" s="23" t="s">
        <v>256</v>
      </c>
      <c r="F483" s="23" t="s">
        <v>257</v>
      </c>
      <c r="G483" s="3" t="s">
        <v>258</v>
      </c>
      <c r="H483" s="10" t="s">
        <v>41</v>
      </c>
      <c r="I483" s="10">
        <v>20</v>
      </c>
      <c r="J483" s="21">
        <v>11700</v>
      </c>
      <c r="K483" s="21">
        <f t="shared" si="8"/>
        <v>234000</v>
      </c>
      <c r="L483" s="9" t="s">
        <v>706</v>
      </c>
      <c r="M483" s="9" t="s">
        <v>707</v>
      </c>
    </row>
    <row r="484" spans="1:13" ht="38.25" x14ac:dyDescent="0.2">
      <c r="A484" s="5" t="s">
        <v>1</v>
      </c>
      <c r="B484" s="18" t="s">
        <v>59</v>
      </c>
      <c r="C484" s="18" t="s">
        <v>259</v>
      </c>
      <c r="D484" s="18" t="s">
        <v>159</v>
      </c>
      <c r="E484" s="23" t="s">
        <v>260</v>
      </c>
      <c r="F484" s="23" t="s">
        <v>261</v>
      </c>
      <c r="G484" s="3" t="s">
        <v>262</v>
      </c>
      <c r="H484" s="10" t="s">
        <v>41</v>
      </c>
      <c r="I484" s="10">
        <v>33</v>
      </c>
      <c r="J484" s="21">
        <v>500</v>
      </c>
      <c r="K484" s="21">
        <f t="shared" si="8"/>
        <v>16500</v>
      </c>
      <c r="L484" s="9" t="s">
        <v>706</v>
      </c>
      <c r="M484" s="9" t="s">
        <v>707</v>
      </c>
    </row>
    <row r="485" spans="1:13" ht="51" x14ac:dyDescent="0.2">
      <c r="A485" s="5" t="s">
        <v>1</v>
      </c>
      <c r="B485" s="18" t="s">
        <v>59</v>
      </c>
      <c r="C485" s="18" t="s">
        <v>46</v>
      </c>
      <c r="D485" s="18" t="s">
        <v>234</v>
      </c>
      <c r="E485" s="23" t="s">
        <v>231</v>
      </c>
      <c r="F485" s="23" t="s">
        <v>263</v>
      </c>
      <c r="G485" s="3" t="s">
        <v>264</v>
      </c>
      <c r="H485" s="10" t="s">
        <v>41</v>
      </c>
      <c r="I485" s="10">
        <v>4</v>
      </c>
      <c r="J485" s="21">
        <v>500</v>
      </c>
      <c r="K485" s="21">
        <f t="shared" si="8"/>
        <v>2000</v>
      </c>
      <c r="L485" s="9" t="s">
        <v>706</v>
      </c>
      <c r="M485" s="9" t="s">
        <v>707</v>
      </c>
    </row>
    <row r="486" spans="1:13" ht="51" x14ac:dyDescent="0.2">
      <c r="A486" s="5" t="s">
        <v>1</v>
      </c>
      <c r="B486" s="18" t="s">
        <v>265</v>
      </c>
      <c r="C486" s="18" t="s">
        <v>254</v>
      </c>
      <c r="D486" s="18" t="s">
        <v>159</v>
      </c>
      <c r="E486" s="23" t="s">
        <v>266</v>
      </c>
      <c r="F486" s="23" t="s">
        <v>267</v>
      </c>
      <c r="G486" s="3" t="s">
        <v>268</v>
      </c>
      <c r="H486" s="10" t="s">
        <v>41</v>
      </c>
      <c r="I486" s="10">
        <v>1150</v>
      </c>
      <c r="J486" s="21">
        <v>340</v>
      </c>
      <c r="K486" s="21">
        <f t="shared" si="8"/>
        <v>391000</v>
      </c>
      <c r="L486" s="9" t="s">
        <v>706</v>
      </c>
      <c r="M486" s="9" t="s">
        <v>707</v>
      </c>
    </row>
    <row r="487" spans="1:13" ht="51" x14ac:dyDescent="0.2">
      <c r="A487" s="5" t="s">
        <v>1</v>
      </c>
      <c r="B487" s="18" t="s">
        <v>265</v>
      </c>
      <c r="C487" s="18" t="s">
        <v>269</v>
      </c>
      <c r="D487" s="18" t="s">
        <v>163</v>
      </c>
      <c r="E487" s="23" t="s">
        <v>266</v>
      </c>
      <c r="F487" s="23" t="s">
        <v>270</v>
      </c>
      <c r="G487" s="3" t="s">
        <v>271</v>
      </c>
      <c r="H487" s="10" t="s">
        <v>41</v>
      </c>
      <c r="I487" s="10">
        <v>256</v>
      </c>
      <c r="J487" s="21">
        <v>7800</v>
      </c>
      <c r="K487" s="21">
        <f t="shared" si="8"/>
        <v>1996800</v>
      </c>
      <c r="L487" s="9" t="s">
        <v>706</v>
      </c>
      <c r="M487" s="9" t="s">
        <v>707</v>
      </c>
    </row>
    <row r="488" spans="1:13" ht="76.5" x14ac:dyDescent="0.2">
      <c r="A488" s="5" t="s">
        <v>1</v>
      </c>
      <c r="B488" s="18" t="s">
        <v>272</v>
      </c>
      <c r="C488" s="18" t="s">
        <v>273</v>
      </c>
      <c r="D488" s="18" t="s">
        <v>274</v>
      </c>
      <c r="E488" s="23" t="s">
        <v>275</v>
      </c>
      <c r="F488" s="23" t="s">
        <v>276</v>
      </c>
      <c r="G488" s="3" t="s">
        <v>277</v>
      </c>
      <c r="H488" s="10" t="s">
        <v>41</v>
      </c>
      <c r="I488" s="10">
        <v>43</v>
      </c>
      <c r="J488" s="21">
        <v>4700</v>
      </c>
      <c r="K488" s="21">
        <f t="shared" ref="K488:K551" si="9">I488*J488</f>
        <v>202100</v>
      </c>
      <c r="L488" s="9" t="s">
        <v>706</v>
      </c>
      <c r="M488" s="9" t="s">
        <v>707</v>
      </c>
    </row>
    <row r="489" spans="1:13" ht="89.25" x14ac:dyDescent="0.2">
      <c r="A489" s="5" t="s">
        <v>1</v>
      </c>
      <c r="B489" s="18" t="s">
        <v>272</v>
      </c>
      <c r="C489" s="18" t="s">
        <v>46</v>
      </c>
      <c r="D489" s="18" t="s">
        <v>278</v>
      </c>
      <c r="E489" s="23" t="s">
        <v>279</v>
      </c>
      <c r="F489" s="23" t="s">
        <v>280</v>
      </c>
      <c r="G489" s="3" t="s">
        <v>281</v>
      </c>
      <c r="H489" s="10" t="s">
        <v>41</v>
      </c>
      <c r="I489" s="10">
        <v>98</v>
      </c>
      <c r="J489" s="21">
        <v>7000</v>
      </c>
      <c r="K489" s="21">
        <f t="shared" si="9"/>
        <v>686000</v>
      </c>
      <c r="L489" s="9" t="s">
        <v>706</v>
      </c>
      <c r="M489" s="9" t="s">
        <v>707</v>
      </c>
    </row>
    <row r="490" spans="1:13" ht="140.25" x14ac:dyDescent="0.2">
      <c r="A490" s="5" t="s">
        <v>1</v>
      </c>
      <c r="B490" s="18" t="s">
        <v>272</v>
      </c>
      <c r="C490" s="18" t="s">
        <v>282</v>
      </c>
      <c r="D490" s="18" t="s">
        <v>283</v>
      </c>
      <c r="E490" s="23" t="s">
        <v>284</v>
      </c>
      <c r="F490" s="23" t="s">
        <v>285</v>
      </c>
      <c r="G490" s="3" t="s">
        <v>286</v>
      </c>
      <c r="H490" s="10" t="s">
        <v>41</v>
      </c>
      <c r="I490" s="10">
        <v>7</v>
      </c>
      <c r="J490" s="21">
        <v>67000</v>
      </c>
      <c r="K490" s="21">
        <f t="shared" si="9"/>
        <v>469000</v>
      </c>
      <c r="L490" s="9" t="s">
        <v>706</v>
      </c>
      <c r="M490" s="9" t="s">
        <v>707</v>
      </c>
    </row>
    <row r="491" spans="1:13" ht="76.5" x14ac:dyDescent="0.2">
      <c r="A491" s="5" t="s">
        <v>1</v>
      </c>
      <c r="B491" s="18" t="s">
        <v>272</v>
      </c>
      <c r="C491" s="18" t="s">
        <v>282</v>
      </c>
      <c r="D491" s="18" t="s">
        <v>287</v>
      </c>
      <c r="E491" s="23" t="s">
        <v>288</v>
      </c>
      <c r="F491" s="23" t="s">
        <v>289</v>
      </c>
      <c r="G491" s="3" t="s">
        <v>290</v>
      </c>
      <c r="H491" s="10" t="s">
        <v>41</v>
      </c>
      <c r="I491" s="10">
        <v>4</v>
      </c>
      <c r="J491" s="21">
        <v>77400</v>
      </c>
      <c r="K491" s="21">
        <f t="shared" si="9"/>
        <v>309600</v>
      </c>
      <c r="L491" s="9" t="s">
        <v>706</v>
      </c>
      <c r="M491" s="9" t="s">
        <v>707</v>
      </c>
    </row>
    <row r="492" spans="1:13" ht="140.25" x14ac:dyDescent="0.2">
      <c r="A492" s="5" t="s">
        <v>1</v>
      </c>
      <c r="B492" s="18" t="s">
        <v>272</v>
      </c>
      <c r="C492" s="18" t="s">
        <v>282</v>
      </c>
      <c r="D492" s="18" t="s">
        <v>283</v>
      </c>
      <c r="E492" s="23" t="s">
        <v>284</v>
      </c>
      <c r="F492" s="23" t="s">
        <v>291</v>
      </c>
      <c r="G492" s="3" t="s">
        <v>292</v>
      </c>
      <c r="H492" s="10" t="s">
        <v>41</v>
      </c>
      <c r="I492" s="10">
        <v>12</v>
      </c>
      <c r="J492" s="21">
        <v>101500</v>
      </c>
      <c r="K492" s="21">
        <f t="shared" si="9"/>
        <v>1218000</v>
      </c>
      <c r="L492" s="9" t="s">
        <v>706</v>
      </c>
      <c r="M492" s="9" t="s">
        <v>707</v>
      </c>
    </row>
    <row r="493" spans="1:13" ht="127.5" x14ac:dyDescent="0.2">
      <c r="A493" s="5" t="s">
        <v>1</v>
      </c>
      <c r="B493" s="18" t="s">
        <v>272</v>
      </c>
      <c r="C493" s="18" t="s">
        <v>282</v>
      </c>
      <c r="D493" s="18" t="s">
        <v>283</v>
      </c>
      <c r="E493" s="23" t="s">
        <v>284</v>
      </c>
      <c r="F493" s="23" t="s">
        <v>293</v>
      </c>
      <c r="G493" s="3" t="s">
        <v>294</v>
      </c>
      <c r="H493" s="10" t="s">
        <v>41</v>
      </c>
      <c r="I493" s="10">
        <v>22</v>
      </c>
      <c r="J493" s="21">
        <v>142858</v>
      </c>
      <c r="K493" s="21">
        <f t="shared" si="9"/>
        <v>3142876</v>
      </c>
      <c r="L493" s="9" t="s">
        <v>706</v>
      </c>
      <c r="M493" s="9" t="s">
        <v>707</v>
      </c>
    </row>
    <row r="494" spans="1:13" ht="114.75" x14ac:dyDescent="0.2">
      <c r="A494" s="5" t="s">
        <v>1</v>
      </c>
      <c r="B494" s="18" t="s">
        <v>272</v>
      </c>
      <c r="C494" s="18" t="s">
        <v>295</v>
      </c>
      <c r="D494" s="18" t="s">
        <v>18</v>
      </c>
      <c r="E494" s="23" t="s">
        <v>296</v>
      </c>
      <c r="F494" s="23" t="s">
        <v>297</v>
      </c>
      <c r="G494" s="3" t="s">
        <v>298</v>
      </c>
      <c r="H494" s="10" t="s">
        <v>41</v>
      </c>
      <c r="I494" s="10">
        <v>4</v>
      </c>
      <c r="J494" s="21">
        <v>4500</v>
      </c>
      <c r="K494" s="21">
        <f t="shared" si="9"/>
        <v>18000</v>
      </c>
      <c r="L494" s="9" t="s">
        <v>706</v>
      </c>
      <c r="M494" s="9" t="s">
        <v>707</v>
      </c>
    </row>
    <row r="495" spans="1:13" ht="51" x14ac:dyDescent="0.2">
      <c r="A495" s="5" t="s">
        <v>1</v>
      </c>
      <c r="B495" s="18" t="s">
        <v>272</v>
      </c>
      <c r="C495" s="18" t="s">
        <v>295</v>
      </c>
      <c r="D495" s="18" t="s">
        <v>18</v>
      </c>
      <c r="E495" s="23" t="s">
        <v>299</v>
      </c>
      <c r="F495" s="23" t="s">
        <v>300</v>
      </c>
      <c r="G495" s="3" t="s">
        <v>301</v>
      </c>
      <c r="H495" s="10" t="s">
        <v>41</v>
      </c>
      <c r="I495" s="10">
        <v>7</v>
      </c>
      <c r="J495" s="21">
        <v>8000</v>
      </c>
      <c r="K495" s="21">
        <f t="shared" si="9"/>
        <v>56000</v>
      </c>
      <c r="L495" s="9" t="s">
        <v>706</v>
      </c>
      <c r="M495" s="9" t="s">
        <v>707</v>
      </c>
    </row>
    <row r="496" spans="1:13" ht="51" x14ac:dyDescent="0.2">
      <c r="A496" s="5" t="s">
        <v>1</v>
      </c>
      <c r="B496" s="18" t="s">
        <v>272</v>
      </c>
      <c r="C496" s="18" t="s">
        <v>302</v>
      </c>
      <c r="D496" s="18" t="s">
        <v>18</v>
      </c>
      <c r="E496" s="23" t="s">
        <v>303</v>
      </c>
      <c r="F496" s="23" t="s">
        <v>304</v>
      </c>
      <c r="G496" s="3" t="s">
        <v>305</v>
      </c>
      <c r="H496" s="10" t="s">
        <v>41</v>
      </c>
      <c r="I496" s="10">
        <v>50</v>
      </c>
      <c r="J496" s="21">
        <v>1515</v>
      </c>
      <c r="K496" s="21">
        <f t="shared" si="9"/>
        <v>75750</v>
      </c>
      <c r="L496" s="9" t="s">
        <v>706</v>
      </c>
      <c r="M496" s="9" t="s">
        <v>707</v>
      </c>
    </row>
    <row r="497" spans="1:13" ht="76.5" x14ac:dyDescent="0.2">
      <c r="A497" s="5" t="s">
        <v>1</v>
      </c>
      <c r="B497" s="18" t="s">
        <v>272</v>
      </c>
      <c r="C497" s="18" t="s">
        <v>302</v>
      </c>
      <c r="D497" s="18" t="s">
        <v>306</v>
      </c>
      <c r="E497" s="23" t="s">
        <v>303</v>
      </c>
      <c r="F497" s="23" t="s">
        <v>307</v>
      </c>
      <c r="G497" s="3" t="s">
        <v>308</v>
      </c>
      <c r="H497" s="10" t="s">
        <v>309</v>
      </c>
      <c r="I497" s="10">
        <v>50</v>
      </c>
      <c r="J497" s="21">
        <v>2055</v>
      </c>
      <c r="K497" s="21">
        <f t="shared" si="9"/>
        <v>102750</v>
      </c>
      <c r="L497" s="9" t="s">
        <v>706</v>
      </c>
      <c r="M497" s="9" t="s">
        <v>707</v>
      </c>
    </row>
    <row r="498" spans="1:13" ht="38.25" x14ac:dyDescent="0.2">
      <c r="A498" s="5" t="s">
        <v>1</v>
      </c>
      <c r="B498" s="18" t="s">
        <v>272</v>
      </c>
      <c r="C498" s="18" t="s">
        <v>302</v>
      </c>
      <c r="D498" s="18" t="s">
        <v>144</v>
      </c>
      <c r="E498" s="23" t="s">
        <v>303</v>
      </c>
      <c r="F498" s="23" t="s">
        <v>310</v>
      </c>
      <c r="G498" s="3" t="s">
        <v>311</v>
      </c>
      <c r="H498" s="10" t="s">
        <v>309</v>
      </c>
      <c r="I498" s="10">
        <v>100</v>
      </c>
      <c r="J498" s="21">
        <v>500</v>
      </c>
      <c r="K498" s="21">
        <f t="shared" si="9"/>
        <v>50000</v>
      </c>
      <c r="L498" s="9" t="s">
        <v>706</v>
      </c>
      <c r="M498" s="9" t="s">
        <v>707</v>
      </c>
    </row>
    <row r="499" spans="1:13" ht="114.75" x14ac:dyDescent="0.2">
      <c r="A499" s="5" t="s">
        <v>1</v>
      </c>
      <c r="B499" s="18" t="s">
        <v>272</v>
      </c>
      <c r="C499" s="18" t="s">
        <v>302</v>
      </c>
      <c r="D499" s="18" t="s">
        <v>144</v>
      </c>
      <c r="E499" s="23" t="s">
        <v>303</v>
      </c>
      <c r="F499" s="23" t="s">
        <v>312</v>
      </c>
      <c r="G499" s="3" t="s">
        <v>313</v>
      </c>
      <c r="H499" s="10" t="s">
        <v>309</v>
      </c>
      <c r="I499" s="10">
        <v>100</v>
      </c>
      <c r="J499" s="21">
        <v>500</v>
      </c>
      <c r="K499" s="21">
        <f t="shared" si="9"/>
        <v>50000</v>
      </c>
      <c r="L499" s="9" t="s">
        <v>706</v>
      </c>
      <c r="M499" s="9" t="s">
        <v>707</v>
      </c>
    </row>
    <row r="500" spans="1:13" ht="89.25" x14ac:dyDescent="0.2">
      <c r="A500" s="5" t="s">
        <v>1</v>
      </c>
      <c r="B500" s="18" t="s">
        <v>272</v>
      </c>
      <c r="C500" s="18" t="s">
        <v>302</v>
      </c>
      <c r="D500" s="18" t="s">
        <v>144</v>
      </c>
      <c r="E500" s="23" t="s">
        <v>303</v>
      </c>
      <c r="F500" s="23" t="s">
        <v>314</v>
      </c>
      <c r="G500" s="3" t="s">
        <v>315</v>
      </c>
      <c r="H500" s="10" t="s">
        <v>309</v>
      </c>
      <c r="I500" s="10">
        <v>100</v>
      </c>
      <c r="J500" s="21">
        <v>500</v>
      </c>
      <c r="K500" s="21">
        <f t="shared" si="9"/>
        <v>50000</v>
      </c>
      <c r="L500" s="9" t="s">
        <v>706</v>
      </c>
      <c r="M500" s="9" t="s">
        <v>707</v>
      </c>
    </row>
    <row r="501" spans="1:13" ht="63.75" x14ac:dyDescent="0.2">
      <c r="A501" s="5" t="s">
        <v>1</v>
      </c>
      <c r="B501" s="18" t="s">
        <v>272</v>
      </c>
      <c r="C501" s="18" t="s">
        <v>302</v>
      </c>
      <c r="D501" s="18" t="s">
        <v>144</v>
      </c>
      <c r="E501" s="23" t="s">
        <v>303</v>
      </c>
      <c r="F501" s="23" t="s">
        <v>316</v>
      </c>
      <c r="G501" s="3" t="s">
        <v>317</v>
      </c>
      <c r="H501" s="10" t="s">
        <v>309</v>
      </c>
      <c r="I501" s="10">
        <v>100</v>
      </c>
      <c r="J501" s="21">
        <v>500</v>
      </c>
      <c r="K501" s="21">
        <f t="shared" si="9"/>
        <v>50000</v>
      </c>
      <c r="L501" s="9" t="s">
        <v>706</v>
      </c>
      <c r="M501" s="9" t="s">
        <v>707</v>
      </c>
    </row>
    <row r="502" spans="1:13" ht="76.5" x14ac:dyDescent="0.2">
      <c r="A502" s="5" t="s">
        <v>1</v>
      </c>
      <c r="B502" s="18" t="s">
        <v>272</v>
      </c>
      <c r="C502" s="18" t="s">
        <v>302</v>
      </c>
      <c r="D502" s="18" t="s">
        <v>144</v>
      </c>
      <c r="E502" s="23" t="s">
        <v>303</v>
      </c>
      <c r="F502" s="23" t="s">
        <v>318</v>
      </c>
      <c r="G502" s="3" t="s">
        <v>319</v>
      </c>
      <c r="H502" s="10" t="s">
        <v>309</v>
      </c>
      <c r="I502" s="10">
        <v>100</v>
      </c>
      <c r="J502" s="21">
        <v>500</v>
      </c>
      <c r="K502" s="21">
        <f t="shared" si="9"/>
        <v>50000</v>
      </c>
      <c r="L502" s="9" t="s">
        <v>706</v>
      </c>
      <c r="M502" s="9" t="s">
        <v>707</v>
      </c>
    </row>
    <row r="503" spans="1:13" ht="76.5" x14ac:dyDescent="0.2">
      <c r="A503" s="5" t="s">
        <v>1</v>
      </c>
      <c r="B503" s="18" t="s">
        <v>272</v>
      </c>
      <c r="C503" s="18" t="s">
        <v>302</v>
      </c>
      <c r="D503" s="18" t="s">
        <v>199</v>
      </c>
      <c r="E503" s="23" t="s">
        <v>303</v>
      </c>
      <c r="F503" s="23" t="s">
        <v>320</v>
      </c>
      <c r="G503" s="3" t="s">
        <v>321</v>
      </c>
      <c r="H503" s="10" t="s">
        <v>309</v>
      </c>
      <c r="I503" s="10">
        <v>400</v>
      </c>
      <c r="J503" s="21">
        <v>274.5</v>
      </c>
      <c r="K503" s="21">
        <f t="shared" si="9"/>
        <v>109800</v>
      </c>
      <c r="L503" s="9" t="s">
        <v>706</v>
      </c>
      <c r="M503" s="9" t="s">
        <v>707</v>
      </c>
    </row>
    <row r="504" spans="1:13" ht="76.5" x14ac:dyDescent="0.2">
      <c r="A504" s="5" t="s">
        <v>1</v>
      </c>
      <c r="B504" s="18" t="s">
        <v>272</v>
      </c>
      <c r="C504" s="18" t="s">
        <v>302</v>
      </c>
      <c r="D504" s="18" t="s">
        <v>199</v>
      </c>
      <c r="E504" s="23" t="s">
        <v>303</v>
      </c>
      <c r="F504" s="23" t="s">
        <v>322</v>
      </c>
      <c r="G504" s="3" t="s">
        <v>323</v>
      </c>
      <c r="H504" s="10" t="s">
        <v>309</v>
      </c>
      <c r="I504" s="10">
        <v>400</v>
      </c>
      <c r="J504" s="21">
        <v>274.5</v>
      </c>
      <c r="K504" s="21">
        <f t="shared" si="9"/>
        <v>109800</v>
      </c>
      <c r="L504" s="9" t="s">
        <v>706</v>
      </c>
      <c r="M504" s="9" t="s">
        <v>707</v>
      </c>
    </row>
    <row r="505" spans="1:13" ht="76.5" x14ac:dyDescent="0.2">
      <c r="A505" s="5" t="s">
        <v>1</v>
      </c>
      <c r="B505" s="18" t="s">
        <v>272</v>
      </c>
      <c r="C505" s="18" t="s">
        <v>302</v>
      </c>
      <c r="D505" s="18" t="s">
        <v>199</v>
      </c>
      <c r="E505" s="23" t="s">
        <v>303</v>
      </c>
      <c r="F505" s="23" t="s">
        <v>324</v>
      </c>
      <c r="G505" s="3" t="s">
        <v>325</v>
      </c>
      <c r="H505" s="10" t="s">
        <v>309</v>
      </c>
      <c r="I505" s="10">
        <v>200</v>
      </c>
      <c r="J505" s="21">
        <v>274.5</v>
      </c>
      <c r="K505" s="21">
        <f t="shared" si="9"/>
        <v>54900</v>
      </c>
      <c r="L505" s="9" t="s">
        <v>706</v>
      </c>
      <c r="M505" s="9" t="s">
        <v>707</v>
      </c>
    </row>
    <row r="506" spans="1:13" ht="76.5" x14ac:dyDescent="0.2">
      <c r="A506" s="5" t="s">
        <v>1</v>
      </c>
      <c r="B506" s="18" t="s">
        <v>272</v>
      </c>
      <c r="C506" s="18" t="s">
        <v>302</v>
      </c>
      <c r="D506" s="18" t="s">
        <v>199</v>
      </c>
      <c r="E506" s="23" t="s">
        <v>303</v>
      </c>
      <c r="F506" s="23" t="s">
        <v>326</v>
      </c>
      <c r="G506" s="3" t="s">
        <v>327</v>
      </c>
      <c r="H506" s="10" t="s">
        <v>309</v>
      </c>
      <c r="I506" s="10">
        <v>300</v>
      </c>
      <c r="J506" s="21">
        <v>274.5</v>
      </c>
      <c r="K506" s="21">
        <f t="shared" si="9"/>
        <v>82350</v>
      </c>
      <c r="L506" s="9" t="s">
        <v>706</v>
      </c>
      <c r="M506" s="9" t="s">
        <v>707</v>
      </c>
    </row>
    <row r="507" spans="1:13" ht="63.75" x14ac:dyDescent="0.2">
      <c r="A507" s="5" t="s">
        <v>1</v>
      </c>
      <c r="B507" s="18" t="s">
        <v>272</v>
      </c>
      <c r="C507" s="18" t="s">
        <v>113</v>
      </c>
      <c r="D507" s="18" t="s">
        <v>328</v>
      </c>
      <c r="E507" s="23" t="s">
        <v>231</v>
      </c>
      <c r="F507" s="23" t="s">
        <v>329</v>
      </c>
      <c r="G507" s="3" t="s">
        <v>330</v>
      </c>
      <c r="H507" s="10" t="s">
        <v>41</v>
      </c>
      <c r="I507" s="10">
        <v>39</v>
      </c>
      <c r="J507" s="21">
        <v>5000</v>
      </c>
      <c r="K507" s="21">
        <f t="shared" si="9"/>
        <v>195000</v>
      </c>
      <c r="L507" s="9" t="s">
        <v>706</v>
      </c>
      <c r="M507" s="9" t="s">
        <v>707</v>
      </c>
    </row>
    <row r="508" spans="1:13" ht="114.75" x14ac:dyDescent="0.2">
      <c r="A508" s="5" t="s">
        <v>1</v>
      </c>
      <c r="B508" s="18" t="s">
        <v>272</v>
      </c>
      <c r="C508" s="18" t="s">
        <v>113</v>
      </c>
      <c r="D508" s="18" t="s">
        <v>144</v>
      </c>
      <c r="E508" s="23" t="s">
        <v>231</v>
      </c>
      <c r="F508" s="23" t="s">
        <v>331</v>
      </c>
      <c r="G508" s="3" t="s">
        <v>332</v>
      </c>
      <c r="H508" s="10" t="s">
        <v>41</v>
      </c>
      <c r="I508" s="10">
        <v>28</v>
      </c>
      <c r="J508" s="21">
        <v>2000</v>
      </c>
      <c r="K508" s="21">
        <f t="shared" si="9"/>
        <v>56000</v>
      </c>
      <c r="L508" s="9" t="s">
        <v>706</v>
      </c>
      <c r="M508" s="9" t="s">
        <v>707</v>
      </c>
    </row>
    <row r="509" spans="1:13" ht="76.5" x14ac:dyDescent="0.2">
      <c r="A509" s="5" t="s">
        <v>1</v>
      </c>
      <c r="B509" s="18" t="s">
        <v>272</v>
      </c>
      <c r="C509" s="18" t="s">
        <v>333</v>
      </c>
      <c r="D509" s="18" t="s">
        <v>334</v>
      </c>
      <c r="E509" s="23" t="s">
        <v>335</v>
      </c>
      <c r="F509" s="23" t="s">
        <v>336</v>
      </c>
      <c r="G509" s="3" t="s">
        <v>337</v>
      </c>
      <c r="H509" s="10" t="s">
        <v>41</v>
      </c>
      <c r="I509" s="10">
        <v>130</v>
      </c>
      <c r="J509" s="21">
        <v>330</v>
      </c>
      <c r="K509" s="21">
        <f t="shared" si="9"/>
        <v>42900</v>
      </c>
      <c r="L509" s="9" t="s">
        <v>706</v>
      </c>
      <c r="M509" s="9" t="s">
        <v>707</v>
      </c>
    </row>
    <row r="510" spans="1:13" ht="76.5" x14ac:dyDescent="0.2">
      <c r="A510" s="5" t="s">
        <v>1</v>
      </c>
      <c r="B510" s="18" t="s">
        <v>272</v>
      </c>
      <c r="C510" s="18" t="s">
        <v>333</v>
      </c>
      <c r="D510" s="18" t="s">
        <v>338</v>
      </c>
      <c r="E510" s="23" t="s">
        <v>339</v>
      </c>
      <c r="F510" s="23" t="s">
        <v>340</v>
      </c>
      <c r="G510" s="3" t="s">
        <v>341</v>
      </c>
      <c r="H510" s="10" t="s">
        <v>41</v>
      </c>
      <c r="I510" s="10">
        <v>442</v>
      </c>
      <c r="J510" s="21">
        <v>300</v>
      </c>
      <c r="K510" s="21">
        <f t="shared" si="9"/>
        <v>132600</v>
      </c>
      <c r="L510" s="9" t="s">
        <v>706</v>
      </c>
      <c r="M510" s="9" t="s">
        <v>707</v>
      </c>
    </row>
    <row r="511" spans="1:13" ht="89.25" x14ac:dyDescent="0.2">
      <c r="A511" s="5" t="s">
        <v>1</v>
      </c>
      <c r="B511" s="18" t="s">
        <v>272</v>
      </c>
      <c r="C511" s="18" t="s">
        <v>333</v>
      </c>
      <c r="D511" s="18" t="s">
        <v>342</v>
      </c>
      <c r="E511" s="23" t="s">
        <v>339</v>
      </c>
      <c r="F511" s="23" t="s">
        <v>343</v>
      </c>
      <c r="G511" s="3" t="s">
        <v>344</v>
      </c>
      <c r="H511" s="10" t="s">
        <v>41</v>
      </c>
      <c r="I511" s="10">
        <v>97</v>
      </c>
      <c r="J511" s="21">
        <v>120</v>
      </c>
      <c r="K511" s="21">
        <f t="shared" si="9"/>
        <v>11640</v>
      </c>
      <c r="L511" s="9" t="s">
        <v>706</v>
      </c>
      <c r="M511" s="9" t="s">
        <v>707</v>
      </c>
    </row>
    <row r="512" spans="1:13" ht="76.5" x14ac:dyDescent="0.2">
      <c r="A512" s="5" t="s">
        <v>1</v>
      </c>
      <c r="B512" s="18" t="s">
        <v>272</v>
      </c>
      <c r="C512" s="18" t="s">
        <v>345</v>
      </c>
      <c r="D512" s="18" t="s">
        <v>346</v>
      </c>
      <c r="E512" s="23" t="s">
        <v>339</v>
      </c>
      <c r="F512" s="23" t="s">
        <v>347</v>
      </c>
      <c r="G512" s="3" t="s">
        <v>348</v>
      </c>
      <c r="H512" s="10" t="s">
        <v>41</v>
      </c>
      <c r="I512" s="10">
        <v>105</v>
      </c>
      <c r="J512" s="21">
        <v>550</v>
      </c>
      <c r="K512" s="21">
        <f t="shared" si="9"/>
        <v>57750</v>
      </c>
      <c r="L512" s="9" t="s">
        <v>706</v>
      </c>
      <c r="M512" s="9" t="s">
        <v>707</v>
      </c>
    </row>
    <row r="513" spans="1:13" ht="63.75" x14ac:dyDescent="0.2">
      <c r="A513" s="5" t="s">
        <v>1</v>
      </c>
      <c r="B513" s="18" t="s">
        <v>272</v>
      </c>
      <c r="C513" s="18" t="s">
        <v>345</v>
      </c>
      <c r="D513" s="18" t="s">
        <v>349</v>
      </c>
      <c r="E513" s="23" t="s">
        <v>335</v>
      </c>
      <c r="F513" s="23" t="s">
        <v>350</v>
      </c>
      <c r="G513" s="3" t="s">
        <v>351</v>
      </c>
      <c r="H513" s="10" t="s">
        <v>41</v>
      </c>
      <c r="I513" s="10">
        <v>68</v>
      </c>
      <c r="J513" s="21">
        <v>1200</v>
      </c>
      <c r="K513" s="21">
        <f t="shared" si="9"/>
        <v>81600</v>
      </c>
      <c r="L513" s="9" t="s">
        <v>706</v>
      </c>
      <c r="M513" s="9" t="s">
        <v>707</v>
      </c>
    </row>
    <row r="514" spans="1:13" ht="153" x14ac:dyDescent="0.2">
      <c r="A514" s="5" t="s">
        <v>1</v>
      </c>
      <c r="B514" s="18" t="s">
        <v>272</v>
      </c>
      <c r="C514" s="18" t="s">
        <v>353</v>
      </c>
      <c r="D514" s="18" t="s">
        <v>18</v>
      </c>
      <c r="E514" s="23" t="s">
        <v>354</v>
      </c>
      <c r="F514" s="23" t="s">
        <v>355</v>
      </c>
      <c r="G514" s="3" t="s">
        <v>356</v>
      </c>
      <c r="H514" s="10" t="s">
        <v>41</v>
      </c>
      <c r="I514" s="10">
        <v>1</v>
      </c>
      <c r="J514" s="21">
        <v>8000</v>
      </c>
      <c r="K514" s="21">
        <f t="shared" si="9"/>
        <v>8000</v>
      </c>
      <c r="L514" s="9" t="s">
        <v>706</v>
      </c>
      <c r="M514" s="9" t="s">
        <v>707</v>
      </c>
    </row>
    <row r="515" spans="1:13" ht="89.25" x14ac:dyDescent="0.2">
      <c r="A515" s="5" t="s">
        <v>1</v>
      </c>
      <c r="B515" s="18" t="s">
        <v>272</v>
      </c>
      <c r="C515" s="18" t="s">
        <v>357</v>
      </c>
      <c r="D515" s="18" t="s">
        <v>159</v>
      </c>
      <c r="E515" s="23" t="s">
        <v>358</v>
      </c>
      <c r="F515" s="23" t="s">
        <v>359</v>
      </c>
      <c r="G515" s="3" t="s">
        <v>360</v>
      </c>
      <c r="H515" s="10" t="s">
        <v>41</v>
      </c>
      <c r="I515" s="10">
        <v>1</v>
      </c>
      <c r="J515" s="21">
        <v>10000</v>
      </c>
      <c r="K515" s="21">
        <f t="shared" si="9"/>
        <v>10000</v>
      </c>
      <c r="L515" s="9" t="s">
        <v>706</v>
      </c>
      <c r="M515" s="9" t="s">
        <v>707</v>
      </c>
    </row>
    <row r="516" spans="1:13" ht="89.25" x14ac:dyDescent="0.2">
      <c r="A516" s="5" t="s">
        <v>1</v>
      </c>
      <c r="B516" s="18" t="s">
        <v>272</v>
      </c>
      <c r="C516" s="18" t="s">
        <v>357</v>
      </c>
      <c r="D516" s="18" t="s">
        <v>159</v>
      </c>
      <c r="E516" s="23" t="s">
        <v>358</v>
      </c>
      <c r="F516" s="23" t="s">
        <v>361</v>
      </c>
      <c r="G516" s="3" t="s">
        <v>362</v>
      </c>
      <c r="H516" s="10" t="s">
        <v>41</v>
      </c>
      <c r="I516" s="10">
        <v>19</v>
      </c>
      <c r="J516" s="21">
        <v>8000</v>
      </c>
      <c r="K516" s="21">
        <f t="shared" si="9"/>
        <v>152000</v>
      </c>
      <c r="L516" s="9" t="s">
        <v>706</v>
      </c>
      <c r="M516" s="9" t="s">
        <v>707</v>
      </c>
    </row>
    <row r="517" spans="1:13" ht="76.5" x14ac:dyDescent="0.2">
      <c r="A517" s="5" t="s">
        <v>1</v>
      </c>
      <c r="B517" s="18" t="s">
        <v>272</v>
      </c>
      <c r="C517" s="18" t="s">
        <v>46</v>
      </c>
      <c r="D517" s="18" t="s">
        <v>250</v>
      </c>
      <c r="E517" s="23" t="s">
        <v>339</v>
      </c>
      <c r="F517" s="23" t="s">
        <v>363</v>
      </c>
      <c r="G517" s="3" t="s">
        <v>364</v>
      </c>
      <c r="H517" s="10" t="s">
        <v>41</v>
      </c>
      <c r="I517" s="10">
        <v>254</v>
      </c>
      <c r="J517" s="21">
        <v>300</v>
      </c>
      <c r="K517" s="21">
        <f t="shared" si="9"/>
        <v>76200</v>
      </c>
      <c r="L517" s="9" t="s">
        <v>706</v>
      </c>
      <c r="M517" s="9" t="s">
        <v>707</v>
      </c>
    </row>
    <row r="518" spans="1:13" ht="63.75" x14ac:dyDescent="0.2">
      <c r="A518" s="5" t="s">
        <v>1</v>
      </c>
      <c r="B518" s="18" t="s">
        <v>272</v>
      </c>
      <c r="C518" s="18" t="s">
        <v>46</v>
      </c>
      <c r="D518" s="18" t="s">
        <v>250</v>
      </c>
      <c r="E518" s="23" t="s">
        <v>335</v>
      </c>
      <c r="F518" s="23" t="s">
        <v>365</v>
      </c>
      <c r="G518" s="3" t="s">
        <v>366</v>
      </c>
      <c r="H518" s="10" t="s">
        <v>41</v>
      </c>
      <c r="I518" s="10">
        <v>43</v>
      </c>
      <c r="J518" s="21">
        <v>280</v>
      </c>
      <c r="K518" s="21">
        <f t="shared" si="9"/>
        <v>12040</v>
      </c>
      <c r="L518" s="9" t="s">
        <v>706</v>
      </c>
      <c r="M518" s="9" t="s">
        <v>707</v>
      </c>
    </row>
    <row r="519" spans="1:13" ht="76.5" x14ac:dyDescent="0.2">
      <c r="A519" s="5" t="s">
        <v>1</v>
      </c>
      <c r="B519" s="18" t="s">
        <v>272</v>
      </c>
      <c r="C519" s="18" t="s">
        <v>46</v>
      </c>
      <c r="D519" s="18" t="s">
        <v>367</v>
      </c>
      <c r="E519" s="23" t="s">
        <v>368</v>
      </c>
      <c r="F519" s="23" t="s">
        <v>369</v>
      </c>
      <c r="G519" s="3" t="s">
        <v>370</v>
      </c>
      <c r="H519" s="10" t="s">
        <v>41</v>
      </c>
      <c r="I519" s="10">
        <v>27</v>
      </c>
      <c r="J519" s="21">
        <v>2600</v>
      </c>
      <c r="K519" s="21">
        <f t="shared" si="9"/>
        <v>70200</v>
      </c>
      <c r="L519" s="9" t="s">
        <v>706</v>
      </c>
      <c r="M519" s="9" t="s">
        <v>707</v>
      </c>
    </row>
    <row r="520" spans="1:13" ht="38.25" x14ac:dyDescent="0.2">
      <c r="A520" s="5" t="s">
        <v>1</v>
      </c>
      <c r="B520" s="18" t="s">
        <v>272</v>
      </c>
      <c r="C520" s="18" t="s">
        <v>46</v>
      </c>
      <c r="D520" s="18" t="s">
        <v>371</v>
      </c>
      <c r="E520" s="23" t="s">
        <v>372</v>
      </c>
      <c r="F520" s="23" t="s">
        <v>373</v>
      </c>
      <c r="G520" s="3" t="s">
        <v>374</v>
      </c>
      <c r="H520" s="10" t="s">
        <v>41</v>
      </c>
      <c r="I520" s="10">
        <v>1</v>
      </c>
      <c r="J520" s="21">
        <v>4000</v>
      </c>
      <c r="K520" s="21">
        <f t="shared" si="9"/>
        <v>4000</v>
      </c>
      <c r="L520" s="9" t="s">
        <v>706</v>
      </c>
      <c r="M520" s="9" t="s">
        <v>707</v>
      </c>
    </row>
    <row r="521" spans="1:13" ht="51" x14ac:dyDescent="0.2">
      <c r="A521" s="5" t="s">
        <v>1</v>
      </c>
      <c r="B521" s="18" t="s">
        <v>375</v>
      </c>
      <c r="C521" s="18" t="s">
        <v>46</v>
      </c>
      <c r="D521" s="18" t="s">
        <v>114</v>
      </c>
      <c r="E521" s="23" t="s">
        <v>160</v>
      </c>
      <c r="F521" s="23" t="s">
        <v>376</v>
      </c>
      <c r="G521" s="3" t="s">
        <v>377</v>
      </c>
      <c r="H521" s="10" t="s">
        <v>41</v>
      </c>
      <c r="I521" s="10">
        <v>21</v>
      </c>
      <c r="J521" s="21">
        <v>420</v>
      </c>
      <c r="K521" s="21">
        <f t="shared" si="9"/>
        <v>8820</v>
      </c>
      <c r="L521" s="9" t="s">
        <v>706</v>
      </c>
      <c r="M521" s="9" t="s">
        <v>707</v>
      </c>
    </row>
    <row r="522" spans="1:13" ht="38.25" x14ac:dyDescent="0.2">
      <c r="A522" s="5" t="s">
        <v>1</v>
      </c>
      <c r="B522" s="18" t="s">
        <v>375</v>
      </c>
      <c r="C522" s="18" t="s">
        <v>17</v>
      </c>
      <c r="D522" s="18" t="s">
        <v>159</v>
      </c>
      <c r="E522" s="23" t="s">
        <v>378</v>
      </c>
      <c r="F522" s="23" t="s">
        <v>379</v>
      </c>
      <c r="G522" s="3" t="s">
        <v>380</v>
      </c>
      <c r="H522" s="10" t="s">
        <v>41</v>
      </c>
      <c r="I522" s="10">
        <v>33</v>
      </c>
      <c r="J522" s="21">
        <v>250</v>
      </c>
      <c r="K522" s="21">
        <f t="shared" si="9"/>
        <v>8250</v>
      </c>
      <c r="L522" s="9" t="s">
        <v>706</v>
      </c>
      <c r="M522" s="9" t="s">
        <v>707</v>
      </c>
    </row>
    <row r="523" spans="1:13" ht="51" x14ac:dyDescent="0.2">
      <c r="A523" s="5" t="s">
        <v>1</v>
      </c>
      <c r="B523" s="18" t="s">
        <v>375</v>
      </c>
      <c r="C523" s="18" t="s">
        <v>17</v>
      </c>
      <c r="D523" s="18" t="s">
        <v>159</v>
      </c>
      <c r="E523" s="23" t="s">
        <v>378</v>
      </c>
      <c r="F523" s="23" t="s">
        <v>381</v>
      </c>
      <c r="G523" s="3" t="s">
        <v>382</v>
      </c>
      <c r="H523" s="10" t="s">
        <v>41</v>
      </c>
      <c r="I523" s="10">
        <v>33</v>
      </c>
      <c r="J523" s="21">
        <v>610</v>
      </c>
      <c r="K523" s="21">
        <f t="shared" si="9"/>
        <v>20130</v>
      </c>
      <c r="L523" s="9" t="s">
        <v>706</v>
      </c>
      <c r="M523" s="9" t="s">
        <v>707</v>
      </c>
    </row>
    <row r="524" spans="1:13" ht="63.75" x14ac:dyDescent="0.2">
      <c r="A524" s="5" t="s">
        <v>1</v>
      </c>
      <c r="B524" s="18" t="s">
        <v>375</v>
      </c>
      <c r="C524" s="18" t="s">
        <v>17</v>
      </c>
      <c r="D524" s="18" t="s">
        <v>159</v>
      </c>
      <c r="E524" s="23" t="s">
        <v>378</v>
      </c>
      <c r="F524" s="23" t="s">
        <v>383</v>
      </c>
      <c r="G524" s="3" t="s">
        <v>384</v>
      </c>
      <c r="H524" s="10" t="s">
        <v>41</v>
      </c>
      <c r="I524" s="10">
        <v>33</v>
      </c>
      <c r="J524" s="21">
        <v>1600</v>
      </c>
      <c r="K524" s="21">
        <f t="shared" si="9"/>
        <v>52800</v>
      </c>
      <c r="L524" s="9" t="s">
        <v>706</v>
      </c>
      <c r="M524" s="9" t="s">
        <v>707</v>
      </c>
    </row>
    <row r="525" spans="1:13" ht="51" x14ac:dyDescent="0.2">
      <c r="A525" s="5" t="s">
        <v>1</v>
      </c>
      <c r="B525" s="18" t="s">
        <v>375</v>
      </c>
      <c r="C525" s="18" t="s">
        <v>17</v>
      </c>
      <c r="D525" s="18" t="s">
        <v>159</v>
      </c>
      <c r="E525" s="23" t="s">
        <v>378</v>
      </c>
      <c r="F525" s="23" t="s">
        <v>385</v>
      </c>
      <c r="G525" s="3" t="s">
        <v>386</v>
      </c>
      <c r="H525" s="10" t="s">
        <v>41</v>
      </c>
      <c r="I525" s="10">
        <v>33</v>
      </c>
      <c r="J525" s="21">
        <v>1200</v>
      </c>
      <c r="K525" s="21">
        <f t="shared" si="9"/>
        <v>39600</v>
      </c>
      <c r="L525" s="9" t="s">
        <v>706</v>
      </c>
      <c r="M525" s="9" t="s">
        <v>707</v>
      </c>
    </row>
    <row r="526" spans="1:13" ht="38.25" x14ac:dyDescent="0.2">
      <c r="A526" s="5" t="s">
        <v>1</v>
      </c>
      <c r="B526" s="18" t="s">
        <v>375</v>
      </c>
      <c r="C526" s="18" t="s">
        <v>17</v>
      </c>
      <c r="D526" s="18" t="s">
        <v>159</v>
      </c>
      <c r="E526" s="23" t="s">
        <v>378</v>
      </c>
      <c r="F526" s="23" t="s">
        <v>387</v>
      </c>
      <c r="G526" s="3" t="s">
        <v>388</v>
      </c>
      <c r="H526" s="10" t="s">
        <v>41</v>
      </c>
      <c r="I526" s="10">
        <v>7</v>
      </c>
      <c r="J526" s="21">
        <v>2800</v>
      </c>
      <c r="K526" s="21">
        <f t="shared" si="9"/>
        <v>19600</v>
      </c>
      <c r="L526" s="9" t="s">
        <v>706</v>
      </c>
      <c r="M526" s="9" t="s">
        <v>707</v>
      </c>
    </row>
    <row r="527" spans="1:13" ht="51" x14ac:dyDescent="0.2">
      <c r="A527" s="5" t="s">
        <v>1</v>
      </c>
      <c r="B527" s="18" t="s">
        <v>375</v>
      </c>
      <c r="C527" s="18" t="s">
        <v>17</v>
      </c>
      <c r="D527" s="18" t="s">
        <v>159</v>
      </c>
      <c r="E527" s="23" t="s">
        <v>378</v>
      </c>
      <c r="F527" s="23" t="s">
        <v>389</v>
      </c>
      <c r="G527" s="3" t="s">
        <v>390</v>
      </c>
      <c r="H527" s="10" t="s">
        <v>41</v>
      </c>
      <c r="I527" s="10">
        <v>5</v>
      </c>
      <c r="J527" s="21">
        <v>5300</v>
      </c>
      <c r="K527" s="21">
        <f t="shared" si="9"/>
        <v>26500</v>
      </c>
      <c r="L527" s="9" t="s">
        <v>706</v>
      </c>
      <c r="M527" s="9" t="s">
        <v>707</v>
      </c>
    </row>
    <row r="528" spans="1:13" ht="51" x14ac:dyDescent="0.2">
      <c r="A528" s="5" t="s">
        <v>1</v>
      </c>
      <c r="B528" s="18" t="s">
        <v>375</v>
      </c>
      <c r="C528" s="18" t="s">
        <v>17</v>
      </c>
      <c r="D528" s="18" t="s">
        <v>163</v>
      </c>
      <c r="E528" s="23" t="s">
        <v>378</v>
      </c>
      <c r="F528" s="23" t="s">
        <v>391</v>
      </c>
      <c r="G528" s="3" t="s">
        <v>392</v>
      </c>
      <c r="H528" s="10" t="s">
        <v>41</v>
      </c>
      <c r="I528" s="10">
        <v>33</v>
      </c>
      <c r="J528" s="21">
        <v>160</v>
      </c>
      <c r="K528" s="21">
        <f t="shared" si="9"/>
        <v>5280</v>
      </c>
      <c r="L528" s="9" t="s">
        <v>706</v>
      </c>
      <c r="M528" s="9" t="s">
        <v>707</v>
      </c>
    </row>
    <row r="529" spans="1:13" ht="63.75" x14ac:dyDescent="0.2">
      <c r="A529" s="5" t="s">
        <v>1</v>
      </c>
      <c r="B529" s="18" t="s">
        <v>375</v>
      </c>
      <c r="C529" s="18" t="s">
        <v>17</v>
      </c>
      <c r="D529" s="18" t="s">
        <v>393</v>
      </c>
      <c r="E529" s="23" t="s">
        <v>378</v>
      </c>
      <c r="F529" s="23" t="s">
        <v>394</v>
      </c>
      <c r="G529" s="3" t="s">
        <v>395</v>
      </c>
      <c r="H529" s="10" t="s">
        <v>41</v>
      </c>
      <c r="I529" s="10">
        <v>33</v>
      </c>
      <c r="J529" s="21">
        <v>580</v>
      </c>
      <c r="K529" s="21">
        <f t="shared" si="9"/>
        <v>19140</v>
      </c>
      <c r="L529" s="9" t="s">
        <v>706</v>
      </c>
      <c r="M529" s="9" t="s">
        <v>707</v>
      </c>
    </row>
    <row r="530" spans="1:13" ht="51" x14ac:dyDescent="0.2">
      <c r="A530" s="5" t="s">
        <v>1</v>
      </c>
      <c r="B530" s="18" t="s">
        <v>375</v>
      </c>
      <c r="C530" s="18" t="s">
        <v>17</v>
      </c>
      <c r="D530" s="18" t="s">
        <v>396</v>
      </c>
      <c r="E530" s="23" t="s">
        <v>378</v>
      </c>
      <c r="F530" s="23" t="s">
        <v>397</v>
      </c>
      <c r="G530" s="3" t="s">
        <v>398</v>
      </c>
      <c r="H530" s="10" t="s">
        <v>41</v>
      </c>
      <c r="I530" s="10">
        <v>33</v>
      </c>
      <c r="J530" s="21">
        <v>970</v>
      </c>
      <c r="K530" s="21">
        <f t="shared" si="9"/>
        <v>32010</v>
      </c>
      <c r="L530" s="9" t="s">
        <v>706</v>
      </c>
      <c r="M530" s="9" t="s">
        <v>707</v>
      </c>
    </row>
    <row r="531" spans="1:13" ht="51" x14ac:dyDescent="0.2">
      <c r="A531" s="5" t="s">
        <v>1</v>
      </c>
      <c r="B531" s="18" t="s">
        <v>375</v>
      </c>
      <c r="C531" s="18" t="s">
        <v>17</v>
      </c>
      <c r="D531" s="18" t="s">
        <v>399</v>
      </c>
      <c r="E531" s="23" t="s">
        <v>378</v>
      </c>
      <c r="F531" s="23" t="s">
        <v>400</v>
      </c>
      <c r="G531" s="3" t="s">
        <v>401</v>
      </c>
      <c r="H531" s="10" t="s">
        <v>41</v>
      </c>
      <c r="I531" s="10">
        <v>33</v>
      </c>
      <c r="J531" s="21">
        <v>1500</v>
      </c>
      <c r="K531" s="21">
        <f t="shared" si="9"/>
        <v>49500</v>
      </c>
      <c r="L531" s="9" t="s">
        <v>706</v>
      </c>
      <c r="M531" s="9" t="s">
        <v>707</v>
      </c>
    </row>
    <row r="532" spans="1:13" ht="51" x14ac:dyDescent="0.2">
      <c r="A532" s="5" t="s">
        <v>1</v>
      </c>
      <c r="B532" s="18" t="s">
        <v>375</v>
      </c>
      <c r="C532" s="18" t="s">
        <v>402</v>
      </c>
      <c r="D532" s="18" t="s">
        <v>346</v>
      </c>
      <c r="E532" s="23" t="s">
        <v>403</v>
      </c>
      <c r="F532" s="23" t="s">
        <v>404</v>
      </c>
      <c r="G532" s="3" t="s">
        <v>405</v>
      </c>
      <c r="H532" s="10" t="s">
        <v>41</v>
      </c>
      <c r="I532" s="10">
        <v>65</v>
      </c>
      <c r="J532" s="21">
        <v>190</v>
      </c>
      <c r="K532" s="21">
        <f t="shared" si="9"/>
        <v>12350</v>
      </c>
      <c r="L532" s="9" t="s">
        <v>706</v>
      </c>
      <c r="M532" s="9" t="s">
        <v>707</v>
      </c>
    </row>
    <row r="533" spans="1:13" ht="38.25" x14ac:dyDescent="0.2">
      <c r="A533" s="5" t="s">
        <v>1</v>
      </c>
      <c r="B533" s="18" t="s">
        <v>375</v>
      </c>
      <c r="C533" s="18" t="s">
        <v>402</v>
      </c>
      <c r="D533" s="18" t="s">
        <v>159</v>
      </c>
      <c r="E533" s="23" t="s">
        <v>403</v>
      </c>
      <c r="F533" s="23" t="s">
        <v>406</v>
      </c>
      <c r="G533" s="3" t="s">
        <v>407</v>
      </c>
      <c r="H533" s="10" t="s">
        <v>41</v>
      </c>
      <c r="I533" s="10">
        <v>7</v>
      </c>
      <c r="J533" s="21">
        <v>760</v>
      </c>
      <c r="K533" s="21">
        <f t="shared" si="9"/>
        <v>5320</v>
      </c>
      <c r="L533" s="9" t="s">
        <v>706</v>
      </c>
      <c r="M533" s="9" t="s">
        <v>707</v>
      </c>
    </row>
    <row r="534" spans="1:13" ht="38.25" x14ac:dyDescent="0.2">
      <c r="A534" s="5" t="s">
        <v>1</v>
      </c>
      <c r="B534" s="18" t="s">
        <v>375</v>
      </c>
      <c r="C534" s="18" t="s">
        <v>402</v>
      </c>
      <c r="D534" s="18" t="s">
        <v>408</v>
      </c>
      <c r="E534" s="23" t="s">
        <v>403</v>
      </c>
      <c r="F534" s="23" t="s">
        <v>409</v>
      </c>
      <c r="G534" s="3" t="s">
        <v>410</v>
      </c>
      <c r="H534" s="10" t="s">
        <v>41</v>
      </c>
      <c r="I534" s="10">
        <v>7</v>
      </c>
      <c r="J534" s="21">
        <v>950</v>
      </c>
      <c r="K534" s="21">
        <f t="shared" si="9"/>
        <v>6650</v>
      </c>
      <c r="L534" s="9" t="s">
        <v>706</v>
      </c>
      <c r="M534" s="9" t="s">
        <v>707</v>
      </c>
    </row>
    <row r="535" spans="1:13" ht="51" x14ac:dyDescent="0.2">
      <c r="A535" s="5" t="s">
        <v>1</v>
      </c>
      <c r="B535" s="18" t="s">
        <v>375</v>
      </c>
      <c r="C535" s="18" t="s">
        <v>402</v>
      </c>
      <c r="D535" s="18" t="s">
        <v>144</v>
      </c>
      <c r="E535" s="23" t="s">
        <v>403</v>
      </c>
      <c r="F535" s="23" t="s">
        <v>411</v>
      </c>
      <c r="G535" s="3" t="s">
        <v>412</v>
      </c>
      <c r="H535" s="10" t="s">
        <v>41</v>
      </c>
      <c r="I535" s="10">
        <v>13</v>
      </c>
      <c r="J535" s="21">
        <v>2300</v>
      </c>
      <c r="K535" s="21">
        <f t="shared" si="9"/>
        <v>29900</v>
      </c>
      <c r="L535" s="9" t="s">
        <v>706</v>
      </c>
      <c r="M535" s="9" t="s">
        <v>707</v>
      </c>
    </row>
    <row r="536" spans="1:13" ht="38.25" x14ac:dyDescent="0.2">
      <c r="A536" s="5" t="s">
        <v>1</v>
      </c>
      <c r="B536" s="18" t="s">
        <v>375</v>
      </c>
      <c r="C536" s="18" t="s">
        <v>402</v>
      </c>
      <c r="D536" s="18" t="s">
        <v>396</v>
      </c>
      <c r="E536" s="23" t="s">
        <v>403</v>
      </c>
      <c r="F536" s="23" t="s">
        <v>413</v>
      </c>
      <c r="G536" s="3" t="s">
        <v>414</v>
      </c>
      <c r="H536" s="10" t="s">
        <v>41</v>
      </c>
      <c r="I536" s="10">
        <v>7</v>
      </c>
      <c r="J536" s="21">
        <v>1700</v>
      </c>
      <c r="K536" s="21">
        <f t="shared" si="9"/>
        <v>11900</v>
      </c>
      <c r="L536" s="9" t="s">
        <v>706</v>
      </c>
      <c r="M536" s="9" t="s">
        <v>707</v>
      </c>
    </row>
    <row r="537" spans="1:13" ht="38.25" x14ac:dyDescent="0.2">
      <c r="A537" s="5" t="s">
        <v>1</v>
      </c>
      <c r="B537" s="18" t="s">
        <v>375</v>
      </c>
      <c r="C537" s="18" t="s">
        <v>402</v>
      </c>
      <c r="D537" s="18" t="s">
        <v>415</v>
      </c>
      <c r="E537" s="23" t="s">
        <v>403</v>
      </c>
      <c r="F537" s="23" t="s">
        <v>416</v>
      </c>
      <c r="G537" s="3" t="s">
        <v>417</v>
      </c>
      <c r="H537" s="10" t="s">
        <v>41</v>
      </c>
      <c r="I537" s="10">
        <v>13</v>
      </c>
      <c r="J537" s="21">
        <v>2600</v>
      </c>
      <c r="K537" s="21">
        <f t="shared" si="9"/>
        <v>33800</v>
      </c>
      <c r="L537" s="9" t="s">
        <v>706</v>
      </c>
      <c r="M537" s="9" t="s">
        <v>707</v>
      </c>
    </row>
    <row r="538" spans="1:13" ht="38.25" x14ac:dyDescent="0.2">
      <c r="A538" s="5" t="s">
        <v>1</v>
      </c>
      <c r="B538" s="18" t="s">
        <v>375</v>
      </c>
      <c r="C538" s="18" t="s">
        <v>402</v>
      </c>
      <c r="D538" s="18" t="s">
        <v>399</v>
      </c>
      <c r="E538" s="23" t="s">
        <v>403</v>
      </c>
      <c r="F538" s="23" t="s">
        <v>418</v>
      </c>
      <c r="G538" s="3" t="s">
        <v>419</v>
      </c>
      <c r="H538" s="10" t="s">
        <v>41</v>
      </c>
      <c r="I538" s="10">
        <v>21</v>
      </c>
      <c r="J538" s="21">
        <v>3000</v>
      </c>
      <c r="K538" s="21">
        <f t="shared" si="9"/>
        <v>63000</v>
      </c>
      <c r="L538" s="9" t="s">
        <v>706</v>
      </c>
      <c r="M538" s="9" t="s">
        <v>707</v>
      </c>
    </row>
    <row r="539" spans="1:13" ht="38.25" x14ac:dyDescent="0.2">
      <c r="A539" s="5" t="s">
        <v>1</v>
      </c>
      <c r="B539" s="18" t="s">
        <v>375</v>
      </c>
      <c r="C539" s="18" t="s">
        <v>402</v>
      </c>
      <c r="D539" s="18" t="s">
        <v>420</v>
      </c>
      <c r="E539" s="23" t="s">
        <v>403</v>
      </c>
      <c r="F539" s="23" t="s">
        <v>421</v>
      </c>
      <c r="G539" s="3" t="s">
        <v>422</v>
      </c>
      <c r="H539" s="10" t="s">
        <v>41</v>
      </c>
      <c r="I539" s="10">
        <v>13</v>
      </c>
      <c r="J539" s="21">
        <v>8500</v>
      </c>
      <c r="K539" s="21">
        <f t="shared" si="9"/>
        <v>110500</v>
      </c>
      <c r="L539" s="9" t="s">
        <v>706</v>
      </c>
      <c r="M539" s="9" t="s">
        <v>707</v>
      </c>
    </row>
    <row r="540" spans="1:13" ht="38.25" x14ac:dyDescent="0.2">
      <c r="A540" s="5" t="s">
        <v>1</v>
      </c>
      <c r="B540" s="18" t="s">
        <v>375</v>
      </c>
      <c r="C540" s="18" t="s">
        <v>402</v>
      </c>
      <c r="D540" s="18" t="s">
        <v>423</v>
      </c>
      <c r="E540" s="23" t="s">
        <v>403</v>
      </c>
      <c r="F540" s="23" t="s">
        <v>424</v>
      </c>
      <c r="G540" s="3" t="s">
        <v>425</v>
      </c>
      <c r="H540" s="10" t="s">
        <v>41</v>
      </c>
      <c r="I540" s="10">
        <v>7</v>
      </c>
      <c r="J540" s="21">
        <v>2000</v>
      </c>
      <c r="K540" s="21">
        <f t="shared" si="9"/>
        <v>14000</v>
      </c>
      <c r="L540" s="9" t="s">
        <v>706</v>
      </c>
      <c r="M540" s="9" t="s">
        <v>707</v>
      </c>
    </row>
    <row r="541" spans="1:13" ht="38.25" x14ac:dyDescent="0.2">
      <c r="A541" s="5" t="s">
        <v>1</v>
      </c>
      <c r="B541" s="18" t="s">
        <v>375</v>
      </c>
      <c r="C541" s="18" t="s">
        <v>402</v>
      </c>
      <c r="D541" s="18" t="s">
        <v>426</v>
      </c>
      <c r="E541" s="23" t="s">
        <v>403</v>
      </c>
      <c r="F541" s="23" t="s">
        <v>427</v>
      </c>
      <c r="G541" s="3" t="s">
        <v>428</v>
      </c>
      <c r="H541" s="10" t="s">
        <v>41</v>
      </c>
      <c r="I541" s="10">
        <v>13</v>
      </c>
      <c r="J541" s="21">
        <v>2000</v>
      </c>
      <c r="K541" s="21">
        <f t="shared" si="9"/>
        <v>26000</v>
      </c>
      <c r="L541" s="9" t="s">
        <v>706</v>
      </c>
      <c r="M541" s="9" t="s">
        <v>707</v>
      </c>
    </row>
    <row r="542" spans="1:13" ht="38.25" x14ac:dyDescent="0.2">
      <c r="A542" s="5" t="s">
        <v>1</v>
      </c>
      <c r="B542" s="18" t="s">
        <v>375</v>
      </c>
      <c r="C542" s="18" t="s">
        <v>402</v>
      </c>
      <c r="D542" s="18" t="s">
        <v>429</v>
      </c>
      <c r="E542" s="23" t="s">
        <v>403</v>
      </c>
      <c r="F542" s="23" t="s">
        <v>430</v>
      </c>
      <c r="G542" s="3" t="s">
        <v>431</v>
      </c>
      <c r="H542" s="10" t="s">
        <v>41</v>
      </c>
      <c r="I542" s="10">
        <v>65</v>
      </c>
      <c r="J542" s="21">
        <v>340</v>
      </c>
      <c r="K542" s="21">
        <f t="shared" si="9"/>
        <v>22100</v>
      </c>
      <c r="L542" s="9" t="s">
        <v>706</v>
      </c>
      <c r="M542" s="9" t="s">
        <v>707</v>
      </c>
    </row>
    <row r="543" spans="1:13" ht="38.25" x14ac:dyDescent="0.2">
      <c r="A543" s="5" t="s">
        <v>1</v>
      </c>
      <c r="B543" s="18" t="s">
        <v>375</v>
      </c>
      <c r="C543" s="18" t="s">
        <v>432</v>
      </c>
      <c r="D543" s="18" t="s">
        <v>18</v>
      </c>
      <c r="E543" s="23" t="s">
        <v>433</v>
      </c>
      <c r="F543" s="23" t="s">
        <v>434</v>
      </c>
      <c r="G543" s="3" t="s">
        <v>435</v>
      </c>
      <c r="H543" s="10" t="s">
        <v>41</v>
      </c>
      <c r="I543" s="10">
        <v>33</v>
      </c>
      <c r="J543" s="21">
        <v>150</v>
      </c>
      <c r="K543" s="21">
        <f t="shared" si="9"/>
        <v>4950</v>
      </c>
      <c r="L543" s="9" t="s">
        <v>706</v>
      </c>
      <c r="M543" s="9" t="s">
        <v>707</v>
      </c>
    </row>
    <row r="544" spans="1:13" ht="63.75" x14ac:dyDescent="0.2">
      <c r="A544" s="5" t="s">
        <v>1</v>
      </c>
      <c r="B544" s="18" t="s">
        <v>375</v>
      </c>
      <c r="C544" s="18" t="s">
        <v>432</v>
      </c>
      <c r="D544" s="18" t="s">
        <v>436</v>
      </c>
      <c r="E544" s="23" t="s">
        <v>433</v>
      </c>
      <c r="F544" s="23" t="s">
        <v>437</v>
      </c>
      <c r="G544" s="3" t="s">
        <v>438</v>
      </c>
      <c r="H544" s="10" t="s">
        <v>41</v>
      </c>
      <c r="I544" s="10">
        <v>7</v>
      </c>
      <c r="J544" s="21">
        <v>2600</v>
      </c>
      <c r="K544" s="21">
        <f t="shared" si="9"/>
        <v>18200</v>
      </c>
      <c r="L544" s="9" t="s">
        <v>706</v>
      </c>
      <c r="M544" s="9" t="s">
        <v>707</v>
      </c>
    </row>
    <row r="545" spans="1:13" ht="38.25" x14ac:dyDescent="0.2">
      <c r="A545" s="5" t="s">
        <v>1</v>
      </c>
      <c r="B545" s="18" t="s">
        <v>375</v>
      </c>
      <c r="C545" s="18" t="s">
        <v>432</v>
      </c>
      <c r="D545" s="18" t="s">
        <v>163</v>
      </c>
      <c r="E545" s="23" t="s">
        <v>433</v>
      </c>
      <c r="F545" s="23" t="s">
        <v>439</v>
      </c>
      <c r="G545" s="3" t="s">
        <v>440</v>
      </c>
      <c r="H545" s="10" t="s">
        <v>41</v>
      </c>
      <c r="I545" s="10">
        <v>7</v>
      </c>
      <c r="J545" s="21">
        <v>1200</v>
      </c>
      <c r="K545" s="21">
        <f t="shared" si="9"/>
        <v>8400</v>
      </c>
      <c r="L545" s="9" t="s">
        <v>706</v>
      </c>
      <c r="M545" s="9" t="s">
        <v>707</v>
      </c>
    </row>
    <row r="546" spans="1:13" ht="51" x14ac:dyDescent="0.2">
      <c r="A546" s="5" t="s">
        <v>1</v>
      </c>
      <c r="B546" s="18" t="s">
        <v>375</v>
      </c>
      <c r="C546" s="18" t="s">
        <v>432</v>
      </c>
      <c r="D546" s="18" t="s">
        <v>18</v>
      </c>
      <c r="E546" s="23" t="s">
        <v>433</v>
      </c>
      <c r="F546" s="23" t="s">
        <v>441</v>
      </c>
      <c r="G546" s="3" t="s">
        <v>442</v>
      </c>
      <c r="H546" s="10" t="s">
        <v>41</v>
      </c>
      <c r="I546" s="10">
        <v>28</v>
      </c>
      <c r="J546" s="21">
        <v>650</v>
      </c>
      <c r="K546" s="21">
        <f t="shared" si="9"/>
        <v>18200</v>
      </c>
      <c r="L546" s="9" t="s">
        <v>706</v>
      </c>
      <c r="M546" s="9" t="s">
        <v>707</v>
      </c>
    </row>
    <row r="547" spans="1:13" ht="51" x14ac:dyDescent="0.2">
      <c r="A547" s="5" t="s">
        <v>1</v>
      </c>
      <c r="B547" s="18" t="s">
        <v>375</v>
      </c>
      <c r="C547" s="18" t="s">
        <v>443</v>
      </c>
      <c r="D547" s="18" t="s">
        <v>346</v>
      </c>
      <c r="E547" s="23" t="s">
        <v>444</v>
      </c>
      <c r="F547" s="23" t="s">
        <v>445</v>
      </c>
      <c r="G547" s="3" t="s">
        <v>446</v>
      </c>
      <c r="H547" s="10" t="s">
        <v>41</v>
      </c>
      <c r="I547" s="10">
        <v>20</v>
      </c>
      <c r="J547" s="21">
        <v>2200</v>
      </c>
      <c r="K547" s="21">
        <f t="shared" si="9"/>
        <v>44000</v>
      </c>
      <c r="L547" s="9" t="s">
        <v>706</v>
      </c>
      <c r="M547" s="9" t="s">
        <v>707</v>
      </c>
    </row>
    <row r="548" spans="1:13" ht="38.25" x14ac:dyDescent="0.2">
      <c r="A548" s="5" t="s">
        <v>1</v>
      </c>
      <c r="B548" s="18" t="s">
        <v>375</v>
      </c>
      <c r="C548" s="18" t="s">
        <v>443</v>
      </c>
      <c r="D548" s="18" t="s">
        <v>447</v>
      </c>
      <c r="E548" s="23" t="s">
        <v>444</v>
      </c>
      <c r="F548" s="23" t="s">
        <v>448</v>
      </c>
      <c r="G548" s="3" t="s">
        <v>449</v>
      </c>
      <c r="H548" s="10" t="s">
        <v>41</v>
      </c>
      <c r="I548" s="10">
        <v>20</v>
      </c>
      <c r="J548" s="21">
        <v>950</v>
      </c>
      <c r="K548" s="21">
        <f t="shared" si="9"/>
        <v>19000</v>
      </c>
      <c r="L548" s="9" t="s">
        <v>706</v>
      </c>
      <c r="M548" s="9" t="s">
        <v>707</v>
      </c>
    </row>
    <row r="549" spans="1:13" ht="38.25" x14ac:dyDescent="0.2">
      <c r="A549" s="5" t="s">
        <v>1</v>
      </c>
      <c r="B549" s="18" t="s">
        <v>375</v>
      </c>
      <c r="C549" s="18" t="s">
        <v>443</v>
      </c>
      <c r="D549" s="18" t="s">
        <v>346</v>
      </c>
      <c r="E549" s="23" t="s">
        <v>444</v>
      </c>
      <c r="F549" s="23" t="s">
        <v>450</v>
      </c>
      <c r="G549" s="3" t="s">
        <v>451</v>
      </c>
      <c r="H549" s="10" t="s">
        <v>41</v>
      </c>
      <c r="I549" s="10">
        <v>65</v>
      </c>
      <c r="J549" s="21">
        <v>190</v>
      </c>
      <c r="K549" s="21">
        <f t="shared" si="9"/>
        <v>12350</v>
      </c>
      <c r="L549" s="9" t="s">
        <v>706</v>
      </c>
      <c r="M549" s="9" t="s">
        <v>707</v>
      </c>
    </row>
    <row r="550" spans="1:13" ht="38.25" x14ac:dyDescent="0.2">
      <c r="A550" s="5" t="s">
        <v>1</v>
      </c>
      <c r="B550" s="18" t="s">
        <v>375</v>
      </c>
      <c r="C550" s="18" t="s">
        <v>443</v>
      </c>
      <c r="D550" s="18" t="s">
        <v>447</v>
      </c>
      <c r="E550" s="23" t="s">
        <v>444</v>
      </c>
      <c r="F550" s="23" t="s">
        <v>452</v>
      </c>
      <c r="G550" s="3" t="s">
        <v>453</v>
      </c>
      <c r="H550" s="10" t="s">
        <v>41</v>
      </c>
      <c r="I550" s="10">
        <v>7</v>
      </c>
      <c r="J550" s="21">
        <v>13500</v>
      </c>
      <c r="K550" s="21">
        <f t="shared" si="9"/>
        <v>94500</v>
      </c>
      <c r="L550" s="9" t="s">
        <v>706</v>
      </c>
      <c r="M550" s="9" t="s">
        <v>707</v>
      </c>
    </row>
    <row r="551" spans="1:13" ht="38.25" x14ac:dyDescent="0.2">
      <c r="A551" s="5" t="s">
        <v>1</v>
      </c>
      <c r="B551" s="18" t="s">
        <v>375</v>
      </c>
      <c r="C551" s="18" t="s">
        <v>443</v>
      </c>
      <c r="D551" s="18" t="s">
        <v>454</v>
      </c>
      <c r="E551" s="23" t="s">
        <v>444</v>
      </c>
      <c r="F551" s="23" t="s">
        <v>455</v>
      </c>
      <c r="G551" s="3" t="s">
        <v>456</v>
      </c>
      <c r="H551" s="10" t="s">
        <v>41</v>
      </c>
      <c r="I551" s="10">
        <v>28</v>
      </c>
      <c r="J551" s="21">
        <v>3400</v>
      </c>
      <c r="K551" s="21">
        <f t="shared" si="9"/>
        <v>95200</v>
      </c>
      <c r="L551" s="9" t="s">
        <v>706</v>
      </c>
      <c r="M551" s="9" t="s">
        <v>707</v>
      </c>
    </row>
    <row r="552" spans="1:13" ht="38.25" x14ac:dyDescent="0.2">
      <c r="A552" s="5" t="s">
        <v>1</v>
      </c>
      <c r="B552" s="18" t="s">
        <v>375</v>
      </c>
      <c r="C552" s="18" t="s">
        <v>273</v>
      </c>
      <c r="D552" s="18" t="s">
        <v>457</v>
      </c>
      <c r="E552" s="23" t="s">
        <v>275</v>
      </c>
      <c r="F552" s="23" t="s">
        <v>458</v>
      </c>
      <c r="G552" s="3" t="s">
        <v>459</v>
      </c>
      <c r="H552" s="10" t="s">
        <v>41</v>
      </c>
      <c r="I552" s="10">
        <v>16</v>
      </c>
      <c r="J552" s="21">
        <v>6400</v>
      </c>
      <c r="K552" s="21">
        <f t="shared" ref="K552:K615" si="10">I552*J552</f>
        <v>102400</v>
      </c>
      <c r="L552" s="9" t="s">
        <v>706</v>
      </c>
      <c r="M552" s="9" t="s">
        <v>707</v>
      </c>
    </row>
    <row r="553" spans="1:13" ht="38.25" x14ac:dyDescent="0.2">
      <c r="A553" s="5" t="s">
        <v>1</v>
      </c>
      <c r="B553" s="18" t="s">
        <v>375</v>
      </c>
      <c r="C553" s="18" t="s">
        <v>273</v>
      </c>
      <c r="D553" s="18" t="s">
        <v>460</v>
      </c>
      <c r="E553" s="23" t="s">
        <v>275</v>
      </c>
      <c r="F553" s="23" t="s">
        <v>461</v>
      </c>
      <c r="G553" s="3" t="s">
        <v>462</v>
      </c>
      <c r="H553" s="10" t="s">
        <v>41</v>
      </c>
      <c r="I553" s="10">
        <v>9</v>
      </c>
      <c r="J553" s="21">
        <v>16000</v>
      </c>
      <c r="K553" s="21">
        <f t="shared" si="10"/>
        <v>144000</v>
      </c>
      <c r="L553" s="9" t="s">
        <v>706</v>
      </c>
      <c r="M553" s="9" t="s">
        <v>707</v>
      </c>
    </row>
    <row r="554" spans="1:13" ht="51" x14ac:dyDescent="0.2">
      <c r="A554" s="5" t="s">
        <v>1</v>
      </c>
      <c r="B554" s="18" t="s">
        <v>375</v>
      </c>
      <c r="C554" s="18" t="s">
        <v>273</v>
      </c>
      <c r="D554" s="18" t="s">
        <v>463</v>
      </c>
      <c r="E554" s="23" t="s">
        <v>275</v>
      </c>
      <c r="F554" s="23" t="s">
        <v>464</v>
      </c>
      <c r="G554" s="3" t="s">
        <v>465</v>
      </c>
      <c r="H554" s="10" t="s">
        <v>41</v>
      </c>
      <c r="I554" s="10">
        <v>4</v>
      </c>
      <c r="J554" s="21">
        <v>21900</v>
      </c>
      <c r="K554" s="21">
        <f t="shared" si="10"/>
        <v>87600</v>
      </c>
      <c r="L554" s="9" t="s">
        <v>706</v>
      </c>
      <c r="M554" s="9" t="s">
        <v>707</v>
      </c>
    </row>
    <row r="555" spans="1:13" ht="51" x14ac:dyDescent="0.2">
      <c r="A555" s="5" t="s">
        <v>1</v>
      </c>
      <c r="B555" s="18" t="s">
        <v>375</v>
      </c>
      <c r="C555" s="18" t="s">
        <v>273</v>
      </c>
      <c r="D555" s="18" t="s">
        <v>466</v>
      </c>
      <c r="E555" s="23" t="s">
        <v>275</v>
      </c>
      <c r="F555" s="23" t="s">
        <v>467</v>
      </c>
      <c r="G555" s="3" t="s">
        <v>468</v>
      </c>
      <c r="H555" s="10" t="s">
        <v>41</v>
      </c>
      <c r="I555" s="10">
        <v>13</v>
      </c>
      <c r="J555" s="21">
        <v>14100</v>
      </c>
      <c r="K555" s="21">
        <f t="shared" si="10"/>
        <v>183300</v>
      </c>
      <c r="L555" s="9" t="s">
        <v>706</v>
      </c>
      <c r="M555" s="9" t="s">
        <v>707</v>
      </c>
    </row>
    <row r="556" spans="1:13" ht="38.25" x14ac:dyDescent="0.2">
      <c r="A556" s="5" t="s">
        <v>1</v>
      </c>
      <c r="B556" s="18" t="s">
        <v>375</v>
      </c>
      <c r="C556" s="18" t="s">
        <v>273</v>
      </c>
      <c r="D556" s="18" t="s">
        <v>466</v>
      </c>
      <c r="E556" s="23" t="s">
        <v>275</v>
      </c>
      <c r="F556" s="23" t="s">
        <v>469</v>
      </c>
      <c r="G556" s="3" t="s">
        <v>470</v>
      </c>
      <c r="H556" s="10" t="s">
        <v>41</v>
      </c>
      <c r="I556" s="10">
        <v>20</v>
      </c>
      <c r="J556" s="21">
        <v>33300</v>
      </c>
      <c r="K556" s="21">
        <f t="shared" si="10"/>
        <v>666000</v>
      </c>
      <c r="L556" s="9" t="s">
        <v>706</v>
      </c>
      <c r="M556" s="9" t="s">
        <v>707</v>
      </c>
    </row>
    <row r="557" spans="1:13" ht="38.25" x14ac:dyDescent="0.2">
      <c r="A557" s="5" t="s">
        <v>1</v>
      </c>
      <c r="B557" s="18" t="s">
        <v>375</v>
      </c>
      <c r="C557" s="18" t="s">
        <v>273</v>
      </c>
      <c r="D557" s="18" t="s">
        <v>471</v>
      </c>
      <c r="E557" s="23" t="s">
        <v>275</v>
      </c>
      <c r="F557" s="23" t="s">
        <v>472</v>
      </c>
      <c r="G557" s="3" t="s">
        <v>473</v>
      </c>
      <c r="H557" s="10" t="s">
        <v>41</v>
      </c>
      <c r="I557" s="10">
        <v>7</v>
      </c>
      <c r="J557" s="21">
        <v>48600</v>
      </c>
      <c r="K557" s="21">
        <f t="shared" si="10"/>
        <v>340200</v>
      </c>
      <c r="L557" s="9" t="s">
        <v>706</v>
      </c>
      <c r="M557" s="9" t="s">
        <v>707</v>
      </c>
    </row>
    <row r="558" spans="1:13" ht="51" x14ac:dyDescent="0.2">
      <c r="A558" s="5" t="s">
        <v>1</v>
      </c>
      <c r="B558" s="18" t="s">
        <v>375</v>
      </c>
      <c r="C558" s="18" t="s">
        <v>474</v>
      </c>
      <c r="D558" s="18" t="s">
        <v>346</v>
      </c>
      <c r="E558" s="23" t="s">
        <v>475</v>
      </c>
      <c r="F558" s="23" t="s">
        <v>476</v>
      </c>
      <c r="G558" s="3" t="s">
        <v>477</v>
      </c>
      <c r="H558" s="10" t="s">
        <v>41</v>
      </c>
      <c r="I558" s="10">
        <v>7</v>
      </c>
      <c r="J558" s="21">
        <v>13100</v>
      </c>
      <c r="K558" s="21">
        <f t="shared" si="10"/>
        <v>91700</v>
      </c>
      <c r="L558" s="9" t="s">
        <v>706</v>
      </c>
      <c r="M558" s="9" t="s">
        <v>707</v>
      </c>
    </row>
    <row r="559" spans="1:13" ht="38.25" x14ac:dyDescent="0.2">
      <c r="A559" s="5" t="s">
        <v>1</v>
      </c>
      <c r="B559" s="18" t="s">
        <v>375</v>
      </c>
      <c r="C559" s="18" t="s">
        <v>474</v>
      </c>
      <c r="D559" s="18" t="s">
        <v>159</v>
      </c>
      <c r="E559" s="23" t="s">
        <v>475</v>
      </c>
      <c r="F559" s="23" t="s">
        <v>478</v>
      </c>
      <c r="G559" s="3" t="s">
        <v>479</v>
      </c>
      <c r="H559" s="10" t="s">
        <v>41</v>
      </c>
      <c r="I559" s="10">
        <v>13</v>
      </c>
      <c r="J559" s="21">
        <v>2600</v>
      </c>
      <c r="K559" s="21">
        <f t="shared" si="10"/>
        <v>33800</v>
      </c>
      <c r="L559" s="9" t="s">
        <v>706</v>
      </c>
      <c r="M559" s="9" t="s">
        <v>707</v>
      </c>
    </row>
    <row r="560" spans="1:13" ht="51" x14ac:dyDescent="0.2">
      <c r="A560" s="5" t="s">
        <v>1</v>
      </c>
      <c r="B560" s="18" t="s">
        <v>375</v>
      </c>
      <c r="C560" s="18" t="s">
        <v>474</v>
      </c>
      <c r="D560" s="18" t="s">
        <v>346</v>
      </c>
      <c r="E560" s="23" t="s">
        <v>475</v>
      </c>
      <c r="F560" s="23" t="s">
        <v>480</v>
      </c>
      <c r="G560" s="3" t="s">
        <v>481</v>
      </c>
      <c r="H560" s="10" t="s">
        <v>41</v>
      </c>
      <c r="I560" s="10">
        <v>7</v>
      </c>
      <c r="J560" s="21">
        <v>10100</v>
      </c>
      <c r="K560" s="21">
        <f t="shared" si="10"/>
        <v>70700</v>
      </c>
      <c r="L560" s="9" t="s">
        <v>706</v>
      </c>
      <c r="M560" s="9" t="s">
        <v>707</v>
      </c>
    </row>
    <row r="561" spans="1:13" ht="51" x14ac:dyDescent="0.2">
      <c r="A561" s="5" t="s">
        <v>1</v>
      </c>
      <c r="B561" s="18" t="s">
        <v>375</v>
      </c>
      <c r="C561" s="18" t="s">
        <v>474</v>
      </c>
      <c r="D561" s="18" t="s">
        <v>346</v>
      </c>
      <c r="E561" s="23" t="s">
        <v>475</v>
      </c>
      <c r="F561" s="23" t="s">
        <v>482</v>
      </c>
      <c r="G561" s="3" t="s">
        <v>483</v>
      </c>
      <c r="H561" s="10" t="s">
        <v>41</v>
      </c>
      <c r="I561" s="10">
        <v>7</v>
      </c>
      <c r="J561" s="21">
        <v>4400</v>
      </c>
      <c r="K561" s="21">
        <f t="shared" si="10"/>
        <v>30800</v>
      </c>
      <c r="L561" s="9" t="s">
        <v>706</v>
      </c>
      <c r="M561" s="9" t="s">
        <v>707</v>
      </c>
    </row>
    <row r="562" spans="1:13" ht="63.75" x14ac:dyDescent="0.2">
      <c r="A562" s="5" t="s">
        <v>1</v>
      </c>
      <c r="B562" s="18" t="s">
        <v>375</v>
      </c>
      <c r="C562" s="18" t="s">
        <v>474</v>
      </c>
      <c r="D562" s="18" t="s">
        <v>159</v>
      </c>
      <c r="E562" s="23" t="s">
        <v>475</v>
      </c>
      <c r="F562" s="23" t="s">
        <v>484</v>
      </c>
      <c r="G562" s="3" t="s">
        <v>485</v>
      </c>
      <c r="H562" s="10" t="s">
        <v>41</v>
      </c>
      <c r="I562" s="10">
        <v>21</v>
      </c>
      <c r="J562" s="21">
        <v>150</v>
      </c>
      <c r="K562" s="21">
        <f t="shared" si="10"/>
        <v>3150</v>
      </c>
      <c r="L562" s="9" t="s">
        <v>706</v>
      </c>
      <c r="M562" s="9" t="s">
        <v>707</v>
      </c>
    </row>
    <row r="563" spans="1:13" ht="38.25" x14ac:dyDescent="0.2">
      <c r="A563" s="5" t="s">
        <v>1</v>
      </c>
      <c r="B563" s="18" t="s">
        <v>375</v>
      </c>
      <c r="C563" s="18" t="s">
        <v>474</v>
      </c>
      <c r="D563" s="18" t="s">
        <v>346</v>
      </c>
      <c r="E563" s="23" t="s">
        <v>475</v>
      </c>
      <c r="F563" s="23" t="s">
        <v>486</v>
      </c>
      <c r="G563" s="3" t="s">
        <v>487</v>
      </c>
      <c r="H563" s="10" t="s">
        <v>41</v>
      </c>
      <c r="I563" s="10">
        <v>17</v>
      </c>
      <c r="J563" s="21">
        <v>1100</v>
      </c>
      <c r="K563" s="21">
        <f t="shared" si="10"/>
        <v>18700</v>
      </c>
      <c r="L563" s="9" t="s">
        <v>706</v>
      </c>
      <c r="M563" s="9" t="s">
        <v>707</v>
      </c>
    </row>
    <row r="564" spans="1:13" ht="38.25" x14ac:dyDescent="0.2">
      <c r="A564" s="5" t="s">
        <v>1</v>
      </c>
      <c r="B564" s="18" t="s">
        <v>375</v>
      </c>
      <c r="C564" s="18" t="s">
        <v>474</v>
      </c>
      <c r="D564" s="18" t="s">
        <v>346</v>
      </c>
      <c r="E564" s="23" t="s">
        <v>475</v>
      </c>
      <c r="F564" s="23" t="s">
        <v>488</v>
      </c>
      <c r="G564" s="3" t="s">
        <v>489</v>
      </c>
      <c r="H564" s="10" t="s">
        <v>41</v>
      </c>
      <c r="I564" s="10">
        <v>26</v>
      </c>
      <c r="J564" s="21">
        <v>1400</v>
      </c>
      <c r="K564" s="21">
        <f t="shared" si="10"/>
        <v>36400</v>
      </c>
      <c r="L564" s="9" t="s">
        <v>706</v>
      </c>
      <c r="M564" s="9" t="s">
        <v>707</v>
      </c>
    </row>
    <row r="565" spans="1:13" ht="38.25" x14ac:dyDescent="0.2">
      <c r="A565" s="5" t="s">
        <v>1</v>
      </c>
      <c r="B565" s="18" t="s">
        <v>375</v>
      </c>
      <c r="C565" s="18" t="s">
        <v>474</v>
      </c>
      <c r="D565" s="18" t="s">
        <v>436</v>
      </c>
      <c r="E565" s="23" t="s">
        <v>475</v>
      </c>
      <c r="F565" s="23" t="s">
        <v>490</v>
      </c>
      <c r="G565" s="3" t="s">
        <v>491</v>
      </c>
      <c r="H565" s="10" t="s">
        <v>41</v>
      </c>
      <c r="I565" s="10">
        <v>9</v>
      </c>
      <c r="J565" s="21">
        <v>3900</v>
      </c>
      <c r="K565" s="21">
        <f t="shared" si="10"/>
        <v>35100</v>
      </c>
      <c r="L565" s="9" t="s">
        <v>706</v>
      </c>
      <c r="M565" s="9" t="s">
        <v>707</v>
      </c>
    </row>
    <row r="566" spans="1:13" ht="38.25" x14ac:dyDescent="0.2">
      <c r="A566" s="5" t="s">
        <v>1</v>
      </c>
      <c r="B566" s="18" t="s">
        <v>375</v>
      </c>
      <c r="C566" s="18" t="s">
        <v>474</v>
      </c>
      <c r="D566" s="18" t="s">
        <v>144</v>
      </c>
      <c r="E566" s="23" t="s">
        <v>475</v>
      </c>
      <c r="F566" s="23" t="s">
        <v>492</v>
      </c>
      <c r="G566" s="3" t="s">
        <v>493</v>
      </c>
      <c r="H566" s="10" t="s">
        <v>41</v>
      </c>
      <c r="I566" s="10">
        <v>13</v>
      </c>
      <c r="J566" s="21">
        <v>850</v>
      </c>
      <c r="K566" s="21">
        <f t="shared" si="10"/>
        <v>11050</v>
      </c>
      <c r="L566" s="9" t="s">
        <v>706</v>
      </c>
      <c r="M566" s="9" t="s">
        <v>707</v>
      </c>
    </row>
    <row r="567" spans="1:13" ht="38.25" x14ac:dyDescent="0.2">
      <c r="A567" s="5" t="s">
        <v>1</v>
      </c>
      <c r="B567" s="18" t="s">
        <v>375</v>
      </c>
      <c r="C567" s="18" t="s">
        <v>474</v>
      </c>
      <c r="D567" s="18" t="s">
        <v>199</v>
      </c>
      <c r="E567" s="23" t="s">
        <v>475</v>
      </c>
      <c r="F567" s="23" t="s">
        <v>494</v>
      </c>
      <c r="G567" s="3" t="s">
        <v>495</v>
      </c>
      <c r="H567" s="10" t="s">
        <v>41</v>
      </c>
      <c r="I567" s="10">
        <v>20</v>
      </c>
      <c r="J567" s="21">
        <v>520</v>
      </c>
      <c r="K567" s="21">
        <f t="shared" si="10"/>
        <v>10400</v>
      </c>
      <c r="L567" s="9" t="s">
        <v>706</v>
      </c>
      <c r="M567" s="9" t="s">
        <v>707</v>
      </c>
    </row>
    <row r="568" spans="1:13" ht="38.25" x14ac:dyDescent="0.2">
      <c r="A568" s="5" t="s">
        <v>1</v>
      </c>
      <c r="B568" s="18" t="s">
        <v>375</v>
      </c>
      <c r="C568" s="18" t="s">
        <v>282</v>
      </c>
      <c r="D568" s="18" t="s">
        <v>447</v>
      </c>
      <c r="E568" s="23" t="s">
        <v>496</v>
      </c>
      <c r="F568" s="23" t="s">
        <v>497</v>
      </c>
      <c r="G568" s="3" t="s">
        <v>498</v>
      </c>
      <c r="H568" s="10" t="s">
        <v>41</v>
      </c>
      <c r="I568" s="10">
        <v>10</v>
      </c>
      <c r="J568" s="21">
        <v>39600</v>
      </c>
      <c r="K568" s="21">
        <f t="shared" si="10"/>
        <v>396000</v>
      </c>
      <c r="L568" s="9" t="s">
        <v>706</v>
      </c>
      <c r="M568" s="9" t="s">
        <v>707</v>
      </c>
    </row>
    <row r="569" spans="1:13" ht="51" x14ac:dyDescent="0.2">
      <c r="A569" s="5" t="s">
        <v>1</v>
      </c>
      <c r="B569" s="18" t="s">
        <v>375</v>
      </c>
      <c r="C569" s="18" t="s">
        <v>282</v>
      </c>
      <c r="D569" s="18" t="s">
        <v>338</v>
      </c>
      <c r="E569" s="23" t="s">
        <v>496</v>
      </c>
      <c r="F569" s="23" t="s">
        <v>499</v>
      </c>
      <c r="G569" s="3" t="s">
        <v>500</v>
      </c>
      <c r="H569" s="10" t="s">
        <v>41</v>
      </c>
      <c r="I569" s="10">
        <v>13</v>
      </c>
      <c r="J569" s="21">
        <v>6000</v>
      </c>
      <c r="K569" s="21">
        <f t="shared" si="10"/>
        <v>78000</v>
      </c>
      <c r="L569" s="9" t="s">
        <v>706</v>
      </c>
      <c r="M569" s="9" t="s">
        <v>707</v>
      </c>
    </row>
    <row r="570" spans="1:13" ht="38.25" x14ac:dyDescent="0.2">
      <c r="A570" s="5" t="s">
        <v>1</v>
      </c>
      <c r="B570" s="18" t="s">
        <v>375</v>
      </c>
      <c r="C570" s="18" t="s">
        <v>333</v>
      </c>
      <c r="D570" s="18" t="s">
        <v>501</v>
      </c>
      <c r="E570" s="23" t="s">
        <v>502</v>
      </c>
      <c r="F570" s="23" t="s">
        <v>503</v>
      </c>
      <c r="G570" s="3" t="s">
        <v>504</v>
      </c>
      <c r="H570" s="10" t="s">
        <v>41</v>
      </c>
      <c r="I570" s="10">
        <v>32</v>
      </c>
      <c r="J570" s="21">
        <v>500</v>
      </c>
      <c r="K570" s="21">
        <f t="shared" si="10"/>
        <v>16000</v>
      </c>
      <c r="L570" s="9" t="s">
        <v>706</v>
      </c>
      <c r="M570" s="9" t="s">
        <v>707</v>
      </c>
    </row>
    <row r="571" spans="1:13" ht="63.75" x14ac:dyDescent="0.2">
      <c r="A571" s="5" t="s">
        <v>1</v>
      </c>
      <c r="B571" s="18" t="s">
        <v>375</v>
      </c>
      <c r="C571" s="18" t="s">
        <v>333</v>
      </c>
      <c r="D571" s="18" t="s">
        <v>501</v>
      </c>
      <c r="E571" s="23" t="s">
        <v>502</v>
      </c>
      <c r="F571" s="23" t="s">
        <v>505</v>
      </c>
      <c r="G571" s="3" t="s">
        <v>506</v>
      </c>
      <c r="H571" s="10" t="s">
        <v>41</v>
      </c>
      <c r="I571" s="10">
        <v>4</v>
      </c>
      <c r="J571" s="21">
        <v>450</v>
      </c>
      <c r="K571" s="21">
        <f t="shared" si="10"/>
        <v>1800</v>
      </c>
      <c r="L571" s="9" t="s">
        <v>706</v>
      </c>
      <c r="M571" s="9" t="s">
        <v>707</v>
      </c>
    </row>
    <row r="572" spans="1:13" ht="51" x14ac:dyDescent="0.2">
      <c r="A572" s="5" t="s">
        <v>1</v>
      </c>
      <c r="B572" s="18" t="s">
        <v>375</v>
      </c>
      <c r="C572" s="18" t="s">
        <v>507</v>
      </c>
      <c r="D572" s="18" t="s">
        <v>159</v>
      </c>
      <c r="E572" s="23" t="s">
        <v>508</v>
      </c>
      <c r="F572" s="23" t="s">
        <v>509</v>
      </c>
      <c r="G572" s="3" t="s">
        <v>510</v>
      </c>
      <c r="H572" s="10" t="s">
        <v>41</v>
      </c>
      <c r="I572" s="10">
        <v>7</v>
      </c>
      <c r="J572" s="21">
        <v>1100</v>
      </c>
      <c r="K572" s="21">
        <f t="shared" si="10"/>
        <v>7700</v>
      </c>
      <c r="L572" s="9" t="s">
        <v>706</v>
      </c>
      <c r="M572" s="9" t="s">
        <v>707</v>
      </c>
    </row>
    <row r="573" spans="1:13" ht="38.25" x14ac:dyDescent="0.2">
      <c r="A573" s="5" t="s">
        <v>1</v>
      </c>
      <c r="B573" s="18" t="s">
        <v>375</v>
      </c>
      <c r="C573" s="18" t="s">
        <v>507</v>
      </c>
      <c r="D573" s="18" t="s">
        <v>163</v>
      </c>
      <c r="E573" s="23" t="s">
        <v>508</v>
      </c>
      <c r="F573" s="23" t="s">
        <v>511</v>
      </c>
      <c r="G573" s="3" t="s">
        <v>512</v>
      </c>
      <c r="H573" s="10" t="s">
        <v>41</v>
      </c>
      <c r="I573" s="10">
        <v>26</v>
      </c>
      <c r="J573" s="21">
        <v>5500</v>
      </c>
      <c r="K573" s="21">
        <f t="shared" si="10"/>
        <v>143000</v>
      </c>
      <c r="L573" s="9" t="s">
        <v>706</v>
      </c>
      <c r="M573" s="9" t="s">
        <v>707</v>
      </c>
    </row>
    <row r="574" spans="1:13" ht="38.25" x14ac:dyDescent="0.2">
      <c r="A574" s="5" t="s">
        <v>1</v>
      </c>
      <c r="B574" s="18" t="s">
        <v>375</v>
      </c>
      <c r="C574" s="18" t="s">
        <v>507</v>
      </c>
      <c r="D574" s="18" t="s">
        <v>159</v>
      </c>
      <c r="E574" s="23" t="s">
        <v>508</v>
      </c>
      <c r="F574" s="23" t="s">
        <v>513</v>
      </c>
      <c r="G574" s="3" t="s">
        <v>514</v>
      </c>
      <c r="H574" s="10" t="s">
        <v>41</v>
      </c>
      <c r="I574" s="10">
        <v>7</v>
      </c>
      <c r="J574" s="21">
        <v>2100</v>
      </c>
      <c r="K574" s="21">
        <f t="shared" si="10"/>
        <v>14700</v>
      </c>
      <c r="L574" s="9" t="s">
        <v>706</v>
      </c>
      <c r="M574" s="9" t="s">
        <v>707</v>
      </c>
    </row>
    <row r="575" spans="1:13" ht="63.75" x14ac:dyDescent="0.2">
      <c r="A575" s="5" t="s">
        <v>1</v>
      </c>
      <c r="B575" s="18" t="s">
        <v>375</v>
      </c>
      <c r="C575" s="18" t="s">
        <v>507</v>
      </c>
      <c r="D575" s="18" t="s">
        <v>163</v>
      </c>
      <c r="E575" s="23" t="s">
        <v>508</v>
      </c>
      <c r="F575" s="23" t="s">
        <v>515</v>
      </c>
      <c r="G575" s="3" t="s">
        <v>516</v>
      </c>
      <c r="H575" s="10" t="s">
        <v>41</v>
      </c>
      <c r="I575" s="10">
        <v>23</v>
      </c>
      <c r="J575" s="21">
        <v>470</v>
      </c>
      <c r="K575" s="21">
        <f t="shared" si="10"/>
        <v>10810</v>
      </c>
      <c r="L575" s="9" t="s">
        <v>706</v>
      </c>
      <c r="M575" s="9" t="s">
        <v>707</v>
      </c>
    </row>
    <row r="576" spans="1:13" ht="51" x14ac:dyDescent="0.2">
      <c r="A576" s="5" t="s">
        <v>1</v>
      </c>
      <c r="B576" s="18" t="s">
        <v>375</v>
      </c>
      <c r="C576" s="18" t="s">
        <v>507</v>
      </c>
      <c r="D576" s="18" t="s">
        <v>163</v>
      </c>
      <c r="E576" s="23" t="s">
        <v>508</v>
      </c>
      <c r="F576" s="23" t="s">
        <v>517</v>
      </c>
      <c r="G576" s="3" t="s">
        <v>518</v>
      </c>
      <c r="H576" s="10" t="s">
        <v>41</v>
      </c>
      <c r="I576" s="10">
        <v>9</v>
      </c>
      <c r="J576" s="21">
        <v>2100</v>
      </c>
      <c r="K576" s="21">
        <f t="shared" si="10"/>
        <v>18900</v>
      </c>
      <c r="L576" s="9" t="s">
        <v>706</v>
      </c>
      <c r="M576" s="9" t="s">
        <v>707</v>
      </c>
    </row>
    <row r="577" spans="1:13" ht="38.25" x14ac:dyDescent="0.2">
      <c r="A577" s="5" t="s">
        <v>1</v>
      </c>
      <c r="B577" s="18" t="s">
        <v>375</v>
      </c>
      <c r="C577" s="18" t="s">
        <v>507</v>
      </c>
      <c r="D577" s="18" t="s">
        <v>159</v>
      </c>
      <c r="E577" s="23" t="s">
        <v>508</v>
      </c>
      <c r="F577" s="23" t="s">
        <v>519</v>
      </c>
      <c r="G577" s="3" t="s">
        <v>520</v>
      </c>
      <c r="H577" s="10" t="s">
        <v>41</v>
      </c>
      <c r="I577" s="10">
        <v>3</v>
      </c>
      <c r="J577" s="21">
        <v>2100</v>
      </c>
      <c r="K577" s="21">
        <f t="shared" si="10"/>
        <v>6300</v>
      </c>
      <c r="L577" s="9" t="s">
        <v>706</v>
      </c>
      <c r="M577" s="9" t="s">
        <v>707</v>
      </c>
    </row>
    <row r="578" spans="1:13" ht="38.25" x14ac:dyDescent="0.2">
      <c r="A578" s="5" t="s">
        <v>1</v>
      </c>
      <c r="B578" s="18" t="s">
        <v>375</v>
      </c>
      <c r="C578" s="18" t="s">
        <v>521</v>
      </c>
      <c r="D578" s="18" t="s">
        <v>346</v>
      </c>
      <c r="E578" s="23" t="s">
        <v>522</v>
      </c>
      <c r="F578" s="23" t="s">
        <v>523</v>
      </c>
      <c r="G578" s="3" t="s">
        <v>524</v>
      </c>
      <c r="H578" s="10" t="s">
        <v>41</v>
      </c>
      <c r="I578" s="10">
        <v>8</v>
      </c>
      <c r="J578" s="21">
        <v>3700</v>
      </c>
      <c r="K578" s="21">
        <f t="shared" si="10"/>
        <v>29600</v>
      </c>
      <c r="L578" s="9" t="s">
        <v>706</v>
      </c>
      <c r="M578" s="9" t="s">
        <v>707</v>
      </c>
    </row>
    <row r="579" spans="1:13" ht="38.25" x14ac:dyDescent="0.2">
      <c r="A579" s="5" t="s">
        <v>1</v>
      </c>
      <c r="B579" s="18" t="s">
        <v>375</v>
      </c>
      <c r="C579" s="18" t="s">
        <v>521</v>
      </c>
      <c r="D579" s="18" t="s">
        <v>346</v>
      </c>
      <c r="E579" s="23" t="s">
        <v>522</v>
      </c>
      <c r="F579" s="23" t="s">
        <v>525</v>
      </c>
      <c r="G579" s="3" t="s">
        <v>526</v>
      </c>
      <c r="H579" s="10" t="s">
        <v>41</v>
      </c>
      <c r="I579" s="10">
        <v>8</v>
      </c>
      <c r="J579" s="21">
        <v>11600</v>
      </c>
      <c r="K579" s="21">
        <f t="shared" si="10"/>
        <v>92800</v>
      </c>
      <c r="L579" s="9" t="s">
        <v>706</v>
      </c>
      <c r="M579" s="9" t="s">
        <v>707</v>
      </c>
    </row>
    <row r="580" spans="1:13" ht="38.25" x14ac:dyDescent="0.2">
      <c r="A580" s="5" t="s">
        <v>1</v>
      </c>
      <c r="B580" s="18" t="s">
        <v>375</v>
      </c>
      <c r="C580" s="18" t="s">
        <v>521</v>
      </c>
      <c r="D580" s="18" t="s">
        <v>346</v>
      </c>
      <c r="E580" s="23" t="s">
        <v>522</v>
      </c>
      <c r="F580" s="23" t="s">
        <v>527</v>
      </c>
      <c r="G580" s="3" t="s">
        <v>528</v>
      </c>
      <c r="H580" s="10" t="s">
        <v>41</v>
      </c>
      <c r="I580" s="10">
        <v>10</v>
      </c>
      <c r="J580" s="21">
        <v>15000</v>
      </c>
      <c r="K580" s="21">
        <f t="shared" si="10"/>
        <v>150000</v>
      </c>
      <c r="L580" s="9" t="s">
        <v>706</v>
      </c>
      <c r="M580" s="9" t="s">
        <v>707</v>
      </c>
    </row>
    <row r="581" spans="1:13" ht="51" x14ac:dyDescent="0.2">
      <c r="A581" s="5" t="s">
        <v>1</v>
      </c>
      <c r="B581" s="18" t="s">
        <v>375</v>
      </c>
      <c r="C581" s="18" t="s">
        <v>521</v>
      </c>
      <c r="D581" s="18" t="s">
        <v>346</v>
      </c>
      <c r="E581" s="23" t="s">
        <v>522</v>
      </c>
      <c r="F581" s="23" t="s">
        <v>529</v>
      </c>
      <c r="G581" s="3" t="s">
        <v>530</v>
      </c>
      <c r="H581" s="10" t="s">
        <v>41</v>
      </c>
      <c r="I581" s="10">
        <v>10</v>
      </c>
      <c r="J581" s="21">
        <v>10000</v>
      </c>
      <c r="K581" s="21">
        <f t="shared" si="10"/>
        <v>100000</v>
      </c>
      <c r="L581" s="9" t="s">
        <v>706</v>
      </c>
      <c r="M581" s="9" t="s">
        <v>707</v>
      </c>
    </row>
    <row r="582" spans="1:13" ht="51" x14ac:dyDescent="0.2">
      <c r="A582" s="5" t="s">
        <v>1</v>
      </c>
      <c r="B582" s="18" t="s">
        <v>375</v>
      </c>
      <c r="C582" s="18" t="s">
        <v>46</v>
      </c>
      <c r="D582" s="18" t="s">
        <v>393</v>
      </c>
      <c r="E582" s="23" t="s">
        <v>215</v>
      </c>
      <c r="F582" s="23" t="s">
        <v>531</v>
      </c>
      <c r="G582" s="3" t="s">
        <v>532</v>
      </c>
      <c r="H582" s="10" t="s">
        <v>41</v>
      </c>
      <c r="I582" s="10">
        <v>330</v>
      </c>
      <c r="J582" s="21">
        <v>11</v>
      </c>
      <c r="K582" s="21">
        <f t="shared" si="10"/>
        <v>3630</v>
      </c>
      <c r="L582" s="9" t="s">
        <v>706</v>
      </c>
      <c r="M582" s="9" t="s">
        <v>707</v>
      </c>
    </row>
    <row r="583" spans="1:13" ht="38.25" x14ac:dyDescent="0.2">
      <c r="A583" s="5" t="s">
        <v>1</v>
      </c>
      <c r="B583" s="18" t="s">
        <v>375</v>
      </c>
      <c r="C583" s="18" t="s">
        <v>46</v>
      </c>
      <c r="D583" s="18" t="s">
        <v>533</v>
      </c>
      <c r="E583" s="23" t="s">
        <v>534</v>
      </c>
      <c r="F583" s="23" t="s">
        <v>535</v>
      </c>
      <c r="G583" s="3" t="s">
        <v>536</v>
      </c>
      <c r="H583" s="10" t="s">
        <v>41</v>
      </c>
      <c r="I583" s="10">
        <v>6</v>
      </c>
      <c r="J583" s="21">
        <v>29500</v>
      </c>
      <c r="K583" s="21">
        <f t="shared" si="10"/>
        <v>177000</v>
      </c>
      <c r="L583" s="9" t="s">
        <v>706</v>
      </c>
      <c r="M583" s="9" t="s">
        <v>707</v>
      </c>
    </row>
    <row r="584" spans="1:13" ht="63.75" x14ac:dyDescent="0.2">
      <c r="A584" s="5" t="s">
        <v>1</v>
      </c>
      <c r="B584" s="18" t="s">
        <v>375</v>
      </c>
      <c r="C584" s="18" t="s">
        <v>46</v>
      </c>
      <c r="D584" s="18" t="s">
        <v>537</v>
      </c>
      <c r="E584" s="23" t="s">
        <v>538</v>
      </c>
      <c r="F584" s="23" t="s">
        <v>539</v>
      </c>
      <c r="G584" s="3" t="s">
        <v>540</v>
      </c>
      <c r="H584" s="10" t="s">
        <v>41</v>
      </c>
      <c r="I584" s="10">
        <v>800</v>
      </c>
      <c r="J584" s="21">
        <v>3</v>
      </c>
      <c r="K584" s="21">
        <f t="shared" si="10"/>
        <v>2400</v>
      </c>
      <c r="L584" s="9" t="s">
        <v>706</v>
      </c>
      <c r="M584" s="9" t="s">
        <v>707</v>
      </c>
    </row>
    <row r="585" spans="1:13" ht="76.5" x14ac:dyDescent="0.2">
      <c r="A585" s="5" t="s">
        <v>1</v>
      </c>
      <c r="B585" s="18" t="s">
        <v>375</v>
      </c>
      <c r="C585" s="18" t="s">
        <v>282</v>
      </c>
      <c r="D585" s="18" t="s">
        <v>541</v>
      </c>
      <c r="E585" s="23" t="s">
        <v>496</v>
      </c>
      <c r="F585" s="23" t="s">
        <v>542</v>
      </c>
      <c r="G585" s="3" t="s">
        <v>543</v>
      </c>
      <c r="H585" s="10" t="s">
        <v>41</v>
      </c>
      <c r="I585" s="10">
        <v>3</v>
      </c>
      <c r="J585" s="21">
        <v>2300</v>
      </c>
      <c r="K585" s="21">
        <f t="shared" si="10"/>
        <v>6900</v>
      </c>
      <c r="L585" s="9" t="s">
        <v>706</v>
      </c>
      <c r="M585" s="9" t="s">
        <v>707</v>
      </c>
    </row>
    <row r="586" spans="1:13" ht="63.75" x14ac:dyDescent="0.2">
      <c r="A586" s="5" t="s">
        <v>1</v>
      </c>
      <c r="B586" s="18" t="s">
        <v>544</v>
      </c>
      <c r="C586" s="18" t="s">
        <v>158</v>
      </c>
      <c r="D586" s="18" t="s">
        <v>159</v>
      </c>
      <c r="E586" s="23" t="s">
        <v>339</v>
      </c>
      <c r="F586" s="23" t="s">
        <v>545</v>
      </c>
      <c r="G586" s="3" t="s">
        <v>546</v>
      </c>
      <c r="H586" s="10" t="s">
        <v>41</v>
      </c>
      <c r="I586" s="10">
        <v>26</v>
      </c>
      <c r="J586" s="21">
        <v>1500</v>
      </c>
      <c r="K586" s="21">
        <f t="shared" si="10"/>
        <v>39000</v>
      </c>
      <c r="L586" s="9" t="s">
        <v>706</v>
      </c>
      <c r="M586" s="9" t="s">
        <v>707</v>
      </c>
    </row>
    <row r="587" spans="1:13" ht="63.75" x14ac:dyDescent="0.2">
      <c r="A587" s="5" t="s">
        <v>1</v>
      </c>
      <c r="B587" s="18" t="s">
        <v>544</v>
      </c>
      <c r="C587" s="18" t="s">
        <v>158</v>
      </c>
      <c r="D587" s="18" t="s">
        <v>159</v>
      </c>
      <c r="E587" s="23" t="s">
        <v>339</v>
      </c>
      <c r="F587" s="23" t="s">
        <v>547</v>
      </c>
      <c r="G587" s="3" t="s">
        <v>548</v>
      </c>
      <c r="H587" s="10" t="s">
        <v>41</v>
      </c>
      <c r="I587" s="10">
        <v>26</v>
      </c>
      <c r="J587" s="21">
        <v>1500</v>
      </c>
      <c r="K587" s="21">
        <f t="shared" si="10"/>
        <v>39000</v>
      </c>
      <c r="L587" s="9" t="s">
        <v>706</v>
      </c>
      <c r="M587" s="9" t="s">
        <v>707</v>
      </c>
    </row>
    <row r="588" spans="1:13" ht="76.5" x14ac:dyDescent="0.2">
      <c r="A588" s="5" t="s">
        <v>1</v>
      </c>
      <c r="B588" s="18" t="s">
        <v>544</v>
      </c>
      <c r="C588" s="18" t="s">
        <v>549</v>
      </c>
      <c r="D588" s="18" t="s">
        <v>436</v>
      </c>
      <c r="E588" s="23" t="s">
        <v>550</v>
      </c>
      <c r="F588" s="23" t="s">
        <v>551</v>
      </c>
      <c r="G588" s="3" t="s">
        <v>552</v>
      </c>
      <c r="H588" s="10" t="s">
        <v>41</v>
      </c>
      <c r="I588" s="10">
        <v>10</v>
      </c>
      <c r="J588" s="21">
        <v>7000</v>
      </c>
      <c r="K588" s="21">
        <f t="shared" si="10"/>
        <v>70000</v>
      </c>
      <c r="L588" s="9" t="s">
        <v>706</v>
      </c>
      <c r="M588" s="9" t="s">
        <v>707</v>
      </c>
    </row>
    <row r="589" spans="1:13" ht="38.25" x14ac:dyDescent="0.2">
      <c r="A589" s="5" t="s">
        <v>1</v>
      </c>
      <c r="B589" s="18" t="s">
        <v>544</v>
      </c>
      <c r="C589" s="18" t="s">
        <v>549</v>
      </c>
      <c r="D589" s="18" t="s">
        <v>199</v>
      </c>
      <c r="E589" s="23" t="s">
        <v>553</v>
      </c>
      <c r="F589" s="23" t="s">
        <v>554</v>
      </c>
      <c r="G589" s="3" t="s">
        <v>555</v>
      </c>
      <c r="H589" s="10" t="s">
        <v>41</v>
      </c>
      <c r="I589" s="10">
        <v>10</v>
      </c>
      <c r="J589" s="21">
        <v>4000</v>
      </c>
      <c r="K589" s="21">
        <f t="shared" si="10"/>
        <v>40000</v>
      </c>
      <c r="L589" s="9" t="s">
        <v>706</v>
      </c>
      <c r="M589" s="9" t="s">
        <v>707</v>
      </c>
    </row>
    <row r="590" spans="1:13" ht="38.25" x14ac:dyDescent="0.2">
      <c r="A590" s="5" t="s">
        <v>1</v>
      </c>
      <c r="B590" s="18" t="s">
        <v>544</v>
      </c>
      <c r="C590" s="18" t="s">
        <v>549</v>
      </c>
      <c r="D590" s="18" t="s">
        <v>556</v>
      </c>
      <c r="E590" s="23" t="s">
        <v>557</v>
      </c>
      <c r="F590" s="23" t="s">
        <v>558</v>
      </c>
      <c r="G590" s="3" t="s">
        <v>559</v>
      </c>
      <c r="H590" s="10" t="s">
        <v>41</v>
      </c>
      <c r="I590" s="10">
        <v>10</v>
      </c>
      <c r="J590" s="21">
        <v>6000</v>
      </c>
      <c r="K590" s="21">
        <f t="shared" si="10"/>
        <v>60000</v>
      </c>
      <c r="L590" s="9" t="s">
        <v>706</v>
      </c>
      <c r="M590" s="9" t="s">
        <v>707</v>
      </c>
    </row>
    <row r="591" spans="1:13" ht="38.25" x14ac:dyDescent="0.2">
      <c r="A591" s="5" t="s">
        <v>1</v>
      </c>
      <c r="B591" s="18" t="s">
        <v>544</v>
      </c>
      <c r="C591" s="18" t="s">
        <v>560</v>
      </c>
      <c r="D591" s="18" t="s">
        <v>18</v>
      </c>
      <c r="E591" s="23" t="s">
        <v>561</v>
      </c>
      <c r="F591" s="23" t="s">
        <v>562</v>
      </c>
      <c r="G591" s="3" t="s">
        <v>563</v>
      </c>
      <c r="H591" s="10" t="s">
        <v>41</v>
      </c>
      <c r="I591" s="10">
        <v>4</v>
      </c>
      <c r="J591" s="21">
        <v>1000</v>
      </c>
      <c r="K591" s="21">
        <f t="shared" si="10"/>
        <v>4000</v>
      </c>
      <c r="L591" s="9" t="s">
        <v>706</v>
      </c>
      <c r="M591" s="9" t="s">
        <v>707</v>
      </c>
    </row>
    <row r="592" spans="1:13" ht="63.75" x14ac:dyDescent="0.2">
      <c r="A592" s="5" t="s">
        <v>1</v>
      </c>
      <c r="B592" s="18" t="s">
        <v>544</v>
      </c>
      <c r="C592" s="18" t="s">
        <v>560</v>
      </c>
      <c r="D592" s="18" t="s">
        <v>18</v>
      </c>
      <c r="E592" s="23" t="s">
        <v>564</v>
      </c>
      <c r="F592" s="23" t="s">
        <v>565</v>
      </c>
      <c r="G592" s="3" t="s">
        <v>566</v>
      </c>
      <c r="H592" s="10" t="s">
        <v>41</v>
      </c>
      <c r="I592" s="10">
        <v>4</v>
      </c>
      <c r="J592" s="21">
        <v>4500</v>
      </c>
      <c r="K592" s="21">
        <f t="shared" si="10"/>
        <v>18000</v>
      </c>
      <c r="L592" s="9" t="s">
        <v>706</v>
      </c>
      <c r="M592" s="9" t="s">
        <v>707</v>
      </c>
    </row>
    <row r="593" spans="1:13" ht="51" x14ac:dyDescent="0.2">
      <c r="A593" s="5" t="s">
        <v>1</v>
      </c>
      <c r="B593" s="18" t="s">
        <v>544</v>
      </c>
      <c r="C593" s="18" t="s">
        <v>567</v>
      </c>
      <c r="D593" s="18" t="s">
        <v>568</v>
      </c>
      <c r="E593" s="23" t="s">
        <v>569</v>
      </c>
      <c r="F593" s="23" t="s">
        <v>570</v>
      </c>
      <c r="G593" s="3" t="s">
        <v>571</v>
      </c>
      <c r="H593" s="10" t="s">
        <v>41</v>
      </c>
      <c r="I593" s="10">
        <v>4</v>
      </c>
      <c r="J593" s="21">
        <v>20000</v>
      </c>
      <c r="K593" s="21">
        <f t="shared" si="10"/>
        <v>80000</v>
      </c>
      <c r="L593" s="9" t="s">
        <v>706</v>
      </c>
      <c r="M593" s="9" t="s">
        <v>707</v>
      </c>
    </row>
    <row r="594" spans="1:13" ht="140.25" x14ac:dyDescent="0.2">
      <c r="A594" s="5" t="s">
        <v>1</v>
      </c>
      <c r="B594" s="18" t="s">
        <v>544</v>
      </c>
      <c r="C594" s="18" t="s">
        <v>567</v>
      </c>
      <c r="D594" s="18" t="s">
        <v>501</v>
      </c>
      <c r="E594" s="23" t="s">
        <v>572</v>
      </c>
      <c r="F594" s="23" t="s">
        <v>573</v>
      </c>
      <c r="G594" s="3" t="s">
        <v>574</v>
      </c>
      <c r="H594" s="10" t="s">
        <v>41</v>
      </c>
      <c r="I594" s="10">
        <v>3</v>
      </c>
      <c r="J594" s="21">
        <v>34000</v>
      </c>
      <c r="K594" s="21">
        <f t="shared" si="10"/>
        <v>102000</v>
      </c>
      <c r="L594" s="9" t="s">
        <v>706</v>
      </c>
      <c r="M594" s="9" t="s">
        <v>707</v>
      </c>
    </row>
    <row r="595" spans="1:13" ht="38.25" x14ac:dyDescent="0.2">
      <c r="A595" s="5" t="s">
        <v>1</v>
      </c>
      <c r="B595" s="18" t="s">
        <v>544</v>
      </c>
      <c r="C595" s="18" t="s">
        <v>46</v>
      </c>
      <c r="D595" s="18" t="s">
        <v>575</v>
      </c>
      <c r="E595" s="23" t="s">
        <v>576</v>
      </c>
      <c r="F595" s="23" t="s">
        <v>577</v>
      </c>
      <c r="G595" s="3" t="s">
        <v>578</v>
      </c>
      <c r="H595" s="10" t="s">
        <v>41</v>
      </c>
      <c r="I595" s="10">
        <v>4</v>
      </c>
      <c r="J595" s="21">
        <v>10000</v>
      </c>
      <c r="K595" s="21">
        <f t="shared" si="10"/>
        <v>40000</v>
      </c>
      <c r="L595" s="9" t="s">
        <v>706</v>
      </c>
      <c r="M595" s="9" t="s">
        <v>707</v>
      </c>
    </row>
    <row r="596" spans="1:13" ht="38.25" x14ac:dyDescent="0.2">
      <c r="A596" s="5" t="s">
        <v>1</v>
      </c>
      <c r="B596" s="18" t="s">
        <v>544</v>
      </c>
      <c r="C596" s="18" t="s">
        <v>173</v>
      </c>
      <c r="D596" s="18" t="s">
        <v>346</v>
      </c>
      <c r="E596" s="23" t="s">
        <v>579</v>
      </c>
      <c r="F596" s="23" t="s">
        <v>580</v>
      </c>
      <c r="G596" s="3" t="s">
        <v>581</v>
      </c>
      <c r="H596" s="10" t="s">
        <v>41</v>
      </c>
      <c r="I596" s="10">
        <v>7</v>
      </c>
      <c r="J596" s="21">
        <v>3300</v>
      </c>
      <c r="K596" s="21">
        <f t="shared" si="10"/>
        <v>23100</v>
      </c>
      <c r="L596" s="9" t="s">
        <v>706</v>
      </c>
      <c r="M596" s="9" t="s">
        <v>707</v>
      </c>
    </row>
    <row r="597" spans="1:13" ht="51" x14ac:dyDescent="0.2">
      <c r="A597" s="5" t="s">
        <v>1</v>
      </c>
      <c r="B597" s="18" t="s">
        <v>544</v>
      </c>
      <c r="C597" s="18" t="s">
        <v>158</v>
      </c>
      <c r="D597" s="18" t="s">
        <v>159</v>
      </c>
      <c r="E597" s="23" t="s">
        <v>339</v>
      </c>
      <c r="F597" s="23" t="s">
        <v>582</v>
      </c>
      <c r="G597" s="3" t="s">
        <v>583</v>
      </c>
      <c r="H597" s="10" t="s">
        <v>41</v>
      </c>
      <c r="I597" s="10">
        <v>26</v>
      </c>
      <c r="J597" s="21">
        <v>1500</v>
      </c>
      <c r="K597" s="21">
        <f t="shared" si="10"/>
        <v>39000</v>
      </c>
      <c r="L597" s="9" t="s">
        <v>706</v>
      </c>
      <c r="M597" s="9" t="s">
        <v>707</v>
      </c>
    </row>
    <row r="598" spans="1:13" ht="38.25" x14ac:dyDescent="0.2">
      <c r="A598" s="5" t="s">
        <v>1</v>
      </c>
      <c r="B598" s="18" t="s">
        <v>584</v>
      </c>
      <c r="C598" s="18" t="s">
        <v>585</v>
      </c>
      <c r="D598" s="18" t="s">
        <v>586</v>
      </c>
      <c r="E598" s="23" t="s">
        <v>587</v>
      </c>
      <c r="F598" s="23" t="s">
        <v>588</v>
      </c>
      <c r="G598" s="3" t="s">
        <v>589</v>
      </c>
      <c r="H598" s="10" t="s">
        <v>41</v>
      </c>
      <c r="I598" s="10">
        <v>2</v>
      </c>
      <c r="J598" s="21">
        <v>14000</v>
      </c>
      <c r="K598" s="21">
        <f t="shared" si="10"/>
        <v>28000</v>
      </c>
      <c r="L598" s="9" t="s">
        <v>706</v>
      </c>
      <c r="M598" s="9" t="s">
        <v>707</v>
      </c>
    </row>
    <row r="599" spans="1:13" ht="76.5" x14ac:dyDescent="0.2">
      <c r="A599" s="5" t="s">
        <v>1</v>
      </c>
      <c r="B599" s="18" t="s">
        <v>584</v>
      </c>
      <c r="C599" s="18" t="s">
        <v>590</v>
      </c>
      <c r="D599" s="18" t="s">
        <v>393</v>
      </c>
      <c r="E599" s="23" t="s">
        <v>591</v>
      </c>
      <c r="F599" s="23" t="s">
        <v>592</v>
      </c>
      <c r="G599" s="3" t="s">
        <v>593</v>
      </c>
      <c r="H599" s="10" t="s">
        <v>41</v>
      </c>
      <c r="I599" s="10">
        <v>20</v>
      </c>
      <c r="J599" s="21">
        <v>2000</v>
      </c>
      <c r="K599" s="21">
        <f t="shared" si="10"/>
        <v>40000</v>
      </c>
      <c r="L599" s="9" t="s">
        <v>706</v>
      </c>
      <c r="M599" s="9" t="s">
        <v>707</v>
      </c>
    </row>
    <row r="600" spans="1:13" ht="38.25" x14ac:dyDescent="0.2">
      <c r="A600" s="5" t="s">
        <v>1</v>
      </c>
      <c r="B600" s="18" t="s">
        <v>584</v>
      </c>
      <c r="C600" s="18" t="s">
        <v>46</v>
      </c>
      <c r="D600" s="18" t="s">
        <v>594</v>
      </c>
      <c r="E600" s="23" t="s">
        <v>595</v>
      </c>
      <c r="F600" s="23" t="s">
        <v>596</v>
      </c>
      <c r="G600" s="3" t="s">
        <v>597</v>
      </c>
      <c r="H600" s="10" t="s">
        <v>41</v>
      </c>
      <c r="I600" s="10">
        <v>4</v>
      </c>
      <c r="J600" s="21">
        <v>1400</v>
      </c>
      <c r="K600" s="21">
        <f t="shared" si="10"/>
        <v>5600</v>
      </c>
      <c r="L600" s="9" t="s">
        <v>706</v>
      </c>
      <c r="M600" s="9" t="s">
        <v>707</v>
      </c>
    </row>
    <row r="601" spans="1:13" ht="38.25" x14ac:dyDescent="0.2">
      <c r="A601" s="5" t="s">
        <v>1</v>
      </c>
      <c r="B601" s="18" t="s">
        <v>584</v>
      </c>
      <c r="C601" s="18" t="s">
        <v>46</v>
      </c>
      <c r="D601" s="18" t="s">
        <v>598</v>
      </c>
      <c r="E601" s="23" t="s">
        <v>599</v>
      </c>
      <c r="F601" s="23" t="s">
        <v>600</v>
      </c>
      <c r="G601" s="3" t="s">
        <v>601</v>
      </c>
      <c r="H601" s="10" t="s">
        <v>41</v>
      </c>
      <c r="I601" s="10">
        <v>4</v>
      </c>
      <c r="J601" s="21">
        <v>2000</v>
      </c>
      <c r="K601" s="21">
        <f t="shared" si="10"/>
        <v>8000</v>
      </c>
      <c r="L601" s="9" t="s">
        <v>706</v>
      </c>
      <c r="M601" s="9" t="s">
        <v>707</v>
      </c>
    </row>
    <row r="602" spans="1:13" ht="38.25" x14ac:dyDescent="0.2">
      <c r="A602" s="5" t="s">
        <v>1</v>
      </c>
      <c r="B602" s="18" t="s">
        <v>584</v>
      </c>
      <c r="C602" s="18" t="s">
        <v>249</v>
      </c>
      <c r="D602" s="18" t="s">
        <v>18</v>
      </c>
      <c r="E602" s="23" t="s">
        <v>602</v>
      </c>
      <c r="F602" s="23" t="s">
        <v>603</v>
      </c>
      <c r="G602" s="3" t="s">
        <v>604</v>
      </c>
      <c r="H602" s="10" t="s">
        <v>41</v>
      </c>
      <c r="I602" s="10">
        <v>20</v>
      </c>
      <c r="J602" s="21">
        <v>1700</v>
      </c>
      <c r="K602" s="21">
        <f t="shared" si="10"/>
        <v>34000</v>
      </c>
      <c r="L602" s="9" t="s">
        <v>706</v>
      </c>
      <c r="M602" s="9" t="s">
        <v>707</v>
      </c>
    </row>
    <row r="603" spans="1:13" ht="63.75" x14ac:dyDescent="0.2">
      <c r="A603" s="5" t="s">
        <v>1</v>
      </c>
      <c r="B603" s="18" t="s">
        <v>584</v>
      </c>
      <c r="C603" s="18" t="s">
        <v>443</v>
      </c>
      <c r="D603" s="18" t="s">
        <v>159</v>
      </c>
      <c r="E603" s="23" t="s">
        <v>605</v>
      </c>
      <c r="F603" s="23" t="s">
        <v>606</v>
      </c>
      <c r="G603" s="3" t="s">
        <v>607</v>
      </c>
      <c r="H603" s="10" t="s">
        <v>41</v>
      </c>
      <c r="I603" s="10">
        <v>148</v>
      </c>
      <c r="J603" s="21">
        <v>2300</v>
      </c>
      <c r="K603" s="21">
        <f t="shared" si="10"/>
        <v>340400</v>
      </c>
      <c r="L603" s="9" t="s">
        <v>706</v>
      </c>
      <c r="M603" s="9" t="s">
        <v>707</v>
      </c>
    </row>
    <row r="604" spans="1:13" ht="63.75" x14ac:dyDescent="0.2">
      <c r="A604" s="5" t="s">
        <v>1</v>
      </c>
      <c r="B604" s="18" t="s">
        <v>608</v>
      </c>
      <c r="C604" s="18" t="s">
        <v>92</v>
      </c>
      <c r="D604" s="18" t="s">
        <v>609</v>
      </c>
      <c r="E604" s="23" t="s">
        <v>610</v>
      </c>
      <c r="F604" s="23" t="s">
        <v>611</v>
      </c>
      <c r="G604" s="3" t="s">
        <v>612</v>
      </c>
      <c r="H604" s="10" t="s">
        <v>91</v>
      </c>
      <c r="I604" s="10">
        <v>15</v>
      </c>
      <c r="J604" s="21">
        <v>1800</v>
      </c>
      <c r="K604" s="21">
        <f t="shared" si="10"/>
        <v>27000</v>
      </c>
      <c r="L604" s="9" t="s">
        <v>706</v>
      </c>
      <c r="M604" s="9" t="s">
        <v>707</v>
      </c>
    </row>
    <row r="605" spans="1:13" ht="51" x14ac:dyDescent="0.2">
      <c r="A605" s="5" t="s">
        <v>1</v>
      </c>
      <c r="B605" s="18" t="s">
        <v>608</v>
      </c>
      <c r="C605" s="18" t="s">
        <v>46</v>
      </c>
      <c r="D605" s="18" t="s">
        <v>613</v>
      </c>
      <c r="E605" s="23" t="s">
        <v>614</v>
      </c>
      <c r="F605" s="23" t="s">
        <v>615</v>
      </c>
      <c r="G605" s="3" t="s">
        <v>616</v>
      </c>
      <c r="H605" s="10" t="s">
        <v>41</v>
      </c>
      <c r="I605" s="10">
        <v>10</v>
      </c>
      <c r="J605" s="21">
        <v>1050</v>
      </c>
      <c r="K605" s="21">
        <f t="shared" si="10"/>
        <v>10500</v>
      </c>
      <c r="L605" s="9" t="s">
        <v>706</v>
      </c>
      <c r="M605" s="9" t="s">
        <v>707</v>
      </c>
    </row>
    <row r="606" spans="1:13" ht="76.5" x14ac:dyDescent="0.2">
      <c r="A606" s="5" t="s">
        <v>1</v>
      </c>
      <c r="B606" s="18" t="s">
        <v>617</v>
      </c>
      <c r="C606" s="18" t="s">
        <v>402</v>
      </c>
      <c r="D606" s="18" t="s">
        <v>18</v>
      </c>
      <c r="E606" s="23" t="s">
        <v>618</v>
      </c>
      <c r="F606" s="23" t="s">
        <v>619</v>
      </c>
      <c r="G606" s="3" t="s">
        <v>620</v>
      </c>
      <c r="H606" s="10" t="s">
        <v>41</v>
      </c>
      <c r="I606" s="10">
        <v>4</v>
      </c>
      <c r="J606" s="21">
        <v>1400</v>
      </c>
      <c r="K606" s="21">
        <f t="shared" si="10"/>
        <v>5600</v>
      </c>
      <c r="L606" s="9" t="s">
        <v>706</v>
      </c>
      <c r="M606" s="9" t="s">
        <v>707</v>
      </c>
    </row>
    <row r="607" spans="1:13" ht="153" x14ac:dyDescent="0.2">
      <c r="A607" s="5" t="s">
        <v>1</v>
      </c>
      <c r="B607" s="18" t="s">
        <v>621</v>
      </c>
      <c r="C607" s="18" t="s">
        <v>432</v>
      </c>
      <c r="D607" s="18" t="s">
        <v>622</v>
      </c>
      <c r="E607" s="23" t="s">
        <v>623</v>
      </c>
      <c r="F607" s="23" t="s">
        <v>624</v>
      </c>
      <c r="G607" s="3" t="s">
        <v>625</v>
      </c>
      <c r="H607" s="10" t="s">
        <v>41</v>
      </c>
      <c r="I607" s="10">
        <v>1</v>
      </c>
      <c r="J607" s="21">
        <v>5000</v>
      </c>
      <c r="K607" s="21">
        <f t="shared" si="10"/>
        <v>5000</v>
      </c>
      <c r="L607" s="9" t="s">
        <v>706</v>
      </c>
      <c r="M607" s="9" t="s">
        <v>707</v>
      </c>
    </row>
    <row r="608" spans="1:13" ht="89.25" x14ac:dyDescent="0.2">
      <c r="A608" s="5" t="s">
        <v>1</v>
      </c>
      <c r="B608" s="18" t="s">
        <v>621</v>
      </c>
      <c r="C608" s="18" t="s">
        <v>105</v>
      </c>
      <c r="D608" s="18" t="s">
        <v>399</v>
      </c>
      <c r="E608" s="23" t="s">
        <v>626</v>
      </c>
      <c r="F608" s="23" t="s">
        <v>627</v>
      </c>
      <c r="G608" s="3" t="s">
        <v>628</v>
      </c>
      <c r="H608" s="10" t="s">
        <v>41</v>
      </c>
      <c r="I608" s="10">
        <v>2</v>
      </c>
      <c r="J608" s="21">
        <v>4000</v>
      </c>
      <c r="K608" s="21">
        <f t="shared" si="10"/>
        <v>8000</v>
      </c>
      <c r="L608" s="9" t="s">
        <v>706</v>
      </c>
      <c r="M608" s="9" t="s">
        <v>707</v>
      </c>
    </row>
    <row r="609" spans="1:13" ht="127.5" x14ac:dyDescent="0.2">
      <c r="A609" s="5" t="s">
        <v>1</v>
      </c>
      <c r="B609" s="18" t="s">
        <v>621</v>
      </c>
      <c r="C609" s="18" t="s">
        <v>105</v>
      </c>
      <c r="D609" s="18" t="s">
        <v>97</v>
      </c>
      <c r="E609" s="23" t="s">
        <v>629</v>
      </c>
      <c r="F609" s="23" t="s">
        <v>630</v>
      </c>
      <c r="G609" s="3" t="s">
        <v>631</v>
      </c>
      <c r="H609" s="10" t="s">
        <v>41</v>
      </c>
      <c r="I609" s="10">
        <v>2</v>
      </c>
      <c r="J609" s="21">
        <v>20000</v>
      </c>
      <c r="K609" s="21">
        <f t="shared" si="10"/>
        <v>40000</v>
      </c>
      <c r="L609" s="9" t="s">
        <v>706</v>
      </c>
      <c r="M609" s="9" t="s">
        <v>707</v>
      </c>
    </row>
    <row r="610" spans="1:13" ht="76.5" x14ac:dyDescent="0.2">
      <c r="A610" s="5" t="s">
        <v>1</v>
      </c>
      <c r="B610" s="18" t="s">
        <v>621</v>
      </c>
      <c r="C610" s="18" t="s">
        <v>549</v>
      </c>
      <c r="D610" s="18" t="s">
        <v>454</v>
      </c>
      <c r="E610" s="23" t="s">
        <v>632</v>
      </c>
      <c r="F610" s="23" t="s">
        <v>633</v>
      </c>
      <c r="G610" s="3" t="s">
        <v>634</v>
      </c>
      <c r="H610" s="10" t="s">
        <v>41</v>
      </c>
      <c r="I610" s="10">
        <v>10</v>
      </c>
      <c r="J610" s="21">
        <v>3500</v>
      </c>
      <c r="K610" s="21">
        <f t="shared" si="10"/>
        <v>35000</v>
      </c>
      <c r="L610" s="9" t="s">
        <v>706</v>
      </c>
      <c r="M610" s="9" t="s">
        <v>707</v>
      </c>
    </row>
    <row r="611" spans="1:13" ht="165.75" x14ac:dyDescent="0.2">
      <c r="A611" s="5" t="s">
        <v>1</v>
      </c>
      <c r="B611" s="18" t="s">
        <v>621</v>
      </c>
      <c r="C611" s="18" t="s">
        <v>635</v>
      </c>
      <c r="D611" s="18" t="s">
        <v>199</v>
      </c>
      <c r="E611" s="23" t="s">
        <v>636</v>
      </c>
      <c r="F611" s="23" t="s">
        <v>637</v>
      </c>
      <c r="G611" s="3" t="s">
        <v>638</v>
      </c>
      <c r="H611" s="10" t="s">
        <v>41</v>
      </c>
      <c r="I611" s="10">
        <v>2</v>
      </c>
      <c r="J611" s="21">
        <v>1240</v>
      </c>
      <c r="K611" s="21">
        <f t="shared" si="10"/>
        <v>2480</v>
      </c>
      <c r="L611" s="9" t="s">
        <v>706</v>
      </c>
      <c r="M611" s="9" t="s">
        <v>707</v>
      </c>
    </row>
    <row r="612" spans="1:13" ht="38.25" x14ac:dyDescent="0.2">
      <c r="A612" s="5" t="s">
        <v>1</v>
      </c>
      <c r="B612" s="18" t="s">
        <v>621</v>
      </c>
      <c r="C612" s="18" t="s">
        <v>639</v>
      </c>
      <c r="D612" s="18" t="s">
        <v>640</v>
      </c>
      <c r="E612" s="23" t="s">
        <v>641</v>
      </c>
      <c r="F612" s="23" t="s">
        <v>642</v>
      </c>
      <c r="G612" s="3" t="s">
        <v>643</v>
      </c>
      <c r="H612" s="10" t="s">
        <v>41</v>
      </c>
      <c r="I612" s="10">
        <v>15</v>
      </c>
      <c r="J612" s="21">
        <v>1500</v>
      </c>
      <c r="K612" s="21">
        <f t="shared" si="10"/>
        <v>22500</v>
      </c>
      <c r="L612" s="9" t="s">
        <v>706</v>
      </c>
      <c r="M612" s="9" t="s">
        <v>707</v>
      </c>
    </row>
    <row r="613" spans="1:13" ht="204" x14ac:dyDescent="0.2">
      <c r="A613" s="5" t="s">
        <v>1</v>
      </c>
      <c r="B613" s="18" t="s">
        <v>621</v>
      </c>
      <c r="C613" s="18" t="s">
        <v>46</v>
      </c>
      <c r="D613" s="18" t="s">
        <v>436</v>
      </c>
      <c r="E613" s="23" t="s">
        <v>644</v>
      </c>
      <c r="F613" s="23" t="s">
        <v>645</v>
      </c>
      <c r="G613" s="3" t="s">
        <v>646</v>
      </c>
      <c r="H613" s="10" t="s">
        <v>41</v>
      </c>
      <c r="I613" s="10">
        <v>15</v>
      </c>
      <c r="J613" s="21">
        <v>500</v>
      </c>
      <c r="K613" s="21">
        <f t="shared" si="10"/>
        <v>7500</v>
      </c>
      <c r="L613" s="9" t="s">
        <v>706</v>
      </c>
      <c r="M613" s="9" t="s">
        <v>707</v>
      </c>
    </row>
    <row r="614" spans="1:13" ht="102" x14ac:dyDescent="0.2">
      <c r="A614" s="5" t="s">
        <v>1</v>
      </c>
      <c r="B614" s="18" t="s">
        <v>647</v>
      </c>
      <c r="C614" s="18" t="s">
        <v>249</v>
      </c>
      <c r="D614" s="18" t="s">
        <v>648</v>
      </c>
      <c r="E614" s="23" t="s">
        <v>649</v>
      </c>
      <c r="F614" s="23" t="s">
        <v>650</v>
      </c>
      <c r="G614" s="3" t="s">
        <v>651</v>
      </c>
      <c r="H614" s="10" t="s">
        <v>41</v>
      </c>
      <c r="I614" s="10">
        <v>3</v>
      </c>
      <c r="J614" s="21">
        <v>50000</v>
      </c>
      <c r="K614" s="21">
        <f t="shared" si="10"/>
        <v>150000</v>
      </c>
      <c r="L614" s="9" t="s">
        <v>706</v>
      </c>
      <c r="M614" s="9" t="s">
        <v>707</v>
      </c>
    </row>
    <row r="615" spans="1:13" ht="76.5" x14ac:dyDescent="0.2">
      <c r="A615" s="5" t="s">
        <v>1</v>
      </c>
      <c r="B615" s="18" t="s">
        <v>652</v>
      </c>
      <c r="C615" s="18" t="s">
        <v>653</v>
      </c>
      <c r="D615" s="18" t="s">
        <v>18</v>
      </c>
      <c r="E615" s="23" t="s">
        <v>654</v>
      </c>
      <c r="F615" s="23" t="s">
        <v>655</v>
      </c>
      <c r="G615" s="3" t="s">
        <v>656</v>
      </c>
      <c r="H615" s="10" t="s">
        <v>41</v>
      </c>
      <c r="I615" s="10">
        <v>54</v>
      </c>
      <c r="J615" s="21">
        <v>5300</v>
      </c>
      <c r="K615" s="21">
        <f t="shared" si="10"/>
        <v>286200</v>
      </c>
      <c r="L615" s="9" t="s">
        <v>706</v>
      </c>
      <c r="M615" s="9" t="s">
        <v>707</v>
      </c>
    </row>
    <row r="616" spans="1:13" ht="38.25" x14ac:dyDescent="0.2">
      <c r="A616" s="5" t="s">
        <v>1</v>
      </c>
      <c r="B616" s="18" t="s">
        <v>652</v>
      </c>
      <c r="C616" s="18" t="s">
        <v>254</v>
      </c>
      <c r="D616" s="18" t="s">
        <v>657</v>
      </c>
      <c r="E616" s="23" t="s">
        <v>658</v>
      </c>
      <c r="F616" s="23" t="s">
        <v>659</v>
      </c>
      <c r="G616" s="3" t="s">
        <v>660</v>
      </c>
      <c r="H616" s="10" t="s">
        <v>41</v>
      </c>
      <c r="I616" s="10">
        <v>4566</v>
      </c>
      <c r="J616" s="21">
        <v>560</v>
      </c>
      <c r="K616" s="21">
        <f t="shared" ref="K616:K627" si="11">I616*J616</f>
        <v>2556960</v>
      </c>
      <c r="L616" s="9" t="s">
        <v>706</v>
      </c>
      <c r="M616" s="9" t="s">
        <v>707</v>
      </c>
    </row>
    <row r="617" spans="1:13" ht="89.25" x14ac:dyDescent="0.2">
      <c r="A617" s="5" t="s">
        <v>1</v>
      </c>
      <c r="B617" s="18" t="s">
        <v>652</v>
      </c>
      <c r="C617" s="18" t="s">
        <v>585</v>
      </c>
      <c r="D617" s="18" t="s">
        <v>87</v>
      </c>
      <c r="E617" s="23" t="s">
        <v>661</v>
      </c>
      <c r="F617" s="23" t="s">
        <v>662</v>
      </c>
      <c r="G617" s="3" t="s">
        <v>663</v>
      </c>
      <c r="H617" s="10" t="s">
        <v>41</v>
      </c>
      <c r="I617" s="10">
        <v>12</v>
      </c>
      <c r="J617" s="21">
        <v>6000</v>
      </c>
      <c r="K617" s="21">
        <f t="shared" si="11"/>
        <v>72000</v>
      </c>
      <c r="L617" s="9" t="s">
        <v>706</v>
      </c>
      <c r="M617" s="9" t="s">
        <v>707</v>
      </c>
    </row>
    <row r="618" spans="1:13" ht="63.75" x14ac:dyDescent="0.2">
      <c r="A618" s="5" t="s">
        <v>1</v>
      </c>
      <c r="B618" s="18" t="s">
        <v>652</v>
      </c>
      <c r="C618" s="18" t="s">
        <v>31</v>
      </c>
      <c r="D618" s="18" t="s">
        <v>18</v>
      </c>
      <c r="E618" s="23" t="s">
        <v>664</v>
      </c>
      <c r="F618" s="23" t="s">
        <v>665</v>
      </c>
      <c r="G618" s="3" t="s">
        <v>666</v>
      </c>
      <c r="H618" s="10" t="s">
        <v>671</v>
      </c>
      <c r="I618" s="10">
        <v>393</v>
      </c>
      <c r="J618" s="21">
        <v>18900</v>
      </c>
      <c r="K618" s="21">
        <f t="shared" si="11"/>
        <v>7427700</v>
      </c>
      <c r="L618" s="9" t="s">
        <v>706</v>
      </c>
      <c r="M618" s="9" t="s">
        <v>707</v>
      </c>
    </row>
    <row r="619" spans="1:13" ht="38.25" x14ac:dyDescent="0.2">
      <c r="A619" s="5" t="s">
        <v>1</v>
      </c>
      <c r="B619" s="18" t="s">
        <v>652</v>
      </c>
      <c r="C619" s="18" t="s">
        <v>667</v>
      </c>
      <c r="D619" s="18" t="s">
        <v>18</v>
      </c>
      <c r="E619" s="23" t="s">
        <v>668</v>
      </c>
      <c r="F619" s="23" t="s">
        <v>669</v>
      </c>
      <c r="G619" s="3" t="s">
        <v>670</v>
      </c>
      <c r="H619" s="10" t="s">
        <v>671</v>
      </c>
      <c r="I619" s="10">
        <v>5</v>
      </c>
      <c r="J619" s="21">
        <v>30000</v>
      </c>
      <c r="K619" s="21">
        <f t="shared" si="11"/>
        <v>150000</v>
      </c>
      <c r="L619" s="9" t="s">
        <v>706</v>
      </c>
      <c r="M619" s="9" t="s">
        <v>707</v>
      </c>
    </row>
    <row r="620" spans="1:13" ht="51" x14ac:dyDescent="0.2">
      <c r="A620" s="5" t="s">
        <v>1</v>
      </c>
      <c r="B620" s="18" t="s">
        <v>652</v>
      </c>
      <c r="C620" s="18" t="s">
        <v>667</v>
      </c>
      <c r="D620" s="18" t="s">
        <v>672</v>
      </c>
      <c r="E620" s="23" t="s">
        <v>668</v>
      </c>
      <c r="F620" s="23" t="s">
        <v>673</v>
      </c>
      <c r="G620" s="3" t="s">
        <v>674</v>
      </c>
      <c r="H620" s="10" t="s">
        <v>671</v>
      </c>
      <c r="I620" s="10">
        <v>74</v>
      </c>
      <c r="J620" s="21">
        <v>17500</v>
      </c>
      <c r="K620" s="21">
        <f t="shared" si="11"/>
        <v>1295000</v>
      </c>
      <c r="L620" s="9" t="s">
        <v>706</v>
      </c>
      <c r="M620" s="9" t="s">
        <v>707</v>
      </c>
    </row>
    <row r="621" spans="1:13" ht="76.5" x14ac:dyDescent="0.2">
      <c r="A621" s="5" t="s">
        <v>1</v>
      </c>
      <c r="B621" s="18" t="s">
        <v>652</v>
      </c>
      <c r="C621" s="18" t="s">
        <v>675</v>
      </c>
      <c r="D621" s="18" t="s">
        <v>676</v>
      </c>
      <c r="E621" s="23" t="s">
        <v>654</v>
      </c>
      <c r="F621" s="23" t="s">
        <v>677</v>
      </c>
      <c r="G621" s="3" t="s">
        <v>678</v>
      </c>
      <c r="H621" s="3" t="s">
        <v>679</v>
      </c>
      <c r="I621" s="10">
        <v>25</v>
      </c>
      <c r="J621" s="21">
        <v>6500</v>
      </c>
      <c r="K621" s="21">
        <f t="shared" si="11"/>
        <v>162500</v>
      </c>
      <c r="L621" s="9" t="s">
        <v>706</v>
      </c>
      <c r="M621" s="9" t="s">
        <v>707</v>
      </c>
    </row>
    <row r="622" spans="1:13" ht="38.25" x14ac:dyDescent="0.2">
      <c r="A622" s="5" t="s">
        <v>1</v>
      </c>
      <c r="B622" s="18" t="s">
        <v>652</v>
      </c>
      <c r="C622" s="18" t="s">
        <v>680</v>
      </c>
      <c r="D622" s="18" t="s">
        <v>159</v>
      </c>
      <c r="E622" s="23" t="s">
        <v>668</v>
      </c>
      <c r="F622" s="23" t="s">
        <v>681</v>
      </c>
      <c r="G622" s="3" t="s">
        <v>682</v>
      </c>
      <c r="H622" s="10" t="s">
        <v>41</v>
      </c>
      <c r="I622" s="10">
        <v>43</v>
      </c>
      <c r="J622" s="21">
        <v>18900</v>
      </c>
      <c r="K622" s="21">
        <f t="shared" si="11"/>
        <v>812700</v>
      </c>
      <c r="L622" s="9" t="s">
        <v>706</v>
      </c>
      <c r="M622" s="9" t="s">
        <v>707</v>
      </c>
    </row>
    <row r="623" spans="1:13" ht="89.25" x14ac:dyDescent="0.2">
      <c r="A623" s="5" t="s">
        <v>1</v>
      </c>
      <c r="B623" s="18" t="s">
        <v>652</v>
      </c>
      <c r="C623" s="18" t="s">
        <v>46</v>
      </c>
      <c r="D623" s="18" t="s">
        <v>683</v>
      </c>
      <c r="E623" s="23" t="s">
        <v>684</v>
      </c>
      <c r="F623" s="23" t="s">
        <v>685</v>
      </c>
      <c r="G623" s="3" t="s">
        <v>686</v>
      </c>
      <c r="H623" s="10" t="s">
        <v>41</v>
      </c>
      <c r="I623" s="10">
        <v>100</v>
      </c>
      <c r="J623" s="21">
        <v>5800</v>
      </c>
      <c r="K623" s="21">
        <f t="shared" si="11"/>
        <v>580000</v>
      </c>
      <c r="L623" s="9" t="s">
        <v>706</v>
      </c>
      <c r="M623" s="9" t="s">
        <v>707</v>
      </c>
    </row>
    <row r="624" spans="1:13" ht="76.5" x14ac:dyDescent="0.2">
      <c r="A624" s="5" t="s">
        <v>1</v>
      </c>
      <c r="B624" s="18" t="s">
        <v>652</v>
      </c>
      <c r="C624" s="18" t="s">
        <v>46</v>
      </c>
      <c r="D624" s="18" t="s">
        <v>338</v>
      </c>
      <c r="E624" s="23" t="s">
        <v>687</v>
      </c>
      <c r="F624" s="23" t="s">
        <v>688</v>
      </c>
      <c r="G624" s="3" t="s">
        <v>689</v>
      </c>
      <c r="H624" s="10" t="s">
        <v>41</v>
      </c>
      <c r="I624" s="10">
        <v>20</v>
      </c>
      <c r="J624" s="21">
        <v>1500</v>
      </c>
      <c r="K624" s="21">
        <f t="shared" si="11"/>
        <v>30000</v>
      </c>
      <c r="L624" s="9" t="s">
        <v>706</v>
      </c>
      <c r="M624" s="9" t="s">
        <v>707</v>
      </c>
    </row>
    <row r="625" spans="1:13" ht="76.5" x14ac:dyDescent="0.2">
      <c r="A625" s="5" t="s">
        <v>1</v>
      </c>
      <c r="B625" s="18" t="s">
        <v>652</v>
      </c>
      <c r="C625" s="18" t="s">
        <v>17</v>
      </c>
      <c r="D625" s="18" t="s">
        <v>159</v>
      </c>
      <c r="E625" s="23" t="s">
        <v>690</v>
      </c>
      <c r="F625" s="23" t="s">
        <v>691</v>
      </c>
      <c r="G625" s="3" t="s">
        <v>692</v>
      </c>
      <c r="H625" s="10" t="s">
        <v>41</v>
      </c>
      <c r="I625" s="10">
        <v>700</v>
      </c>
      <c r="J625" s="21">
        <v>6400</v>
      </c>
      <c r="K625" s="21">
        <f t="shared" si="11"/>
        <v>4480000</v>
      </c>
      <c r="L625" s="9" t="s">
        <v>706</v>
      </c>
      <c r="M625" s="9" t="s">
        <v>707</v>
      </c>
    </row>
    <row r="626" spans="1:13" ht="89.25" x14ac:dyDescent="0.2">
      <c r="A626" s="5" t="s">
        <v>1</v>
      </c>
      <c r="B626" s="18" t="s">
        <v>652</v>
      </c>
      <c r="C626" s="18" t="s">
        <v>46</v>
      </c>
      <c r="D626" s="18" t="s">
        <v>683</v>
      </c>
      <c r="E626" s="23" t="s">
        <v>684</v>
      </c>
      <c r="F626" s="23" t="s">
        <v>693</v>
      </c>
      <c r="G626" s="3" t="s">
        <v>694</v>
      </c>
      <c r="H626" s="10" t="s">
        <v>41</v>
      </c>
      <c r="I626" s="10">
        <v>226</v>
      </c>
      <c r="J626" s="21">
        <v>3350</v>
      </c>
      <c r="K626" s="21">
        <f t="shared" si="11"/>
        <v>757100</v>
      </c>
      <c r="L626" s="9" t="s">
        <v>706</v>
      </c>
      <c r="M626" s="9" t="s">
        <v>707</v>
      </c>
    </row>
    <row r="627" spans="1:13" ht="89.25" x14ac:dyDescent="0.2">
      <c r="A627" s="5" t="s">
        <v>1</v>
      </c>
      <c r="B627" s="18" t="s">
        <v>652</v>
      </c>
      <c r="C627" s="18" t="s">
        <v>46</v>
      </c>
      <c r="D627" s="18" t="s">
        <v>683</v>
      </c>
      <c r="E627" s="23" t="s">
        <v>684</v>
      </c>
      <c r="F627" s="23" t="s">
        <v>695</v>
      </c>
      <c r="G627" s="3" t="s">
        <v>696</v>
      </c>
      <c r="H627" s="10" t="s">
        <v>41</v>
      </c>
      <c r="I627" s="10">
        <v>120</v>
      </c>
      <c r="J627" s="21">
        <v>4000</v>
      </c>
      <c r="K627" s="21">
        <f t="shared" si="11"/>
        <v>480000</v>
      </c>
      <c r="L627" s="9" t="s">
        <v>706</v>
      </c>
      <c r="M627" s="9" t="s">
        <v>707</v>
      </c>
    </row>
    <row r="628" spans="1:13" ht="38.25" x14ac:dyDescent="0.2">
      <c r="A628" s="5" t="s">
        <v>1</v>
      </c>
      <c r="B628" s="6">
        <v>50201</v>
      </c>
      <c r="C628" s="7" t="s">
        <v>18</v>
      </c>
      <c r="D628" s="7" t="s">
        <v>18</v>
      </c>
      <c r="E628" s="7" t="s">
        <v>705</v>
      </c>
      <c r="F628" s="7" t="s">
        <v>20</v>
      </c>
      <c r="G628" s="3" t="s">
        <v>698</v>
      </c>
      <c r="H628" s="10" t="s">
        <v>697</v>
      </c>
      <c r="I628" s="10">
        <v>1</v>
      </c>
      <c r="J628" s="24">
        <v>612000000</v>
      </c>
      <c r="K628" s="24">
        <v>612000000</v>
      </c>
      <c r="L628" s="9" t="s">
        <v>706</v>
      </c>
      <c r="M628" s="9" t="s">
        <v>707</v>
      </c>
    </row>
    <row r="629" spans="1:13" ht="38.25" x14ac:dyDescent="0.2">
      <c r="A629" s="5" t="s">
        <v>1</v>
      </c>
      <c r="B629" s="6">
        <v>50201</v>
      </c>
      <c r="C629" s="7" t="s">
        <v>18</v>
      </c>
      <c r="D629" s="7" t="s">
        <v>18</v>
      </c>
      <c r="E629" s="7" t="s">
        <v>705</v>
      </c>
      <c r="F629" s="7" t="s">
        <v>20</v>
      </c>
      <c r="G629" s="3" t="s">
        <v>699</v>
      </c>
      <c r="H629" s="10" t="s">
        <v>697</v>
      </c>
      <c r="I629" s="10">
        <v>1</v>
      </c>
      <c r="J629" s="24" t="s">
        <v>701</v>
      </c>
      <c r="K629" s="24" t="s">
        <v>701</v>
      </c>
      <c r="L629" s="9" t="s">
        <v>706</v>
      </c>
      <c r="M629" s="9" t="s">
        <v>707</v>
      </c>
    </row>
    <row r="630" spans="1:13" ht="38.25" x14ac:dyDescent="0.2">
      <c r="A630" s="5" t="s">
        <v>1</v>
      </c>
      <c r="B630" s="6">
        <v>50201</v>
      </c>
      <c r="C630" s="7" t="s">
        <v>18</v>
      </c>
      <c r="D630" s="7" t="s">
        <v>18</v>
      </c>
      <c r="E630" s="7" t="s">
        <v>705</v>
      </c>
      <c r="F630" s="7" t="s">
        <v>20</v>
      </c>
      <c r="G630" s="3" t="s">
        <v>700</v>
      </c>
      <c r="H630" s="10" t="s">
        <v>697</v>
      </c>
      <c r="I630" s="10">
        <v>1</v>
      </c>
      <c r="J630" s="24" t="s">
        <v>702</v>
      </c>
      <c r="K630" s="24" t="s">
        <v>702</v>
      </c>
      <c r="L630" s="9" t="s">
        <v>706</v>
      </c>
      <c r="M630" s="9" t="s">
        <v>707</v>
      </c>
    </row>
    <row r="637" spans="1:13" x14ac:dyDescent="0.2">
      <c r="A637" s="8" t="s">
        <v>703</v>
      </c>
    </row>
    <row r="638" spans="1:13" x14ac:dyDescent="0.2">
      <c r="A638" s="8" t="s">
        <v>704</v>
      </c>
    </row>
  </sheetData>
  <mergeCells count="5">
    <mergeCell ref="A2:M2"/>
    <mergeCell ref="A3:M3"/>
    <mergeCell ref="A4:M4"/>
    <mergeCell ref="A5:M5"/>
    <mergeCell ref="B6:D6"/>
  </mergeCells>
  <conditionalFormatting sqref="E8:F8">
    <cfRule type="expression" dxfId="41" priority="51" stopIfTrue="1">
      <formula>#REF!=#REF!</formula>
    </cfRule>
  </conditionalFormatting>
  <conditionalFormatting sqref="E8:F8">
    <cfRule type="cellIs" dxfId="40" priority="50" operator="equal">
      <formula>"NO HAY"</formula>
    </cfRule>
  </conditionalFormatting>
  <conditionalFormatting sqref="C8:D8">
    <cfRule type="expression" dxfId="39" priority="52" stopIfTrue="1">
      <formula>#REF!=#REF!</formula>
    </cfRule>
  </conditionalFormatting>
  <conditionalFormatting sqref="E8:F8">
    <cfRule type="expression" dxfId="38" priority="49">
      <formula>#REF!=#REF!</formula>
    </cfRule>
  </conditionalFormatting>
  <conditionalFormatting sqref="C8:D8">
    <cfRule type="expression" dxfId="37" priority="48">
      <formula>#REF!=#REF!</formula>
    </cfRule>
  </conditionalFormatting>
  <conditionalFormatting sqref="E9:F16">
    <cfRule type="expression" dxfId="36" priority="46" stopIfTrue="1">
      <formula>#REF!=#REF!</formula>
    </cfRule>
  </conditionalFormatting>
  <conditionalFormatting sqref="E9:F16">
    <cfRule type="cellIs" dxfId="35" priority="45" operator="equal">
      <formula>"NO HAY"</formula>
    </cfRule>
  </conditionalFormatting>
  <conditionalFormatting sqref="B9:D16">
    <cfRule type="expression" dxfId="34" priority="47" stopIfTrue="1">
      <formula>#REF!=#REF!</formula>
    </cfRule>
  </conditionalFormatting>
  <conditionalFormatting sqref="E9:F16">
    <cfRule type="expression" dxfId="33" priority="44">
      <formula>#REF!=#REF!</formula>
    </cfRule>
  </conditionalFormatting>
  <conditionalFormatting sqref="B9:D16">
    <cfRule type="expression" dxfId="32" priority="43">
      <formula>#REF!=#REF!</formula>
    </cfRule>
  </conditionalFormatting>
  <conditionalFormatting sqref="B8">
    <cfRule type="expression" dxfId="31" priority="42" stopIfTrue="1">
      <formula>#REF!=#REF!</formula>
    </cfRule>
  </conditionalFormatting>
  <conditionalFormatting sqref="B8">
    <cfRule type="expression" dxfId="30" priority="41">
      <formula>#REF!=#REF!</formula>
    </cfRule>
  </conditionalFormatting>
  <conditionalFormatting sqref="E17:F215">
    <cfRule type="expression" dxfId="29" priority="34" stopIfTrue="1">
      <formula>#REF!=#REF!</formula>
    </cfRule>
  </conditionalFormatting>
  <conditionalFormatting sqref="E17:F215">
    <cfRule type="cellIs" dxfId="28" priority="33" operator="equal">
      <formula>"NO HAY"</formula>
    </cfRule>
  </conditionalFormatting>
  <conditionalFormatting sqref="B17:D215">
    <cfRule type="expression" dxfId="27" priority="35" stopIfTrue="1">
      <formula>#REF!=#REF!</formula>
    </cfRule>
  </conditionalFormatting>
  <conditionalFormatting sqref="E17:F215">
    <cfRule type="expression" dxfId="26" priority="32">
      <formula>#REF!=#REF!</formula>
    </cfRule>
  </conditionalFormatting>
  <conditionalFormatting sqref="B17:D215">
    <cfRule type="expression" dxfId="25" priority="31">
      <formula>#REF!=#REF!</formula>
    </cfRule>
  </conditionalFormatting>
  <conditionalFormatting sqref="E223:F421">
    <cfRule type="expression" dxfId="24" priority="19" stopIfTrue="1">
      <formula>#REF!=#REF!</formula>
    </cfRule>
  </conditionalFormatting>
  <conditionalFormatting sqref="E223:F421">
    <cfRule type="cellIs" dxfId="23" priority="18" operator="equal">
      <formula>"NO HAY"</formula>
    </cfRule>
  </conditionalFormatting>
  <conditionalFormatting sqref="B223:D421">
    <cfRule type="expression" dxfId="22" priority="20" stopIfTrue="1">
      <formula>#REF!=#REF!</formula>
    </cfRule>
  </conditionalFormatting>
  <conditionalFormatting sqref="E223:F421">
    <cfRule type="expression" dxfId="21" priority="17">
      <formula>#REF!=#REF!</formula>
    </cfRule>
  </conditionalFormatting>
  <conditionalFormatting sqref="B223:D421">
    <cfRule type="expression" dxfId="20" priority="16">
      <formula>#REF!=#REF!</formula>
    </cfRule>
  </conditionalFormatting>
  <conditionalFormatting sqref="E429:F627">
    <cfRule type="expression" dxfId="19" priority="9" stopIfTrue="1">
      <formula>#REF!=#REF!</formula>
    </cfRule>
  </conditionalFormatting>
  <conditionalFormatting sqref="E429:F627">
    <cfRule type="cellIs" dxfId="18" priority="8" operator="equal">
      <formula>"NO HAY"</formula>
    </cfRule>
  </conditionalFormatting>
  <conditionalFormatting sqref="B429:D627">
    <cfRule type="expression" dxfId="17" priority="10" stopIfTrue="1">
      <formula>#REF!=#REF!</formula>
    </cfRule>
  </conditionalFormatting>
  <conditionalFormatting sqref="E429:F627">
    <cfRule type="expression" dxfId="16" priority="7">
      <formula>#REF!=#REF!</formula>
    </cfRule>
  </conditionalFormatting>
  <conditionalFormatting sqref="B429:D627">
    <cfRule type="expression" dxfId="15" priority="6">
      <formula>#REF!=#REF!</formula>
    </cfRule>
  </conditionalFormatting>
  <conditionalFormatting sqref="E216:F222">
    <cfRule type="expression" dxfId="14" priority="24" stopIfTrue="1">
      <formula>#REF!=#REF!</formula>
    </cfRule>
  </conditionalFormatting>
  <conditionalFormatting sqref="E216:F222">
    <cfRule type="cellIs" dxfId="13" priority="23" operator="equal">
      <formula>"NO HAY"</formula>
    </cfRule>
  </conditionalFormatting>
  <conditionalFormatting sqref="B216:D222">
    <cfRule type="expression" dxfId="12" priority="25" stopIfTrue="1">
      <formula>#REF!=#REF!</formula>
    </cfRule>
  </conditionalFormatting>
  <conditionalFormatting sqref="E216:F222">
    <cfRule type="expression" dxfId="11" priority="22">
      <formula>#REF!=#REF!</formula>
    </cfRule>
  </conditionalFormatting>
  <conditionalFormatting sqref="B216:D222">
    <cfRule type="expression" dxfId="10" priority="21">
      <formula>#REF!=#REF!</formula>
    </cfRule>
  </conditionalFormatting>
  <conditionalFormatting sqref="E422:F428">
    <cfRule type="expression" dxfId="9" priority="14" stopIfTrue="1">
      <formula>#REF!=#REF!</formula>
    </cfRule>
  </conditionalFormatting>
  <conditionalFormatting sqref="E422:F428">
    <cfRule type="cellIs" dxfId="8" priority="13" operator="equal">
      <formula>"NO HAY"</formula>
    </cfRule>
  </conditionalFormatting>
  <conditionalFormatting sqref="B422:D428">
    <cfRule type="expression" dxfId="7" priority="15" stopIfTrue="1">
      <formula>#REF!=#REF!</formula>
    </cfRule>
  </conditionalFormatting>
  <conditionalFormatting sqref="E422:F428">
    <cfRule type="expression" dxfId="6" priority="12">
      <formula>#REF!=#REF!</formula>
    </cfRule>
  </conditionalFormatting>
  <conditionalFormatting sqref="B422:D428">
    <cfRule type="expression" dxfId="5" priority="11">
      <formula>#REF!=#REF!</formula>
    </cfRule>
  </conditionalFormatting>
  <conditionalFormatting sqref="E628:F630">
    <cfRule type="expression" dxfId="4" priority="4" stopIfTrue="1">
      <formula>#REF!=#REF!</formula>
    </cfRule>
  </conditionalFormatting>
  <conditionalFormatting sqref="E628:F630">
    <cfRule type="cellIs" dxfId="3" priority="3" operator="equal">
      <formula>"NO HAY"</formula>
    </cfRule>
  </conditionalFormatting>
  <conditionalFormatting sqref="B628:D630">
    <cfRule type="expression" dxfId="2" priority="5" stopIfTrue="1">
      <formula>#REF!=#REF!</formula>
    </cfRule>
  </conditionalFormatting>
  <conditionalFormatting sqref="E628:F630">
    <cfRule type="expression" dxfId="1" priority="2">
      <formula>#REF!=#REF!</formula>
    </cfRule>
  </conditionalFormatting>
  <conditionalFormatting sqref="B628:D630">
    <cfRule type="expression" dxfId="0" priority="1">
      <formula>#REF!=#REF!</formula>
    </cfRule>
  </conditionalFormatting>
  <pageMargins left="0.70866141732283472" right="0.70866141732283472" top="0.74803149606299213" bottom="0.74803149606299213" header="0.31496062992125984" footer="0.31496062992125984"/>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8E8B5-96C0-453C-B71E-5666E98D7F96}">
  <dimension ref="A1:M46"/>
  <sheetViews>
    <sheetView topLeftCell="A41" workbookViewId="0">
      <selection activeCell="A5" sqref="A5:M46"/>
    </sheetView>
  </sheetViews>
  <sheetFormatPr baseColWidth="10" defaultRowHeight="15" x14ac:dyDescent="0.25"/>
  <cols>
    <col min="1" max="1" width="20.42578125" customWidth="1"/>
    <col min="10" max="11" width="23" customWidth="1"/>
  </cols>
  <sheetData>
    <row r="1" spans="1:13" ht="15.75" x14ac:dyDescent="0.25">
      <c r="A1" s="182" t="s">
        <v>1</v>
      </c>
      <c r="B1" s="182"/>
      <c r="C1" s="182"/>
      <c r="D1" s="182"/>
      <c r="E1" s="182"/>
      <c r="F1" s="182"/>
      <c r="G1" s="182"/>
      <c r="H1" s="182"/>
      <c r="I1" s="182"/>
      <c r="J1" s="182"/>
      <c r="K1" s="182"/>
      <c r="L1" s="182"/>
      <c r="M1" s="182"/>
    </row>
    <row r="2" spans="1:13" x14ac:dyDescent="0.25">
      <c r="A2" s="183"/>
      <c r="B2" s="183"/>
      <c r="C2" s="183"/>
      <c r="D2" s="183"/>
      <c r="E2" s="183"/>
      <c r="F2" s="183"/>
      <c r="G2" s="183"/>
      <c r="H2" s="183"/>
      <c r="I2" s="183"/>
      <c r="J2" s="183"/>
      <c r="K2" s="183"/>
      <c r="L2" s="183"/>
      <c r="M2" s="183"/>
    </row>
    <row r="3" spans="1:13" x14ac:dyDescent="0.25">
      <c r="A3" s="184"/>
      <c r="B3" s="185" t="s">
        <v>2</v>
      </c>
      <c r="C3" s="185"/>
      <c r="D3" s="185"/>
      <c r="E3" s="186"/>
      <c r="F3" s="186"/>
      <c r="G3" s="184"/>
      <c r="H3" s="186"/>
      <c r="I3" s="186"/>
      <c r="J3" s="187"/>
      <c r="K3" s="188"/>
      <c r="L3" s="184"/>
      <c r="M3" s="189"/>
    </row>
    <row r="4" spans="1:13" ht="38.25" x14ac:dyDescent="0.25">
      <c r="A4" s="190" t="s">
        <v>3</v>
      </c>
      <c r="B4" s="190" t="s">
        <v>4</v>
      </c>
      <c r="C4" s="190" t="s">
        <v>5</v>
      </c>
      <c r="D4" s="190" t="s">
        <v>6</v>
      </c>
      <c r="E4" s="190" t="s">
        <v>7</v>
      </c>
      <c r="F4" s="190" t="s">
        <v>8</v>
      </c>
      <c r="G4" s="190" t="s">
        <v>9</v>
      </c>
      <c r="H4" s="190" t="s">
        <v>10</v>
      </c>
      <c r="I4" s="190" t="s">
        <v>11</v>
      </c>
      <c r="J4" s="190" t="s">
        <v>12</v>
      </c>
      <c r="K4" s="190" t="s">
        <v>13</v>
      </c>
      <c r="L4" s="190" t="s">
        <v>14</v>
      </c>
      <c r="M4" s="190" t="s">
        <v>15</v>
      </c>
    </row>
    <row r="5" spans="1:13" ht="38.25" x14ac:dyDescent="0.25">
      <c r="A5" s="191" t="s">
        <v>1</v>
      </c>
      <c r="B5" s="192">
        <v>10403</v>
      </c>
      <c r="C5" s="193" t="s">
        <v>17</v>
      </c>
      <c r="D5" s="193" t="s">
        <v>1452</v>
      </c>
      <c r="E5" s="193" t="s">
        <v>1453</v>
      </c>
      <c r="F5" s="193" t="s">
        <v>1454</v>
      </c>
      <c r="G5" s="191" t="s">
        <v>1455</v>
      </c>
      <c r="H5" s="192" t="s">
        <v>16</v>
      </c>
      <c r="I5" s="192">
        <v>1</v>
      </c>
      <c r="J5" s="194">
        <v>71250000</v>
      </c>
      <c r="K5" s="194">
        <f>+J5*I5</f>
        <v>71250000</v>
      </c>
      <c r="L5" s="195" t="s">
        <v>706</v>
      </c>
      <c r="M5" s="195" t="s">
        <v>707</v>
      </c>
    </row>
    <row r="6" spans="1:13" ht="39" x14ac:dyDescent="0.25">
      <c r="A6" s="196" t="s">
        <v>1</v>
      </c>
      <c r="B6" s="197">
        <v>10501</v>
      </c>
      <c r="C6" s="198" t="s">
        <v>17</v>
      </c>
      <c r="D6" s="198" t="s">
        <v>909</v>
      </c>
      <c r="E6" s="198" t="s">
        <v>1456</v>
      </c>
      <c r="F6" s="198" t="s">
        <v>1457</v>
      </c>
      <c r="G6" s="191" t="s">
        <v>1458</v>
      </c>
      <c r="H6" s="192" t="s">
        <v>16</v>
      </c>
      <c r="I6" s="192">
        <v>1</v>
      </c>
      <c r="J6" s="194">
        <v>500000</v>
      </c>
      <c r="K6" s="194">
        <f>+J6*I6</f>
        <v>500000</v>
      </c>
      <c r="L6" s="195" t="s">
        <v>706</v>
      </c>
      <c r="M6" s="199" t="s">
        <v>707</v>
      </c>
    </row>
    <row r="7" spans="1:13" ht="39" x14ac:dyDescent="0.25">
      <c r="A7" s="196" t="s">
        <v>1</v>
      </c>
      <c r="B7" s="197" t="s">
        <v>934</v>
      </c>
      <c r="C7" s="198" t="s">
        <v>17</v>
      </c>
      <c r="D7" s="198" t="s">
        <v>909</v>
      </c>
      <c r="E7" s="198" t="s">
        <v>1459</v>
      </c>
      <c r="F7" s="198" t="s">
        <v>1460</v>
      </c>
      <c r="G7" s="191" t="s">
        <v>1461</v>
      </c>
      <c r="H7" s="192" t="s">
        <v>16</v>
      </c>
      <c r="I7" s="192">
        <v>1</v>
      </c>
      <c r="J7" s="200">
        <v>8870400</v>
      </c>
      <c r="K7" s="194">
        <f t="shared" ref="K7:K41" si="0">+J7*I7</f>
        <v>8870400</v>
      </c>
      <c r="L7" s="195" t="s">
        <v>706</v>
      </c>
      <c r="M7" s="199" t="s">
        <v>707</v>
      </c>
    </row>
    <row r="8" spans="1:13" ht="63.75" x14ac:dyDescent="0.25">
      <c r="A8" s="201" t="s">
        <v>1</v>
      </c>
      <c r="B8" s="198">
        <v>10805</v>
      </c>
      <c r="C8" s="198" t="s">
        <v>17</v>
      </c>
      <c r="D8" s="198" t="s">
        <v>808</v>
      </c>
      <c r="E8" s="198" t="s">
        <v>1462</v>
      </c>
      <c r="F8" s="198" t="s">
        <v>1463</v>
      </c>
      <c r="G8" s="191" t="s">
        <v>1464</v>
      </c>
      <c r="H8" s="192" t="s">
        <v>16</v>
      </c>
      <c r="I8" s="192">
        <v>1</v>
      </c>
      <c r="J8" s="194">
        <v>500000</v>
      </c>
      <c r="K8" s="194">
        <f t="shared" si="0"/>
        <v>500000</v>
      </c>
      <c r="L8" s="195" t="s">
        <v>706</v>
      </c>
      <c r="M8" s="199" t="s">
        <v>707</v>
      </c>
    </row>
    <row r="9" spans="1:13" ht="38.25" x14ac:dyDescent="0.25">
      <c r="A9" s="201" t="s">
        <v>1</v>
      </c>
      <c r="B9" s="192">
        <v>20101</v>
      </c>
      <c r="C9" s="198" t="s">
        <v>17</v>
      </c>
      <c r="D9" s="198" t="s">
        <v>909</v>
      </c>
      <c r="E9" s="198" t="s">
        <v>1456</v>
      </c>
      <c r="F9" s="198" t="s">
        <v>1457</v>
      </c>
      <c r="G9" s="191" t="s">
        <v>1465</v>
      </c>
      <c r="H9" s="192" t="s">
        <v>16</v>
      </c>
      <c r="I9" s="192">
        <v>1</v>
      </c>
      <c r="J9" s="194">
        <v>4000000</v>
      </c>
      <c r="K9" s="194">
        <f t="shared" si="0"/>
        <v>4000000</v>
      </c>
      <c r="L9" s="195" t="s">
        <v>706</v>
      </c>
      <c r="M9" s="195" t="s">
        <v>707</v>
      </c>
    </row>
    <row r="10" spans="1:13" ht="63.75" x14ac:dyDescent="0.25">
      <c r="A10" s="201" t="s">
        <v>1</v>
      </c>
      <c r="B10" s="192">
        <v>20304</v>
      </c>
      <c r="C10" s="198" t="s">
        <v>17</v>
      </c>
      <c r="D10" s="198" t="s">
        <v>909</v>
      </c>
      <c r="E10" s="202">
        <v>30181503</v>
      </c>
      <c r="F10" s="202">
        <v>92046110</v>
      </c>
      <c r="G10" s="191" t="s">
        <v>1466</v>
      </c>
      <c r="H10" s="192" t="s">
        <v>16</v>
      </c>
      <c r="I10" s="192">
        <v>1</v>
      </c>
      <c r="J10" s="194">
        <v>4000000</v>
      </c>
      <c r="K10" s="194">
        <f t="shared" si="0"/>
        <v>4000000</v>
      </c>
      <c r="L10" s="195" t="s">
        <v>706</v>
      </c>
      <c r="M10" s="199" t="s">
        <v>707</v>
      </c>
    </row>
    <row r="11" spans="1:13" ht="51" x14ac:dyDescent="0.25">
      <c r="A11" s="201" t="s">
        <v>1</v>
      </c>
      <c r="B11" s="192">
        <v>20401</v>
      </c>
      <c r="C11" s="198" t="s">
        <v>17</v>
      </c>
      <c r="D11" s="198" t="s">
        <v>909</v>
      </c>
      <c r="E11" s="203">
        <v>27111516</v>
      </c>
      <c r="F11" s="203">
        <v>90008515</v>
      </c>
      <c r="G11" s="191" t="s">
        <v>1467</v>
      </c>
      <c r="H11" s="192" t="s">
        <v>16</v>
      </c>
      <c r="I11" s="192">
        <v>1</v>
      </c>
      <c r="J11" s="194">
        <v>1000000</v>
      </c>
      <c r="K11" s="194">
        <f t="shared" si="0"/>
        <v>1000000</v>
      </c>
      <c r="L11" s="195" t="s">
        <v>706</v>
      </c>
      <c r="M11" s="199" t="s">
        <v>707</v>
      </c>
    </row>
    <row r="12" spans="1:13" ht="51" x14ac:dyDescent="0.25">
      <c r="A12" s="201" t="s">
        <v>1</v>
      </c>
      <c r="B12" s="199">
        <v>29903</v>
      </c>
      <c r="C12" s="197" t="s">
        <v>254</v>
      </c>
      <c r="D12" s="197" t="s">
        <v>1468</v>
      </c>
      <c r="E12" s="198" t="s">
        <v>1469</v>
      </c>
      <c r="F12" s="198" t="s">
        <v>1470</v>
      </c>
      <c r="G12" s="191" t="s">
        <v>1471</v>
      </c>
      <c r="H12" s="192" t="s">
        <v>16</v>
      </c>
      <c r="I12" s="192">
        <v>1</v>
      </c>
      <c r="J12" s="194">
        <v>1000000</v>
      </c>
      <c r="K12" s="194">
        <f t="shared" si="0"/>
        <v>1000000</v>
      </c>
      <c r="L12" s="195" t="s">
        <v>706</v>
      </c>
      <c r="M12" s="199" t="s">
        <v>707</v>
      </c>
    </row>
    <row r="13" spans="1:13" ht="38.25" x14ac:dyDescent="0.25">
      <c r="A13" s="201" t="s">
        <v>1</v>
      </c>
      <c r="B13" s="192">
        <v>29904</v>
      </c>
      <c r="C13" s="197">
        <v>140</v>
      </c>
      <c r="D13" s="198" t="s">
        <v>18</v>
      </c>
      <c r="E13" s="198" t="s">
        <v>1472</v>
      </c>
      <c r="F13" s="198" t="s">
        <v>1473</v>
      </c>
      <c r="G13" s="191" t="s">
        <v>1474</v>
      </c>
      <c r="H13" s="192" t="s">
        <v>16</v>
      </c>
      <c r="I13" s="192">
        <v>1</v>
      </c>
      <c r="J13" s="194">
        <v>1000000</v>
      </c>
      <c r="K13" s="194">
        <f t="shared" si="0"/>
        <v>1000000</v>
      </c>
      <c r="L13" s="195" t="s">
        <v>706</v>
      </c>
      <c r="M13" s="195" t="s">
        <v>707</v>
      </c>
    </row>
    <row r="14" spans="1:13" ht="63.75" x14ac:dyDescent="0.25">
      <c r="A14" s="201" t="s">
        <v>1</v>
      </c>
      <c r="B14" s="197">
        <v>29906</v>
      </c>
      <c r="C14" s="198" t="s">
        <v>549</v>
      </c>
      <c r="D14" s="198" t="s">
        <v>454</v>
      </c>
      <c r="E14" s="198" t="s">
        <v>632</v>
      </c>
      <c r="F14" s="198" t="s">
        <v>1475</v>
      </c>
      <c r="G14" s="191" t="s">
        <v>1476</v>
      </c>
      <c r="H14" s="192" t="s">
        <v>16</v>
      </c>
      <c r="I14" s="192">
        <v>1</v>
      </c>
      <c r="J14" s="194">
        <v>4000000</v>
      </c>
      <c r="K14" s="194">
        <f t="shared" si="0"/>
        <v>4000000</v>
      </c>
      <c r="L14" s="195" t="s">
        <v>706</v>
      </c>
      <c r="M14" s="199" t="s">
        <v>707</v>
      </c>
    </row>
    <row r="15" spans="1:13" ht="38.25" x14ac:dyDescent="0.25">
      <c r="A15" s="201" t="s">
        <v>1</v>
      </c>
      <c r="B15" s="192">
        <v>50199</v>
      </c>
      <c r="C15" s="198" t="s">
        <v>18</v>
      </c>
      <c r="D15" s="198" t="s">
        <v>18</v>
      </c>
      <c r="E15" s="204">
        <v>42182901</v>
      </c>
      <c r="F15" s="204">
        <v>92083094</v>
      </c>
      <c r="G15" s="191" t="s">
        <v>1477</v>
      </c>
      <c r="H15" s="192" t="s">
        <v>16</v>
      </c>
      <c r="I15" s="192">
        <v>1</v>
      </c>
      <c r="J15" s="194">
        <v>4000000</v>
      </c>
      <c r="K15" s="194">
        <f t="shared" si="0"/>
        <v>4000000</v>
      </c>
      <c r="L15" s="195" t="s">
        <v>706</v>
      </c>
      <c r="M15" s="199" t="s">
        <v>707</v>
      </c>
    </row>
    <row r="16" spans="1:13" ht="38.25" x14ac:dyDescent="0.25">
      <c r="A16" s="201" t="s">
        <v>1</v>
      </c>
      <c r="B16" s="197">
        <v>50201</v>
      </c>
      <c r="C16" s="198" t="s">
        <v>18</v>
      </c>
      <c r="D16" s="198" t="s">
        <v>18</v>
      </c>
      <c r="E16" s="198" t="s">
        <v>705</v>
      </c>
      <c r="F16" s="198" t="s">
        <v>20</v>
      </c>
      <c r="G16" s="191" t="s">
        <v>1478</v>
      </c>
      <c r="H16" s="192" t="s">
        <v>16</v>
      </c>
      <c r="I16" s="192">
        <v>1</v>
      </c>
      <c r="J16" s="200">
        <v>118750000</v>
      </c>
      <c r="K16" s="194">
        <f t="shared" si="0"/>
        <v>118750000</v>
      </c>
      <c r="L16" s="195" t="s">
        <v>706</v>
      </c>
      <c r="M16" s="199" t="s">
        <v>707</v>
      </c>
    </row>
    <row r="17" spans="1:13" ht="102" x14ac:dyDescent="0.25">
      <c r="A17" s="191" t="s">
        <v>1</v>
      </c>
      <c r="B17" s="192">
        <v>50201</v>
      </c>
      <c r="C17" s="193" t="s">
        <v>18</v>
      </c>
      <c r="D17" s="193" t="s">
        <v>18</v>
      </c>
      <c r="E17" s="193" t="s">
        <v>705</v>
      </c>
      <c r="F17" s="193" t="s">
        <v>20</v>
      </c>
      <c r="G17" s="191" t="s">
        <v>1479</v>
      </c>
      <c r="H17" s="192" t="s">
        <v>16</v>
      </c>
      <c r="I17" s="192">
        <v>1</v>
      </c>
      <c r="J17" s="200">
        <v>1542400000</v>
      </c>
      <c r="K17" s="194">
        <f t="shared" si="0"/>
        <v>1542400000</v>
      </c>
      <c r="L17" s="195" t="s">
        <v>1480</v>
      </c>
      <c r="M17" s="195" t="s">
        <v>707</v>
      </c>
    </row>
    <row r="18" spans="1:13" ht="51" x14ac:dyDescent="0.25">
      <c r="A18" s="191" t="s">
        <v>1</v>
      </c>
      <c r="B18" s="192">
        <v>50201</v>
      </c>
      <c r="C18" s="193" t="s">
        <v>18</v>
      </c>
      <c r="D18" s="193" t="s">
        <v>18</v>
      </c>
      <c r="E18" s="193" t="s">
        <v>705</v>
      </c>
      <c r="F18" s="193" t="s">
        <v>20</v>
      </c>
      <c r="G18" s="191" t="s">
        <v>1481</v>
      </c>
      <c r="H18" s="192" t="s">
        <v>16</v>
      </c>
      <c r="I18" s="192">
        <v>1</v>
      </c>
      <c r="J18" s="200">
        <v>87500000</v>
      </c>
      <c r="K18" s="194">
        <f t="shared" si="0"/>
        <v>87500000</v>
      </c>
      <c r="L18" s="195" t="s">
        <v>1482</v>
      </c>
      <c r="M18" s="195" t="s">
        <v>707</v>
      </c>
    </row>
    <row r="19" spans="1:13" ht="89.25" x14ac:dyDescent="0.25">
      <c r="A19" s="191" t="s">
        <v>1</v>
      </c>
      <c r="B19" s="192">
        <v>50201</v>
      </c>
      <c r="C19" s="193" t="s">
        <v>18</v>
      </c>
      <c r="D19" s="193" t="s">
        <v>18</v>
      </c>
      <c r="E19" s="193" t="s">
        <v>705</v>
      </c>
      <c r="F19" s="193" t="s">
        <v>20</v>
      </c>
      <c r="G19" s="191" t="s">
        <v>1483</v>
      </c>
      <c r="H19" s="192" t="s">
        <v>16</v>
      </c>
      <c r="I19" s="192">
        <v>1</v>
      </c>
      <c r="J19" s="200">
        <v>222276336</v>
      </c>
      <c r="K19" s="194">
        <f t="shared" si="0"/>
        <v>222276336</v>
      </c>
      <c r="L19" s="195" t="s">
        <v>706</v>
      </c>
      <c r="M19" s="195" t="s">
        <v>707</v>
      </c>
    </row>
    <row r="20" spans="1:13" ht="63.75" x14ac:dyDescent="0.25">
      <c r="A20" s="191" t="s">
        <v>1</v>
      </c>
      <c r="B20" s="192">
        <v>50201</v>
      </c>
      <c r="C20" s="193" t="s">
        <v>18</v>
      </c>
      <c r="D20" s="193" t="s">
        <v>18</v>
      </c>
      <c r="E20" s="193" t="s">
        <v>705</v>
      </c>
      <c r="F20" s="193" t="s">
        <v>20</v>
      </c>
      <c r="G20" s="191" t="s">
        <v>1484</v>
      </c>
      <c r="H20" s="192" t="s">
        <v>16</v>
      </c>
      <c r="I20" s="192">
        <v>1</v>
      </c>
      <c r="J20" s="200">
        <v>2389000000</v>
      </c>
      <c r="K20" s="194">
        <f t="shared" si="0"/>
        <v>2389000000</v>
      </c>
      <c r="L20" s="195" t="s">
        <v>706</v>
      </c>
      <c r="M20" s="195" t="s">
        <v>707</v>
      </c>
    </row>
    <row r="21" spans="1:13" ht="102" x14ac:dyDescent="0.25">
      <c r="A21" s="191" t="s">
        <v>1</v>
      </c>
      <c r="B21" s="192">
        <v>50201</v>
      </c>
      <c r="C21" s="193" t="s">
        <v>18</v>
      </c>
      <c r="D21" s="193" t="s">
        <v>18</v>
      </c>
      <c r="E21" s="193" t="s">
        <v>705</v>
      </c>
      <c r="F21" s="193" t="s">
        <v>20</v>
      </c>
      <c r="G21" s="205" t="s">
        <v>1485</v>
      </c>
      <c r="H21" s="192" t="s">
        <v>16</v>
      </c>
      <c r="I21" s="192">
        <v>1</v>
      </c>
      <c r="J21" s="200">
        <v>107563408.90000001</v>
      </c>
      <c r="K21" s="194">
        <f t="shared" si="0"/>
        <v>107563408.90000001</v>
      </c>
      <c r="L21" s="195" t="s">
        <v>1482</v>
      </c>
      <c r="M21" s="195" t="s">
        <v>707</v>
      </c>
    </row>
    <row r="22" spans="1:13" ht="140.25" x14ac:dyDescent="0.25">
      <c r="A22" s="191" t="s">
        <v>1</v>
      </c>
      <c r="B22" s="192">
        <v>50201</v>
      </c>
      <c r="C22" s="193" t="s">
        <v>18</v>
      </c>
      <c r="D22" s="193" t="s">
        <v>18</v>
      </c>
      <c r="E22" s="193" t="s">
        <v>705</v>
      </c>
      <c r="F22" s="193" t="s">
        <v>20</v>
      </c>
      <c r="G22" s="191" t="s">
        <v>1486</v>
      </c>
      <c r="H22" s="192" t="s">
        <v>16</v>
      </c>
      <c r="I22" s="192">
        <v>1</v>
      </c>
      <c r="J22" s="200">
        <v>1200000000</v>
      </c>
      <c r="K22" s="194">
        <f t="shared" si="0"/>
        <v>1200000000</v>
      </c>
      <c r="L22" s="195" t="s">
        <v>706</v>
      </c>
      <c r="M22" s="195" t="s">
        <v>707</v>
      </c>
    </row>
    <row r="23" spans="1:13" ht="140.25" x14ac:dyDescent="0.25">
      <c r="A23" s="191" t="s">
        <v>1</v>
      </c>
      <c r="B23" s="192">
        <v>50201</v>
      </c>
      <c r="C23" s="193" t="s">
        <v>18</v>
      </c>
      <c r="D23" s="193" t="s">
        <v>18</v>
      </c>
      <c r="E23" s="193" t="s">
        <v>705</v>
      </c>
      <c r="F23" s="193" t="s">
        <v>20</v>
      </c>
      <c r="G23" s="191" t="s">
        <v>1487</v>
      </c>
      <c r="H23" s="192" t="s">
        <v>16</v>
      </c>
      <c r="I23" s="192">
        <v>1</v>
      </c>
      <c r="J23" s="200">
        <v>700000000</v>
      </c>
      <c r="K23" s="194">
        <f t="shared" si="0"/>
        <v>700000000</v>
      </c>
      <c r="L23" s="195" t="s">
        <v>706</v>
      </c>
      <c r="M23" s="195" t="s">
        <v>707</v>
      </c>
    </row>
    <row r="24" spans="1:13" ht="89.25" x14ac:dyDescent="0.25">
      <c r="A24" s="191" t="s">
        <v>1</v>
      </c>
      <c r="B24" s="192">
        <v>50201</v>
      </c>
      <c r="C24" s="193" t="s">
        <v>18</v>
      </c>
      <c r="D24" s="193" t="s">
        <v>18</v>
      </c>
      <c r="E24" s="193" t="s">
        <v>705</v>
      </c>
      <c r="F24" s="193" t="s">
        <v>20</v>
      </c>
      <c r="G24" s="191" t="s">
        <v>1488</v>
      </c>
      <c r="H24" s="192" t="s">
        <v>16</v>
      </c>
      <c r="I24" s="192">
        <v>1</v>
      </c>
      <c r="J24" s="200">
        <v>15157986000</v>
      </c>
      <c r="K24" s="194">
        <f t="shared" si="0"/>
        <v>15157986000</v>
      </c>
      <c r="L24" s="195" t="s">
        <v>706</v>
      </c>
      <c r="M24" s="195" t="s">
        <v>707</v>
      </c>
    </row>
    <row r="25" spans="1:13" ht="140.25" x14ac:dyDescent="0.25">
      <c r="A25" s="191" t="s">
        <v>1</v>
      </c>
      <c r="B25" s="192">
        <v>50202</v>
      </c>
      <c r="C25" s="193" t="s">
        <v>18</v>
      </c>
      <c r="D25" s="193" t="s">
        <v>18</v>
      </c>
      <c r="E25" s="193" t="s">
        <v>705</v>
      </c>
      <c r="F25" s="193" t="s">
        <v>20</v>
      </c>
      <c r="G25" s="191" t="s">
        <v>1489</v>
      </c>
      <c r="H25" s="192" t="s">
        <v>16</v>
      </c>
      <c r="I25" s="192">
        <v>1</v>
      </c>
      <c r="J25" s="200">
        <f>30830000*590</f>
        <v>18189700000</v>
      </c>
      <c r="K25" s="194">
        <f t="shared" si="0"/>
        <v>18189700000</v>
      </c>
      <c r="L25" s="195" t="s">
        <v>1490</v>
      </c>
      <c r="M25" s="195" t="s">
        <v>707</v>
      </c>
    </row>
    <row r="26" spans="1:13" ht="165.75" x14ac:dyDescent="0.25">
      <c r="A26" s="191" t="s">
        <v>1</v>
      </c>
      <c r="B26" s="192">
        <v>50203</v>
      </c>
      <c r="C26" s="193" t="s">
        <v>18</v>
      </c>
      <c r="D26" s="193" t="s">
        <v>18</v>
      </c>
      <c r="E26" s="193" t="s">
        <v>705</v>
      </c>
      <c r="F26" s="193" t="s">
        <v>20</v>
      </c>
      <c r="G26" s="191" t="s">
        <v>1491</v>
      </c>
      <c r="H26" s="192" t="s">
        <v>16</v>
      </c>
      <c r="I26" s="192">
        <v>1</v>
      </c>
      <c r="J26" s="200">
        <f>17380000*590</f>
        <v>10254200000</v>
      </c>
      <c r="K26" s="194">
        <f t="shared" si="0"/>
        <v>10254200000</v>
      </c>
      <c r="L26" s="195" t="s">
        <v>1490</v>
      </c>
      <c r="M26" s="195" t="s">
        <v>707</v>
      </c>
    </row>
    <row r="27" spans="1:13" ht="89.25" x14ac:dyDescent="0.25">
      <c r="A27" s="191" t="s">
        <v>1</v>
      </c>
      <c r="B27" s="192">
        <v>50204</v>
      </c>
      <c r="C27" s="193" t="s">
        <v>18</v>
      </c>
      <c r="D27" s="193" t="s">
        <v>18</v>
      </c>
      <c r="E27" s="193" t="s">
        <v>705</v>
      </c>
      <c r="F27" s="193" t="s">
        <v>20</v>
      </c>
      <c r="G27" s="191" t="s">
        <v>1492</v>
      </c>
      <c r="H27" s="192" t="s">
        <v>16</v>
      </c>
      <c r="I27" s="192">
        <v>1</v>
      </c>
      <c r="J27" s="200">
        <f>14175471.8650796*600</f>
        <v>8505283119.04776</v>
      </c>
      <c r="K27" s="194">
        <f t="shared" si="0"/>
        <v>8505283119.04776</v>
      </c>
      <c r="L27" s="195" t="s">
        <v>1490</v>
      </c>
      <c r="M27" s="195" t="s">
        <v>707</v>
      </c>
    </row>
    <row r="28" spans="1:13" ht="38.25" x14ac:dyDescent="0.25">
      <c r="A28" s="191" t="s">
        <v>1</v>
      </c>
      <c r="B28" s="192">
        <v>50205</v>
      </c>
      <c r="C28" s="193" t="s">
        <v>18</v>
      </c>
      <c r="D28" s="193" t="s">
        <v>18</v>
      </c>
      <c r="E28" s="193" t="s">
        <v>705</v>
      </c>
      <c r="F28" s="193" t="s">
        <v>20</v>
      </c>
      <c r="G28" s="191" t="s">
        <v>1493</v>
      </c>
      <c r="H28" s="192" t="s">
        <v>16</v>
      </c>
      <c r="I28" s="192">
        <v>1</v>
      </c>
      <c r="J28" s="200">
        <f>3115453.86061408*600</f>
        <v>1869272316.368448</v>
      </c>
      <c r="K28" s="194">
        <f t="shared" si="0"/>
        <v>1869272316.368448</v>
      </c>
      <c r="L28" s="195" t="s">
        <v>1490</v>
      </c>
      <c r="M28" s="195" t="s">
        <v>707</v>
      </c>
    </row>
    <row r="29" spans="1:13" ht="76.5" x14ac:dyDescent="0.25">
      <c r="A29" s="191" t="s">
        <v>1</v>
      </c>
      <c r="B29" s="192">
        <v>50206</v>
      </c>
      <c r="C29" s="193" t="s">
        <v>18</v>
      </c>
      <c r="D29" s="193" t="s">
        <v>18</v>
      </c>
      <c r="E29" s="193" t="s">
        <v>705</v>
      </c>
      <c r="F29" s="193" t="s">
        <v>20</v>
      </c>
      <c r="G29" s="191" t="s">
        <v>1494</v>
      </c>
      <c r="H29" s="192" t="s">
        <v>16</v>
      </c>
      <c r="I29" s="192">
        <v>1</v>
      </c>
      <c r="J29" s="200">
        <f>2495555.33495439*600</f>
        <v>1497333200.9726338</v>
      </c>
      <c r="K29" s="194">
        <f t="shared" si="0"/>
        <v>1497333200.9726338</v>
      </c>
      <c r="L29" s="195" t="s">
        <v>1490</v>
      </c>
      <c r="M29" s="195" t="s">
        <v>707</v>
      </c>
    </row>
    <row r="30" spans="1:13" ht="76.5" x14ac:dyDescent="0.25">
      <c r="A30" s="191" t="s">
        <v>1</v>
      </c>
      <c r="B30" s="192">
        <v>50207</v>
      </c>
      <c r="C30" s="193" t="s">
        <v>18</v>
      </c>
      <c r="D30" s="193" t="s">
        <v>18</v>
      </c>
      <c r="E30" s="193" t="s">
        <v>705</v>
      </c>
      <c r="F30" s="193" t="s">
        <v>20</v>
      </c>
      <c r="G30" s="191" t="s">
        <v>1495</v>
      </c>
      <c r="H30" s="192" t="s">
        <v>16</v>
      </c>
      <c r="I30" s="192">
        <v>1</v>
      </c>
      <c r="J30" s="200">
        <f>762814.78*600</f>
        <v>457688868</v>
      </c>
      <c r="K30" s="194">
        <f t="shared" si="0"/>
        <v>457688868</v>
      </c>
      <c r="L30" s="195" t="s">
        <v>1490</v>
      </c>
      <c r="M30" s="195" t="s">
        <v>707</v>
      </c>
    </row>
    <row r="31" spans="1:13" ht="102" x14ac:dyDescent="0.25">
      <c r="A31" s="191" t="s">
        <v>1</v>
      </c>
      <c r="B31" s="192">
        <v>50208</v>
      </c>
      <c r="C31" s="193" t="s">
        <v>18</v>
      </c>
      <c r="D31" s="193" t="s">
        <v>18</v>
      </c>
      <c r="E31" s="193" t="s">
        <v>705</v>
      </c>
      <c r="F31" s="193" t="s">
        <v>20</v>
      </c>
      <c r="G31" s="191" t="s">
        <v>1496</v>
      </c>
      <c r="H31" s="192" t="s">
        <v>16</v>
      </c>
      <c r="I31" s="192">
        <v>1</v>
      </c>
      <c r="J31" s="200">
        <f>706999.061538462*600</f>
        <v>424199436.92307717</v>
      </c>
      <c r="K31" s="194">
        <f t="shared" si="0"/>
        <v>424199436.92307717</v>
      </c>
      <c r="L31" s="195" t="s">
        <v>1490</v>
      </c>
      <c r="M31" s="195" t="s">
        <v>707</v>
      </c>
    </row>
    <row r="32" spans="1:13" ht="102" x14ac:dyDescent="0.25">
      <c r="A32" s="191" t="s">
        <v>1</v>
      </c>
      <c r="B32" s="192">
        <v>50209</v>
      </c>
      <c r="C32" s="193" t="s">
        <v>18</v>
      </c>
      <c r="D32" s="193" t="s">
        <v>18</v>
      </c>
      <c r="E32" s="193" t="s">
        <v>705</v>
      </c>
      <c r="F32" s="193" t="s">
        <v>20</v>
      </c>
      <c r="G32" s="191" t="s">
        <v>1497</v>
      </c>
      <c r="H32" s="192" t="s">
        <v>16</v>
      </c>
      <c r="I32" s="192">
        <v>1</v>
      </c>
      <c r="J32" s="200">
        <f>539551.915384615*600</f>
        <v>323731149.23076898</v>
      </c>
      <c r="K32" s="194">
        <f t="shared" si="0"/>
        <v>323731149.23076898</v>
      </c>
      <c r="L32" s="195" t="s">
        <v>1490</v>
      </c>
      <c r="M32" s="195" t="s">
        <v>707</v>
      </c>
    </row>
    <row r="33" spans="1:13" ht="76.5" x14ac:dyDescent="0.25">
      <c r="A33" s="191" t="s">
        <v>1</v>
      </c>
      <c r="B33" s="192">
        <v>50210</v>
      </c>
      <c r="C33" s="193" t="s">
        <v>18</v>
      </c>
      <c r="D33" s="193" t="s">
        <v>18</v>
      </c>
      <c r="E33" s="193" t="s">
        <v>705</v>
      </c>
      <c r="F33" s="193" t="s">
        <v>20</v>
      </c>
      <c r="G33" s="191" t="s">
        <v>1498</v>
      </c>
      <c r="H33" s="192" t="s">
        <v>16</v>
      </c>
      <c r="I33" s="192">
        <v>1</v>
      </c>
      <c r="J33" s="200">
        <f>1385000*590</f>
        <v>817150000</v>
      </c>
      <c r="K33" s="194">
        <f t="shared" si="0"/>
        <v>817150000</v>
      </c>
      <c r="L33" s="195" t="s">
        <v>1490</v>
      </c>
      <c r="M33" s="195" t="s">
        <v>707</v>
      </c>
    </row>
    <row r="34" spans="1:13" ht="63.75" x14ac:dyDescent="0.25">
      <c r="A34" s="191" t="s">
        <v>1</v>
      </c>
      <c r="B34" s="192">
        <v>50211</v>
      </c>
      <c r="C34" s="193" t="s">
        <v>18</v>
      </c>
      <c r="D34" s="193" t="s">
        <v>18</v>
      </c>
      <c r="E34" s="193" t="s">
        <v>705</v>
      </c>
      <c r="F34" s="193" t="s">
        <v>20</v>
      </c>
      <c r="G34" s="191" t="s">
        <v>1499</v>
      </c>
      <c r="H34" s="192" t="s">
        <v>16</v>
      </c>
      <c r="I34" s="192">
        <v>1</v>
      </c>
      <c r="J34" s="200">
        <f>1115000*590</f>
        <v>657850000</v>
      </c>
      <c r="K34" s="194">
        <f t="shared" si="0"/>
        <v>657850000</v>
      </c>
      <c r="L34" s="195" t="s">
        <v>1490</v>
      </c>
      <c r="M34" s="195" t="s">
        <v>707</v>
      </c>
    </row>
    <row r="35" spans="1:13" ht="63.75" x14ac:dyDescent="0.25">
      <c r="A35" s="191" t="s">
        <v>1</v>
      </c>
      <c r="B35" s="192">
        <v>50212</v>
      </c>
      <c r="C35" s="193" t="s">
        <v>18</v>
      </c>
      <c r="D35" s="193" t="s">
        <v>18</v>
      </c>
      <c r="E35" s="193" t="s">
        <v>705</v>
      </c>
      <c r="F35" s="193" t="s">
        <v>20</v>
      </c>
      <c r="G35" s="191" t="s">
        <v>1500</v>
      </c>
      <c r="H35" s="192" t="s">
        <v>16</v>
      </c>
      <c r="I35" s="192">
        <v>1</v>
      </c>
      <c r="J35" s="200">
        <f>3470000*590</f>
        <v>2047300000</v>
      </c>
      <c r="K35" s="194">
        <f t="shared" si="0"/>
        <v>2047300000</v>
      </c>
      <c r="L35" s="195" t="s">
        <v>1490</v>
      </c>
      <c r="M35" s="195" t="s">
        <v>707</v>
      </c>
    </row>
    <row r="36" spans="1:13" ht="114.75" x14ac:dyDescent="0.25">
      <c r="A36" s="191" t="s">
        <v>1</v>
      </c>
      <c r="B36" s="192">
        <v>50213</v>
      </c>
      <c r="C36" s="193" t="s">
        <v>18</v>
      </c>
      <c r="D36" s="193" t="s">
        <v>18</v>
      </c>
      <c r="E36" s="193" t="s">
        <v>705</v>
      </c>
      <c r="F36" s="193" t="s">
        <v>20</v>
      </c>
      <c r="G36" s="191" t="s">
        <v>1501</v>
      </c>
      <c r="H36" s="192" t="s">
        <v>16</v>
      </c>
      <c r="I36" s="192">
        <v>1</v>
      </c>
      <c r="J36" s="200">
        <f>1300252.59*600</f>
        <v>780151554</v>
      </c>
      <c r="K36" s="194">
        <f t="shared" si="0"/>
        <v>780151554</v>
      </c>
      <c r="L36" s="195" t="s">
        <v>1490</v>
      </c>
      <c r="M36" s="195" t="s">
        <v>707</v>
      </c>
    </row>
    <row r="37" spans="1:13" ht="114.75" x14ac:dyDescent="0.25">
      <c r="A37" s="191" t="s">
        <v>1</v>
      </c>
      <c r="B37" s="192">
        <v>50214</v>
      </c>
      <c r="C37" s="193" t="s">
        <v>18</v>
      </c>
      <c r="D37" s="193" t="s">
        <v>18</v>
      </c>
      <c r="E37" s="193" t="s">
        <v>705</v>
      </c>
      <c r="F37" s="193" t="s">
        <v>20</v>
      </c>
      <c r="G37" s="191" t="s">
        <v>1502</v>
      </c>
      <c r="H37" s="192" t="s">
        <v>16</v>
      </c>
      <c r="I37" s="192">
        <v>1</v>
      </c>
      <c r="J37" s="200">
        <f>854135.06*600</f>
        <v>512481036.00000006</v>
      </c>
      <c r="K37" s="194">
        <f t="shared" si="0"/>
        <v>512481036.00000006</v>
      </c>
      <c r="L37" s="195" t="s">
        <v>1490</v>
      </c>
      <c r="M37" s="195" t="s">
        <v>707</v>
      </c>
    </row>
    <row r="38" spans="1:13" ht="127.5" x14ac:dyDescent="0.25">
      <c r="A38" s="191" t="s">
        <v>1</v>
      </c>
      <c r="B38" s="192">
        <v>50215</v>
      </c>
      <c r="C38" s="193" t="s">
        <v>18</v>
      </c>
      <c r="D38" s="193" t="s">
        <v>18</v>
      </c>
      <c r="E38" s="193" t="s">
        <v>705</v>
      </c>
      <c r="F38" s="193" t="s">
        <v>20</v>
      </c>
      <c r="G38" s="191" t="s">
        <v>1503</v>
      </c>
      <c r="H38" s="192" t="s">
        <v>16</v>
      </c>
      <c r="I38" s="192">
        <v>1</v>
      </c>
      <c r="J38" s="200">
        <f>1836032.12*600</f>
        <v>1101619272</v>
      </c>
      <c r="K38" s="194">
        <f t="shared" si="0"/>
        <v>1101619272</v>
      </c>
      <c r="L38" s="195" t="s">
        <v>1490</v>
      </c>
      <c r="M38" s="195" t="s">
        <v>707</v>
      </c>
    </row>
    <row r="39" spans="1:13" ht="89.25" x14ac:dyDescent="0.25">
      <c r="A39" s="191" t="s">
        <v>1</v>
      </c>
      <c r="B39" s="192">
        <v>50216</v>
      </c>
      <c r="C39" s="193" t="s">
        <v>18</v>
      </c>
      <c r="D39" s="193" t="s">
        <v>18</v>
      </c>
      <c r="E39" s="193" t="s">
        <v>705</v>
      </c>
      <c r="F39" s="193" t="s">
        <v>20</v>
      </c>
      <c r="G39" s="191" t="s">
        <v>1504</v>
      </c>
      <c r="H39" s="192" t="s">
        <v>16</v>
      </c>
      <c r="I39" s="192">
        <v>1</v>
      </c>
      <c r="J39" s="200">
        <f>2285000*590</f>
        <v>1348150000</v>
      </c>
      <c r="K39" s="194">
        <f t="shared" si="0"/>
        <v>1348150000</v>
      </c>
      <c r="L39" s="195" t="s">
        <v>1490</v>
      </c>
      <c r="M39" s="195" t="s">
        <v>707</v>
      </c>
    </row>
    <row r="40" spans="1:13" ht="89.25" x14ac:dyDescent="0.25">
      <c r="A40" s="191" t="s">
        <v>1</v>
      </c>
      <c r="B40" s="192">
        <v>50217</v>
      </c>
      <c r="C40" s="193" t="s">
        <v>18</v>
      </c>
      <c r="D40" s="193" t="s">
        <v>18</v>
      </c>
      <c r="E40" s="193" t="s">
        <v>705</v>
      </c>
      <c r="F40" s="193" t="s">
        <v>20</v>
      </c>
      <c r="G40" s="191" t="s">
        <v>1505</v>
      </c>
      <c r="H40" s="192" t="s">
        <v>16</v>
      </c>
      <c r="I40" s="192">
        <v>1</v>
      </c>
      <c r="J40" s="200">
        <f>855000*590</f>
        <v>504450000</v>
      </c>
      <c r="K40" s="194">
        <f t="shared" si="0"/>
        <v>504450000</v>
      </c>
      <c r="L40" s="195" t="s">
        <v>1490</v>
      </c>
      <c r="M40" s="195" t="s">
        <v>707</v>
      </c>
    </row>
    <row r="41" spans="1:13" ht="89.25" x14ac:dyDescent="0.25">
      <c r="A41" s="191" t="s">
        <v>1</v>
      </c>
      <c r="B41" s="192">
        <v>50218</v>
      </c>
      <c r="C41" s="193" t="s">
        <v>18</v>
      </c>
      <c r="D41" s="193" t="s">
        <v>18</v>
      </c>
      <c r="E41" s="193" t="s">
        <v>705</v>
      </c>
      <c r="F41" s="193" t="s">
        <v>20</v>
      </c>
      <c r="G41" s="191" t="s">
        <v>1506</v>
      </c>
      <c r="H41" s="192" t="s">
        <v>16</v>
      </c>
      <c r="I41" s="192">
        <v>1</v>
      </c>
      <c r="J41" s="200">
        <f>1020000*590</f>
        <v>601800000</v>
      </c>
      <c r="K41" s="194">
        <f t="shared" si="0"/>
        <v>601800000</v>
      </c>
      <c r="L41" s="195" t="s">
        <v>1490</v>
      </c>
      <c r="M41" s="195" t="s">
        <v>707</v>
      </c>
    </row>
    <row r="42" spans="1:13" ht="38.25" x14ac:dyDescent="0.25">
      <c r="A42" s="191" t="s">
        <v>1</v>
      </c>
      <c r="B42" s="192">
        <v>50219</v>
      </c>
      <c r="C42" s="193" t="s">
        <v>18</v>
      </c>
      <c r="D42" s="193" t="s">
        <v>18</v>
      </c>
      <c r="E42" s="193" t="s">
        <v>705</v>
      </c>
      <c r="F42" s="193" t="s">
        <v>20</v>
      </c>
      <c r="G42" s="191" t="s">
        <v>1507</v>
      </c>
      <c r="H42" s="192" t="s">
        <v>16</v>
      </c>
      <c r="I42" s="192">
        <v>1</v>
      </c>
      <c r="J42" s="200">
        <f>2000000*590</f>
        <v>1180000000</v>
      </c>
      <c r="K42" s="194">
        <f>+J42*I42</f>
        <v>1180000000</v>
      </c>
      <c r="L42" s="195" t="s">
        <v>1490</v>
      </c>
      <c r="M42" s="195" t="s">
        <v>707</v>
      </c>
    </row>
    <row r="43" spans="1:13" ht="76.5" x14ac:dyDescent="0.25">
      <c r="A43" s="191" t="s">
        <v>1</v>
      </c>
      <c r="B43" s="192">
        <v>50220</v>
      </c>
      <c r="C43" s="193" t="s">
        <v>18</v>
      </c>
      <c r="D43" s="193" t="s">
        <v>18</v>
      </c>
      <c r="E43" s="193" t="s">
        <v>705</v>
      </c>
      <c r="F43" s="193" t="s">
        <v>20</v>
      </c>
      <c r="G43" s="191" t="s">
        <v>1508</v>
      </c>
      <c r="H43" s="192" t="s">
        <v>16</v>
      </c>
      <c r="I43" s="192">
        <v>1</v>
      </c>
      <c r="J43" s="200">
        <f>950040.064812925*590</f>
        <v>560523638.23962569</v>
      </c>
      <c r="K43" s="194">
        <f>+J43*I43</f>
        <v>560523638.23962569</v>
      </c>
      <c r="L43" s="195" t="s">
        <v>1480</v>
      </c>
      <c r="M43" s="195" t="s">
        <v>707</v>
      </c>
    </row>
    <row r="44" spans="1:13" ht="76.5" x14ac:dyDescent="0.25">
      <c r="A44" s="191" t="s">
        <v>1</v>
      </c>
      <c r="B44" s="192">
        <v>50221</v>
      </c>
      <c r="C44" s="193" t="s">
        <v>18</v>
      </c>
      <c r="D44" s="193" t="s">
        <v>18</v>
      </c>
      <c r="E44" s="193" t="s">
        <v>705</v>
      </c>
      <c r="F44" s="193" t="s">
        <v>20</v>
      </c>
      <c r="G44" s="191" t="s">
        <v>1509</v>
      </c>
      <c r="H44" s="192" t="s">
        <v>16</v>
      </c>
      <c r="I44" s="192">
        <v>1</v>
      </c>
      <c r="J44" s="200">
        <f>871201.166561385*590</f>
        <v>514008688.27121717</v>
      </c>
      <c r="K44" s="194">
        <f>+J44*I44</f>
        <v>514008688.27121717</v>
      </c>
      <c r="L44" s="195" t="s">
        <v>1480</v>
      </c>
      <c r="M44" s="195" t="s">
        <v>707</v>
      </c>
    </row>
    <row r="45" spans="1:13" ht="114.75" x14ac:dyDescent="0.25">
      <c r="A45" s="191" t="s">
        <v>1</v>
      </c>
      <c r="B45" s="192">
        <v>50222</v>
      </c>
      <c r="C45" s="193" t="s">
        <v>18</v>
      </c>
      <c r="D45" s="193" t="s">
        <v>18</v>
      </c>
      <c r="E45" s="193" t="s">
        <v>705</v>
      </c>
      <c r="F45" s="193" t="s">
        <v>20</v>
      </c>
      <c r="G45" s="191" t="s">
        <v>1510</v>
      </c>
      <c r="H45" s="192" t="s">
        <v>16</v>
      </c>
      <c r="I45" s="192">
        <v>1</v>
      </c>
      <c r="J45" s="200">
        <f>861030.896039617*590</f>
        <v>508008228.66337407</v>
      </c>
      <c r="K45" s="194">
        <f>+J45*I45</f>
        <v>508008228.66337407</v>
      </c>
      <c r="L45" s="195" t="s">
        <v>1480</v>
      </c>
      <c r="M45" s="195" t="s">
        <v>707</v>
      </c>
    </row>
    <row r="46" spans="1:13" ht="114.75" x14ac:dyDescent="0.25">
      <c r="A46" s="191" t="s">
        <v>1</v>
      </c>
      <c r="B46" s="192">
        <v>50223</v>
      </c>
      <c r="C46" s="193" t="s">
        <v>18</v>
      </c>
      <c r="D46" s="193" t="s">
        <v>18</v>
      </c>
      <c r="E46" s="193" t="s">
        <v>705</v>
      </c>
      <c r="F46" s="193" t="s">
        <v>20</v>
      </c>
      <c r="G46" s="191" t="s">
        <v>1511</v>
      </c>
      <c r="H46" s="192" t="s">
        <v>16</v>
      </c>
      <c r="I46" s="192">
        <v>1</v>
      </c>
      <c r="J46" s="200">
        <f>345797.059977839*590</f>
        <v>204020265.38692501</v>
      </c>
      <c r="K46" s="194">
        <f>+J46*I46</f>
        <v>204020265.38692501</v>
      </c>
      <c r="L46" s="195" t="s">
        <v>1480</v>
      </c>
      <c r="M46" s="195" t="s">
        <v>707</v>
      </c>
    </row>
  </sheetData>
  <mergeCells count="3">
    <mergeCell ref="A1:M1"/>
    <mergeCell ref="A2:M2"/>
    <mergeCell ref="B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22C5D-EC1D-44E0-B1BB-47D4937820F3}">
  <dimension ref="B1:M510"/>
  <sheetViews>
    <sheetView workbookViewId="0">
      <selection activeCell="B5" sqref="B5:M581"/>
    </sheetView>
  </sheetViews>
  <sheetFormatPr baseColWidth="10" defaultRowHeight="15" x14ac:dyDescent="0.25"/>
  <cols>
    <col min="1" max="1" width="1.7109375" customWidth="1"/>
    <col min="2" max="2" width="13.140625" style="179" customWidth="1"/>
    <col min="3" max="3" width="8.140625" customWidth="1"/>
    <col min="4" max="4" width="7.5703125" customWidth="1"/>
    <col min="5" max="5" width="7.140625" customWidth="1"/>
    <col min="6" max="6" width="12.42578125" customWidth="1"/>
    <col min="7" max="7" width="12.5703125" customWidth="1"/>
    <col min="8" max="8" width="30.42578125" style="178" customWidth="1"/>
    <col min="9" max="9" width="8.85546875" style="178" customWidth="1"/>
    <col min="10" max="10" width="17.5703125" style="180" customWidth="1"/>
    <col min="11" max="11" width="17.5703125" style="181" customWidth="1"/>
    <col min="12" max="12" width="9.140625" customWidth="1"/>
    <col min="13" max="13" width="10.28515625" customWidth="1"/>
    <col min="256" max="256" width="1.7109375" customWidth="1"/>
    <col min="257" max="257" width="13.140625" customWidth="1"/>
    <col min="258" max="258" width="8.140625" customWidth="1"/>
    <col min="259" max="259" width="7.5703125" customWidth="1"/>
    <col min="260" max="260" width="7.140625" customWidth="1"/>
    <col min="261" max="261" width="12.42578125" customWidth="1"/>
    <col min="262" max="262" width="12.5703125" customWidth="1"/>
    <col min="263" max="263" width="30.42578125" customWidth="1"/>
    <col min="264" max="264" width="8.5703125" customWidth="1"/>
    <col min="265" max="265" width="8.85546875" customWidth="1"/>
    <col min="266" max="267" width="17.5703125" customWidth="1"/>
    <col min="268" max="268" width="9.140625" customWidth="1"/>
    <col min="269" max="269" width="10.28515625" customWidth="1"/>
    <col min="512" max="512" width="1.7109375" customWidth="1"/>
    <col min="513" max="513" width="13.140625" customWidth="1"/>
    <col min="514" max="514" width="8.140625" customWidth="1"/>
    <col min="515" max="515" width="7.5703125" customWidth="1"/>
    <col min="516" max="516" width="7.140625" customWidth="1"/>
    <col min="517" max="517" width="12.42578125" customWidth="1"/>
    <col min="518" max="518" width="12.5703125" customWidth="1"/>
    <col min="519" max="519" width="30.42578125" customWidth="1"/>
    <col min="520" max="520" width="8.5703125" customWidth="1"/>
    <col min="521" max="521" width="8.85546875" customWidth="1"/>
    <col min="522" max="523" width="17.5703125" customWidth="1"/>
    <col min="524" max="524" width="9.140625" customWidth="1"/>
    <col min="525" max="525" width="10.28515625" customWidth="1"/>
    <col min="768" max="768" width="1.7109375" customWidth="1"/>
    <col min="769" max="769" width="13.140625" customWidth="1"/>
    <col min="770" max="770" width="8.140625" customWidth="1"/>
    <col min="771" max="771" width="7.5703125" customWidth="1"/>
    <col min="772" max="772" width="7.140625" customWidth="1"/>
    <col min="773" max="773" width="12.42578125" customWidth="1"/>
    <col min="774" max="774" width="12.5703125" customWidth="1"/>
    <col min="775" max="775" width="30.42578125" customWidth="1"/>
    <col min="776" max="776" width="8.5703125" customWidth="1"/>
    <col min="777" max="777" width="8.85546875" customWidth="1"/>
    <col min="778" max="779" width="17.5703125" customWidth="1"/>
    <col min="780" max="780" width="9.140625" customWidth="1"/>
    <col min="781" max="781" width="10.28515625" customWidth="1"/>
    <col min="1024" max="1024" width="1.7109375" customWidth="1"/>
    <col min="1025" max="1025" width="13.140625" customWidth="1"/>
    <col min="1026" max="1026" width="8.140625" customWidth="1"/>
    <col min="1027" max="1027" width="7.5703125" customWidth="1"/>
    <col min="1028" max="1028" width="7.140625" customWidth="1"/>
    <col min="1029" max="1029" width="12.42578125" customWidth="1"/>
    <col min="1030" max="1030" width="12.5703125" customWidth="1"/>
    <col min="1031" max="1031" width="30.42578125" customWidth="1"/>
    <col min="1032" max="1032" width="8.5703125" customWidth="1"/>
    <col min="1033" max="1033" width="8.85546875" customWidth="1"/>
    <col min="1034" max="1035" width="17.5703125" customWidth="1"/>
    <col min="1036" max="1036" width="9.140625" customWidth="1"/>
    <col min="1037" max="1037" width="10.28515625" customWidth="1"/>
    <col min="1280" max="1280" width="1.7109375" customWidth="1"/>
    <col min="1281" max="1281" width="13.140625" customWidth="1"/>
    <col min="1282" max="1282" width="8.140625" customWidth="1"/>
    <col min="1283" max="1283" width="7.5703125" customWidth="1"/>
    <col min="1284" max="1284" width="7.140625" customWidth="1"/>
    <col min="1285" max="1285" width="12.42578125" customWidth="1"/>
    <col min="1286" max="1286" width="12.5703125" customWidth="1"/>
    <col min="1287" max="1287" width="30.42578125" customWidth="1"/>
    <col min="1288" max="1288" width="8.5703125" customWidth="1"/>
    <col min="1289" max="1289" width="8.85546875" customWidth="1"/>
    <col min="1290" max="1291" width="17.5703125" customWidth="1"/>
    <col min="1292" max="1292" width="9.140625" customWidth="1"/>
    <col min="1293" max="1293" width="10.28515625" customWidth="1"/>
    <col min="1536" max="1536" width="1.7109375" customWidth="1"/>
    <col min="1537" max="1537" width="13.140625" customWidth="1"/>
    <col min="1538" max="1538" width="8.140625" customWidth="1"/>
    <col min="1539" max="1539" width="7.5703125" customWidth="1"/>
    <col min="1540" max="1540" width="7.140625" customWidth="1"/>
    <col min="1541" max="1541" width="12.42578125" customWidth="1"/>
    <col min="1542" max="1542" width="12.5703125" customWidth="1"/>
    <col min="1543" max="1543" width="30.42578125" customWidth="1"/>
    <col min="1544" max="1544" width="8.5703125" customWidth="1"/>
    <col min="1545" max="1545" width="8.85546875" customWidth="1"/>
    <col min="1546" max="1547" width="17.5703125" customWidth="1"/>
    <col min="1548" max="1548" width="9.140625" customWidth="1"/>
    <col min="1549" max="1549" width="10.28515625" customWidth="1"/>
    <col min="1792" max="1792" width="1.7109375" customWidth="1"/>
    <col min="1793" max="1793" width="13.140625" customWidth="1"/>
    <col min="1794" max="1794" width="8.140625" customWidth="1"/>
    <col min="1795" max="1795" width="7.5703125" customWidth="1"/>
    <col min="1796" max="1796" width="7.140625" customWidth="1"/>
    <col min="1797" max="1797" width="12.42578125" customWidth="1"/>
    <col min="1798" max="1798" width="12.5703125" customWidth="1"/>
    <col min="1799" max="1799" width="30.42578125" customWidth="1"/>
    <col min="1800" max="1800" width="8.5703125" customWidth="1"/>
    <col min="1801" max="1801" width="8.85546875" customWidth="1"/>
    <col min="1802" max="1803" width="17.5703125" customWidth="1"/>
    <col min="1804" max="1804" width="9.140625" customWidth="1"/>
    <col min="1805" max="1805" width="10.28515625" customWidth="1"/>
    <col min="2048" max="2048" width="1.7109375" customWidth="1"/>
    <col min="2049" max="2049" width="13.140625" customWidth="1"/>
    <col min="2050" max="2050" width="8.140625" customWidth="1"/>
    <col min="2051" max="2051" width="7.5703125" customWidth="1"/>
    <col min="2052" max="2052" width="7.140625" customWidth="1"/>
    <col min="2053" max="2053" width="12.42578125" customWidth="1"/>
    <col min="2054" max="2054" width="12.5703125" customWidth="1"/>
    <col min="2055" max="2055" width="30.42578125" customWidth="1"/>
    <col min="2056" max="2056" width="8.5703125" customWidth="1"/>
    <col min="2057" max="2057" width="8.85546875" customWidth="1"/>
    <col min="2058" max="2059" width="17.5703125" customWidth="1"/>
    <col min="2060" max="2060" width="9.140625" customWidth="1"/>
    <col min="2061" max="2061" width="10.28515625" customWidth="1"/>
    <col min="2304" max="2304" width="1.7109375" customWidth="1"/>
    <col min="2305" max="2305" width="13.140625" customWidth="1"/>
    <col min="2306" max="2306" width="8.140625" customWidth="1"/>
    <col min="2307" max="2307" width="7.5703125" customWidth="1"/>
    <col min="2308" max="2308" width="7.140625" customWidth="1"/>
    <col min="2309" max="2309" width="12.42578125" customWidth="1"/>
    <col min="2310" max="2310" width="12.5703125" customWidth="1"/>
    <col min="2311" max="2311" width="30.42578125" customWidth="1"/>
    <col min="2312" max="2312" width="8.5703125" customWidth="1"/>
    <col min="2313" max="2313" width="8.85546875" customWidth="1"/>
    <col min="2314" max="2315" width="17.5703125" customWidth="1"/>
    <col min="2316" max="2316" width="9.140625" customWidth="1"/>
    <col min="2317" max="2317" width="10.28515625" customWidth="1"/>
    <col min="2560" max="2560" width="1.7109375" customWidth="1"/>
    <col min="2561" max="2561" width="13.140625" customWidth="1"/>
    <col min="2562" max="2562" width="8.140625" customWidth="1"/>
    <col min="2563" max="2563" width="7.5703125" customWidth="1"/>
    <col min="2564" max="2564" width="7.140625" customWidth="1"/>
    <col min="2565" max="2565" width="12.42578125" customWidth="1"/>
    <col min="2566" max="2566" width="12.5703125" customWidth="1"/>
    <col min="2567" max="2567" width="30.42578125" customWidth="1"/>
    <col min="2568" max="2568" width="8.5703125" customWidth="1"/>
    <col min="2569" max="2569" width="8.85546875" customWidth="1"/>
    <col min="2570" max="2571" width="17.5703125" customWidth="1"/>
    <col min="2572" max="2572" width="9.140625" customWidth="1"/>
    <col min="2573" max="2573" width="10.28515625" customWidth="1"/>
    <col min="2816" max="2816" width="1.7109375" customWidth="1"/>
    <col min="2817" max="2817" width="13.140625" customWidth="1"/>
    <col min="2818" max="2818" width="8.140625" customWidth="1"/>
    <col min="2819" max="2819" width="7.5703125" customWidth="1"/>
    <col min="2820" max="2820" width="7.140625" customWidth="1"/>
    <col min="2821" max="2821" width="12.42578125" customWidth="1"/>
    <col min="2822" max="2822" width="12.5703125" customWidth="1"/>
    <col min="2823" max="2823" width="30.42578125" customWidth="1"/>
    <col min="2824" max="2824" width="8.5703125" customWidth="1"/>
    <col min="2825" max="2825" width="8.85546875" customWidth="1"/>
    <col min="2826" max="2827" width="17.5703125" customWidth="1"/>
    <col min="2828" max="2828" width="9.140625" customWidth="1"/>
    <col min="2829" max="2829" width="10.28515625" customWidth="1"/>
    <col min="3072" max="3072" width="1.7109375" customWidth="1"/>
    <col min="3073" max="3073" width="13.140625" customWidth="1"/>
    <col min="3074" max="3074" width="8.140625" customWidth="1"/>
    <col min="3075" max="3075" width="7.5703125" customWidth="1"/>
    <col min="3076" max="3076" width="7.140625" customWidth="1"/>
    <col min="3077" max="3077" width="12.42578125" customWidth="1"/>
    <col min="3078" max="3078" width="12.5703125" customWidth="1"/>
    <col min="3079" max="3079" width="30.42578125" customWidth="1"/>
    <col min="3080" max="3080" width="8.5703125" customWidth="1"/>
    <col min="3081" max="3081" width="8.85546875" customWidth="1"/>
    <col min="3082" max="3083" width="17.5703125" customWidth="1"/>
    <col min="3084" max="3084" width="9.140625" customWidth="1"/>
    <col min="3085" max="3085" width="10.28515625" customWidth="1"/>
    <col min="3328" max="3328" width="1.7109375" customWidth="1"/>
    <col min="3329" max="3329" width="13.140625" customWidth="1"/>
    <col min="3330" max="3330" width="8.140625" customWidth="1"/>
    <col min="3331" max="3331" width="7.5703125" customWidth="1"/>
    <col min="3332" max="3332" width="7.140625" customWidth="1"/>
    <col min="3333" max="3333" width="12.42578125" customWidth="1"/>
    <col min="3334" max="3334" width="12.5703125" customWidth="1"/>
    <col min="3335" max="3335" width="30.42578125" customWidth="1"/>
    <col min="3336" max="3336" width="8.5703125" customWidth="1"/>
    <col min="3337" max="3337" width="8.85546875" customWidth="1"/>
    <col min="3338" max="3339" width="17.5703125" customWidth="1"/>
    <col min="3340" max="3340" width="9.140625" customWidth="1"/>
    <col min="3341" max="3341" width="10.28515625" customWidth="1"/>
    <col min="3584" max="3584" width="1.7109375" customWidth="1"/>
    <col min="3585" max="3585" width="13.140625" customWidth="1"/>
    <col min="3586" max="3586" width="8.140625" customWidth="1"/>
    <col min="3587" max="3587" width="7.5703125" customWidth="1"/>
    <col min="3588" max="3588" width="7.140625" customWidth="1"/>
    <col min="3589" max="3589" width="12.42578125" customWidth="1"/>
    <col min="3590" max="3590" width="12.5703125" customWidth="1"/>
    <col min="3591" max="3591" width="30.42578125" customWidth="1"/>
    <col min="3592" max="3592" width="8.5703125" customWidth="1"/>
    <col min="3593" max="3593" width="8.85546875" customWidth="1"/>
    <col min="3594" max="3595" width="17.5703125" customWidth="1"/>
    <col min="3596" max="3596" width="9.140625" customWidth="1"/>
    <col min="3597" max="3597" width="10.28515625" customWidth="1"/>
    <col min="3840" max="3840" width="1.7109375" customWidth="1"/>
    <col min="3841" max="3841" width="13.140625" customWidth="1"/>
    <col min="3842" max="3842" width="8.140625" customWidth="1"/>
    <col min="3843" max="3843" width="7.5703125" customWidth="1"/>
    <col min="3844" max="3844" width="7.140625" customWidth="1"/>
    <col min="3845" max="3845" width="12.42578125" customWidth="1"/>
    <col min="3846" max="3846" width="12.5703125" customWidth="1"/>
    <col min="3847" max="3847" width="30.42578125" customWidth="1"/>
    <col min="3848" max="3848" width="8.5703125" customWidth="1"/>
    <col min="3849" max="3849" width="8.85546875" customWidth="1"/>
    <col min="3850" max="3851" width="17.5703125" customWidth="1"/>
    <col min="3852" max="3852" width="9.140625" customWidth="1"/>
    <col min="3853" max="3853" width="10.28515625" customWidth="1"/>
    <col min="4096" max="4096" width="1.7109375" customWidth="1"/>
    <col min="4097" max="4097" width="13.140625" customWidth="1"/>
    <col min="4098" max="4098" width="8.140625" customWidth="1"/>
    <col min="4099" max="4099" width="7.5703125" customWidth="1"/>
    <col min="4100" max="4100" width="7.140625" customWidth="1"/>
    <col min="4101" max="4101" width="12.42578125" customWidth="1"/>
    <col min="4102" max="4102" width="12.5703125" customWidth="1"/>
    <col min="4103" max="4103" width="30.42578125" customWidth="1"/>
    <col min="4104" max="4104" width="8.5703125" customWidth="1"/>
    <col min="4105" max="4105" width="8.85546875" customWidth="1"/>
    <col min="4106" max="4107" width="17.5703125" customWidth="1"/>
    <col min="4108" max="4108" width="9.140625" customWidth="1"/>
    <col min="4109" max="4109" width="10.28515625" customWidth="1"/>
    <col min="4352" max="4352" width="1.7109375" customWidth="1"/>
    <col min="4353" max="4353" width="13.140625" customWidth="1"/>
    <col min="4354" max="4354" width="8.140625" customWidth="1"/>
    <col min="4355" max="4355" width="7.5703125" customWidth="1"/>
    <col min="4356" max="4356" width="7.140625" customWidth="1"/>
    <col min="4357" max="4357" width="12.42578125" customWidth="1"/>
    <col min="4358" max="4358" width="12.5703125" customWidth="1"/>
    <col min="4359" max="4359" width="30.42578125" customWidth="1"/>
    <col min="4360" max="4360" width="8.5703125" customWidth="1"/>
    <col min="4361" max="4361" width="8.85546875" customWidth="1"/>
    <col min="4362" max="4363" width="17.5703125" customWidth="1"/>
    <col min="4364" max="4364" width="9.140625" customWidth="1"/>
    <col min="4365" max="4365" width="10.28515625" customWidth="1"/>
    <col min="4608" max="4608" width="1.7109375" customWidth="1"/>
    <col min="4609" max="4609" width="13.140625" customWidth="1"/>
    <col min="4610" max="4610" width="8.140625" customWidth="1"/>
    <col min="4611" max="4611" width="7.5703125" customWidth="1"/>
    <col min="4612" max="4612" width="7.140625" customWidth="1"/>
    <col min="4613" max="4613" width="12.42578125" customWidth="1"/>
    <col min="4614" max="4614" width="12.5703125" customWidth="1"/>
    <col min="4615" max="4615" width="30.42578125" customWidth="1"/>
    <col min="4616" max="4616" width="8.5703125" customWidth="1"/>
    <col min="4617" max="4617" width="8.85546875" customWidth="1"/>
    <col min="4618" max="4619" width="17.5703125" customWidth="1"/>
    <col min="4620" max="4620" width="9.140625" customWidth="1"/>
    <col min="4621" max="4621" width="10.28515625" customWidth="1"/>
    <col min="4864" max="4864" width="1.7109375" customWidth="1"/>
    <col min="4865" max="4865" width="13.140625" customWidth="1"/>
    <col min="4866" max="4866" width="8.140625" customWidth="1"/>
    <col min="4867" max="4867" width="7.5703125" customWidth="1"/>
    <col min="4868" max="4868" width="7.140625" customWidth="1"/>
    <col min="4869" max="4869" width="12.42578125" customWidth="1"/>
    <col min="4870" max="4870" width="12.5703125" customWidth="1"/>
    <col min="4871" max="4871" width="30.42578125" customWidth="1"/>
    <col min="4872" max="4872" width="8.5703125" customWidth="1"/>
    <col min="4873" max="4873" width="8.85546875" customWidth="1"/>
    <col min="4874" max="4875" width="17.5703125" customWidth="1"/>
    <col min="4876" max="4876" width="9.140625" customWidth="1"/>
    <col min="4877" max="4877" width="10.28515625" customWidth="1"/>
    <col min="5120" max="5120" width="1.7109375" customWidth="1"/>
    <col min="5121" max="5121" width="13.140625" customWidth="1"/>
    <col min="5122" max="5122" width="8.140625" customWidth="1"/>
    <col min="5123" max="5123" width="7.5703125" customWidth="1"/>
    <col min="5124" max="5124" width="7.140625" customWidth="1"/>
    <col min="5125" max="5125" width="12.42578125" customWidth="1"/>
    <col min="5126" max="5126" width="12.5703125" customWidth="1"/>
    <col min="5127" max="5127" width="30.42578125" customWidth="1"/>
    <col min="5128" max="5128" width="8.5703125" customWidth="1"/>
    <col min="5129" max="5129" width="8.85546875" customWidth="1"/>
    <col min="5130" max="5131" width="17.5703125" customWidth="1"/>
    <col min="5132" max="5132" width="9.140625" customWidth="1"/>
    <col min="5133" max="5133" width="10.28515625" customWidth="1"/>
    <col min="5376" max="5376" width="1.7109375" customWidth="1"/>
    <col min="5377" max="5377" width="13.140625" customWidth="1"/>
    <col min="5378" max="5378" width="8.140625" customWidth="1"/>
    <col min="5379" max="5379" width="7.5703125" customWidth="1"/>
    <col min="5380" max="5380" width="7.140625" customWidth="1"/>
    <col min="5381" max="5381" width="12.42578125" customWidth="1"/>
    <col min="5382" max="5382" width="12.5703125" customWidth="1"/>
    <col min="5383" max="5383" width="30.42578125" customWidth="1"/>
    <col min="5384" max="5384" width="8.5703125" customWidth="1"/>
    <col min="5385" max="5385" width="8.85546875" customWidth="1"/>
    <col min="5386" max="5387" width="17.5703125" customWidth="1"/>
    <col min="5388" max="5388" width="9.140625" customWidth="1"/>
    <col min="5389" max="5389" width="10.28515625" customWidth="1"/>
    <col min="5632" max="5632" width="1.7109375" customWidth="1"/>
    <col min="5633" max="5633" width="13.140625" customWidth="1"/>
    <col min="5634" max="5634" width="8.140625" customWidth="1"/>
    <col min="5635" max="5635" width="7.5703125" customWidth="1"/>
    <col min="5636" max="5636" width="7.140625" customWidth="1"/>
    <col min="5637" max="5637" width="12.42578125" customWidth="1"/>
    <col min="5638" max="5638" width="12.5703125" customWidth="1"/>
    <col min="5639" max="5639" width="30.42578125" customWidth="1"/>
    <col min="5640" max="5640" width="8.5703125" customWidth="1"/>
    <col min="5641" max="5641" width="8.85546875" customWidth="1"/>
    <col min="5642" max="5643" width="17.5703125" customWidth="1"/>
    <col min="5644" max="5644" width="9.140625" customWidth="1"/>
    <col min="5645" max="5645" width="10.28515625" customWidth="1"/>
    <col min="5888" max="5888" width="1.7109375" customWidth="1"/>
    <col min="5889" max="5889" width="13.140625" customWidth="1"/>
    <col min="5890" max="5890" width="8.140625" customWidth="1"/>
    <col min="5891" max="5891" width="7.5703125" customWidth="1"/>
    <col min="5892" max="5892" width="7.140625" customWidth="1"/>
    <col min="5893" max="5893" width="12.42578125" customWidth="1"/>
    <col min="5894" max="5894" width="12.5703125" customWidth="1"/>
    <col min="5895" max="5895" width="30.42578125" customWidth="1"/>
    <col min="5896" max="5896" width="8.5703125" customWidth="1"/>
    <col min="5897" max="5897" width="8.85546875" customWidth="1"/>
    <col min="5898" max="5899" width="17.5703125" customWidth="1"/>
    <col min="5900" max="5900" width="9.140625" customWidth="1"/>
    <col min="5901" max="5901" width="10.28515625" customWidth="1"/>
    <col min="6144" max="6144" width="1.7109375" customWidth="1"/>
    <col min="6145" max="6145" width="13.140625" customWidth="1"/>
    <col min="6146" max="6146" width="8.140625" customWidth="1"/>
    <col min="6147" max="6147" width="7.5703125" customWidth="1"/>
    <col min="6148" max="6148" width="7.140625" customWidth="1"/>
    <col min="6149" max="6149" width="12.42578125" customWidth="1"/>
    <col min="6150" max="6150" width="12.5703125" customWidth="1"/>
    <col min="6151" max="6151" width="30.42578125" customWidth="1"/>
    <col min="6152" max="6152" width="8.5703125" customWidth="1"/>
    <col min="6153" max="6153" width="8.85546875" customWidth="1"/>
    <col min="6154" max="6155" width="17.5703125" customWidth="1"/>
    <col min="6156" max="6156" width="9.140625" customWidth="1"/>
    <col min="6157" max="6157" width="10.28515625" customWidth="1"/>
    <col min="6400" max="6400" width="1.7109375" customWidth="1"/>
    <col min="6401" max="6401" width="13.140625" customWidth="1"/>
    <col min="6402" max="6402" width="8.140625" customWidth="1"/>
    <col min="6403" max="6403" width="7.5703125" customWidth="1"/>
    <col min="6404" max="6404" width="7.140625" customWidth="1"/>
    <col min="6405" max="6405" width="12.42578125" customWidth="1"/>
    <col min="6406" max="6406" width="12.5703125" customWidth="1"/>
    <col min="6407" max="6407" width="30.42578125" customWidth="1"/>
    <col min="6408" max="6408" width="8.5703125" customWidth="1"/>
    <col min="6409" max="6409" width="8.85546875" customWidth="1"/>
    <col min="6410" max="6411" width="17.5703125" customWidth="1"/>
    <col min="6412" max="6412" width="9.140625" customWidth="1"/>
    <col min="6413" max="6413" width="10.28515625" customWidth="1"/>
    <col min="6656" max="6656" width="1.7109375" customWidth="1"/>
    <col min="6657" max="6657" width="13.140625" customWidth="1"/>
    <col min="6658" max="6658" width="8.140625" customWidth="1"/>
    <col min="6659" max="6659" width="7.5703125" customWidth="1"/>
    <col min="6660" max="6660" width="7.140625" customWidth="1"/>
    <col min="6661" max="6661" width="12.42578125" customWidth="1"/>
    <col min="6662" max="6662" width="12.5703125" customWidth="1"/>
    <col min="6663" max="6663" width="30.42578125" customWidth="1"/>
    <col min="6664" max="6664" width="8.5703125" customWidth="1"/>
    <col min="6665" max="6665" width="8.85546875" customWidth="1"/>
    <col min="6666" max="6667" width="17.5703125" customWidth="1"/>
    <col min="6668" max="6668" width="9.140625" customWidth="1"/>
    <col min="6669" max="6669" width="10.28515625" customWidth="1"/>
    <col min="6912" max="6912" width="1.7109375" customWidth="1"/>
    <col min="6913" max="6913" width="13.140625" customWidth="1"/>
    <col min="6914" max="6914" width="8.140625" customWidth="1"/>
    <col min="6915" max="6915" width="7.5703125" customWidth="1"/>
    <col min="6916" max="6916" width="7.140625" customWidth="1"/>
    <col min="6917" max="6917" width="12.42578125" customWidth="1"/>
    <col min="6918" max="6918" width="12.5703125" customWidth="1"/>
    <col min="6919" max="6919" width="30.42578125" customWidth="1"/>
    <col min="6920" max="6920" width="8.5703125" customWidth="1"/>
    <col min="6921" max="6921" width="8.85546875" customWidth="1"/>
    <col min="6922" max="6923" width="17.5703125" customWidth="1"/>
    <col min="6924" max="6924" width="9.140625" customWidth="1"/>
    <col min="6925" max="6925" width="10.28515625" customWidth="1"/>
    <col min="7168" max="7168" width="1.7109375" customWidth="1"/>
    <col min="7169" max="7169" width="13.140625" customWidth="1"/>
    <col min="7170" max="7170" width="8.140625" customWidth="1"/>
    <col min="7171" max="7171" width="7.5703125" customWidth="1"/>
    <col min="7172" max="7172" width="7.140625" customWidth="1"/>
    <col min="7173" max="7173" width="12.42578125" customWidth="1"/>
    <col min="7174" max="7174" width="12.5703125" customWidth="1"/>
    <col min="7175" max="7175" width="30.42578125" customWidth="1"/>
    <col min="7176" max="7176" width="8.5703125" customWidth="1"/>
    <col min="7177" max="7177" width="8.85546875" customWidth="1"/>
    <col min="7178" max="7179" width="17.5703125" customWidth="1"/>
    <col min="7180" max="7180" width="9.140625" customWidth="1"/>
    <col min="7181" max="7181" width="10.28515625" customWidth="1"/>
    <col min="7424" max="7424" width="1.7109375" customWidth="1"/>
    <col min="7425" max="7425" width="13.140625" customWidth="1"/>
    <col min="7426" max="7426" width="8.140625" customWidth="1"/>
    <col min="7427" max="7427" width="7.5703125" customWidth="1"/>
    <col min="7428" max="7428" width="7.140625" customWidth="1"/>
    <col min="7429" max="7429" width="12.42578125" customWidth="1"/>
    <col min="7430" max="7430" width="12.5703125" customWidth="1"/>
    <col min="7431" max="7431" width="30.42578125" customWidth="1"/>
    <col min="7432" max="7432" width="8.5703125" customWidth="1"/>
    <col min="7433" max="7433" width="8.85546875" customWidth="1"/>
    <col min="7434" max="7435" width="17.5703125" customWidth="1"/>
    <col min="7436" max="7436" width="9.140625" customWidth="1"/>
    <col min="7437" max="7437" width="10.28515625" customWidth="1"/>
    <col min="7680" max="7680" width="1.7109375" customWidth="1"/>
    <col min="7681" max="7681" width="13.140625" customWidth="1"/>
    <col min="7682" max="7682" width="8.140625" customWidth="1"/>
    <col min="7683" max="7683" width="7.5703125" customWidth="1"/>
    <col min="7684" max="7684" width="7.140625" customWidth="1"/>
    <col min="7685" max="7685" width="12.42578125" customWidth="1"/>
    <col min="7686" max="7686" width="12.5703125" customWidth="1"/>
    <col min="7687" max="7687" width="30.42578125" customWidth="1"/>
    <col min="7688" max="7688" width="8.5703125" customWidth="1"/>
    <col min="7689" max="7689" width="8.85546875" customWidth="1"/>
    <col min="7690" max="7691" width="17.5703125" customWidth="1"/>
    <col min="7692" max="7692" width="9.140625" customWidth="1"/>
    <col min="7693" max="7693" width="10.28515625" customWidth="1"/>
    <col min="7936" max="7936" width="1.7109375" customWidth="1"/>
    <col min="7937" max="7937" width="13.140625" customWidth="1"/>
    <col min="7938" max="7938" width="8.140625" customWidth="1"/>
    <col min="7939" max="7939" width="7.5703125" customWidth="1"/>
    <col min="7940" max="7940" width="7.140625" customWidth="1"/>
    <col min="7941" max="7941" width="12.42578125" customWidth="1"/>
    <col min="7942" max="7942" width="12.5703125" customWidth="1"/>
    <col min="7943" max="7943" width="30.42578125" customWidth="1"/>
    <col min="7944" max="7944" width="8.5703125" customWidth="1"/>
    <col min="7945" max="7945" width="8.85546875" customWidth="1"/>
    <col min="7946" max="7947" width="17.5703125" customWidth="1"/>
    <col min="7948" max="7948" width="9.140625" customWidth="1"/>
    <col min="7949" max="7949" width="10.28515625" customWidth="1"/>
    <col min="8192" max="8192" width="1.7109375" customWidth="1"/>
    <col min="8193" max="8193" width="13.140625" customWidth="1"/>
    <col min="8194" max="8194" width="8.140625" customWidth="1"/>
    <col min="8195" max="8195" width="7.5703125" customWidth="1"/>
    <col min="8196" max="8196" width="7.140625" customWidth="1"/>
    <col min="8197" max="8197" width="12.42578125" customWidth="1"/>
    <col min="8198" max="8198" width="12.5703125" customWidth="1"/>
    <col min="8199" max="8199" width="30.42578125" customWidth="1"/>
    <col min="8200" max="8200" width="8.5703125" customWidth="1"/>
    <col min="8201" max="8201" width="8.85546875" customWidth="1"/>
    <col min="8202" max="8203" width="17.5703125" customWidth="1"/>
    <col min="8204" max="8204" width="9.140625" customWidth="1"/>
    <col min="8205" max="8205" width="10.28515625" customWidth="1"/>
    <col min="8448" max="8448" width="1.7109375" customWidth="1"/>
    <col min="8449" max="8449" width="13.140625" customWidth="1"/>
    <col min="8450" max="8450" width="8.140625" customWidth="1"/>
    <col min="8451" max="8451" width="7.5703125" customWidth="1"/>
    <col min="8452" max="8452" width="7.140625" customWidth="1"/>
    <col min="8453" max="8453" width="12.42578125" customWidth="1"/>
    <col min="8454" max="8454" width="12.5703125" customWidth="1"/>
    <col min="8455" max="8455" width="30.42578125" customWidth="1"/>
    <col min="8456" max="8456" width="8.5703125" customWidth="1"/>
    <col min="8457" max="8457" width="8.85546875" customWidth="1"/>
    <col min="8458" max="8459" width="17.5703125" customWidth="1"/>
    <col min="8460" max="8460" width="9.140625" customWidth="1"/>
    <col min="8461" max="8461" width="10.28515625" customWidth="1"/>
    <col min="8704" max="8704" width="1.7109375" customWidth="1"/>
    <col min="8705" max="8705" width="13.140625" customWidth="1"/>
    <col min="8706" max="8706" width="8.140625" customWidth="1"/>
    <col min="8707" max="8707" width="7.5703125" customWidth="1"/>
    <col min="8708" max="8708" width="7.140625" customWidth="1"/>
    <col min="8709" max="8709" width="12.42578125" customWidth="1"/>
    <col min="8710" max="8710" width="12.5703125" customWidth="1"/>
    <col min="8711" max="8711" width="30.42578125" customWidth="1"/>
    <col min="8712" max="8712" width="8.5703125" customWidth="1"/>
    <col min="8713" max="8713" width="8.85546875" customWidth="1"/>
    <col min="8714" max="8715" width="17.5703125" customWidth="1"/>
    <col min="8716" max="8716" width="9.140625" customWidth="1"/>
    <col min="8717" max="8717" width="10.28515625" customWidth="1"/>
    <col min="8960" max="8960" width="1.7109375" customWidth="1"/>
    <col min="8961" max="8961" width="13.140625" customWidth="1"/>
    <col min="8962" max="8962" width="8.140625" customWidth="1"/>
    <col min="8963" max="8963" width="7.5703125" customWidth="1"/>
    <col min="8964" max="8964" width="7.140625" customWidth="1"/>
    <col min="8965" max="8965" width="12.42578125" customWidth="1"/>
    <col min="8966" max="8966" width="12.5703125" customWidth="1"/>
    <col min="8967" max="8967" width="30.42578125" customWidth="1"/>
    <col min="8968" max="8968" width="8.5703125" customWidth="1"/>
    <col min="8969" max="8969" width="8.85546875" customWidth="1"/>
    <col min="8970" max="8971" width="17.5703125" customWidth="1"/>
    <col min="8972" max="8972" width="9.140625" customWidth="1"/>
    <col min="8973" max="8973" width="10.28515625" customWidth="1"/>
    <col min="9216" max="9216" width="1.7109375" customWidth="1"/>
    <col min="9217" max="9217" width="13.140625" customWidth="1"/>
    <col min="9218" max="9218" width="8.140625" customWidth="1"/>
    <col min="9219" max="9219" width="7.5703125" customWidth="1"/>
    <col min="9220" max="9220" width="7.140625" customWidth="1"/>
    <col min="9221" max="9221" width="12.42578125" customWidth="1"/>
    <col min="9222" max="9222" width="12.5703125" customWidth="1"/>
    <col min="9223" max="9223" width="30.42578125" customWidth="1"/>
    <col min="9224" max="9224" width="8.5703125" customWidth="1"/>
    <col min="9225" max="9225" width="8.85546875" customWidth="1"/>
    <col min="9226" max="9227" width="17.5703125" customWidth="1"/>
    <col min="9228" max="9228" width="9.140625" customWidth="1"/>
    <col min="9229" max="9229" width="10.28515625" customWidth="1"/>
    <col min="9472" max="9472" width="1.7109375" customWidth="1"/>
    <col min="9473" max="9473" width="13.140625" customWidth="1"/>
    <col min="9474" max="9474" width="8.140625" customWidth="1"/>
    <col min="9475" max="9475" width="7.5703125" customWidth="1"/>
    <col min="9476" max="9476" width="7.140625" customWidth="1"/>
    <col min="9477" max="9477" width="12.42578125" customWidth="1"/>
    <col min="9478" max="9478" width="12.5703125" customWidth="1"/>
    <col min="9479" max="9479" width="30.42578125" customWidth="1"/>
    <col min="9480" max="9480" width="8.5703125" customWidth="1"/>
    <col min="9481" max="9481" width="8.85546875" customWidth="1"/>
    <col min="9482" max="9483" width="17.5703125" customWidth="1"/>
    <col min="9484" max="9484" width="9.140625" customWidth="1"/>
    <col min="9485" max="9485" width="10.28515625" customWidth="1"/>
    <col min="9728" max="9728" width="1.7109375" customWidth="1"/>
    <col min="9729" max="9729" width="13.140625" customWidth="1"/>
    <col min="9730" max="9730" width="8.140625" customWidth="1"/>
    <col min="9731" max="9731" width="7.5703125" customWidth="1"/>
    <col min="9732" max="9732" width="7.140625" customWidth="1"/>
    <col min="9733" max="9733" width="12.42578125" customWidth="1"/>
    <col min="9734" max="9734" width="12.5703125" customWidth="1"/>
    <col min="9735" max="9735" width="30.42578125" customWidth="1"/>
    <col min="9736" max="9736" width="8.5703125" customWidth="1"/>
    <col min="9737" max="9737" width="8.85546875" customWidth="1"/>
    <col min="9738" max="9739" width="17.5703125" customWidth="1"/>
    <col min="9740" max="9740" width="9.140625" customWidth="1"/>
    <col min="9741" max="9741" width="10.28515625" customWidth="1"/>
    <col min="9984" max="9984" width="1.7109375" customWidth="1"/>
    <col min="9985" max="9985" width="13.140625" customWidth="1"/>
    <col min="9986" max="9986" width="8.140625" customWidth="1"/>
    <col min="9987" max="9987" width="7.5703125" customWidth="1"/>
    <col min="9988" max="9988" width="7.140625" customWidth="1"/>
    <col min="9989" max="9989" width="12.42578125" customWidth="1"/>
    <col min="9990" max="9990" width="12.5703125" customWidth="1"/>
    <col min="9991" max="9991" width="30.42578125" customWidth="1"/>
    <col min="9992" max="9992" width="8.5703125" customWidth="1"/>
    <col min="9993" max="9993" width="8.85546875" customWidth="1"/>
    <col min="9994" max="9995" width="17.5703125" customWidth="1"/>
    <col min="9996" max="9996" width="9.140625" customWidth="1"/>
    <col min="9997" max="9997" width="10.28515625" customWidth="1"/>
    <col min="10240" max="10240" width="1.7109375" customWidth="1"/>
    <col min="10241" max="10241" width="13.140625" customWidth="1"/>
    <col min="10242" max="10242" width="8.140625" customWidth="1"/>
    <col min="10243" max="10243" width="7.5703125" customWidth="1"/>
    <col min="10244" max="10244" width="7.140625" customWidth="1"/>
    <col min="10245" max="10245" width="12.42578125" customWidth="1"/>
    <col min="10246" max="10246" width="12.5703125" customWidth="1"/>
    <col min="10247" max="10247" width="30.42578125" customWidth="1"/>
    <col min="10248" max="10248" width="8.5703125" customWidth="1"/>
    <col min="10249" max="10249" width="8.85546875" customWidth="1"/>
    <col min="10250" max="10251" width="17.5703125" customWidth="1"/>
    <col min="10252" max="10252" width="9.140625" customWidth="1"/>
    <col min="10253" max="10253" width="10.28515625" customWidth="1"/>
    <col min="10496" max="10496" width="1.7109375" customWidth="1"/>
    <col min="10497" max="10497" width="13.140625" customWidth="1"/>
    <col min="10498" max="10498" width="8.140625" customWidth="1"/>
    <col min="10499" max="10499" width="7.5703125" customWidth="1"/>
    <col min="10500" max="10500" width="7.140625" customWidth="1"/>
    <col min="10501" max="10501" width="12.42578125" customWidth="1"/>
    <col min="10502" max="10502" width="12.5703125" customWidth="1"/>
    <col min="10503" max="10503" width="30.42578125" customWidth="1"/>
    <col min="10504" max="10504" width="8.5703125" customWidth="1"/>
    <col min="10505" max="10505" width="8.85546875" customWidth="1"/>
    <col min="10506" max="10507" width="17.5703125" customWidth="1"/>
    <col min="10508" max="10508" width="9.140625" customWidth="1"/>
    <col min="10509" max="10509" width="10.28515625" customWidth="1"/>
    <col min="10752" max="10752" width="1.7109375" customWidth="1"/>
    <col min="10753" max="10753" width="13.140625" customWidth="1"/>
    <col min="10754" max="10754" width="8.140625" customWidth="1"/>
    <col min="10755" max="10755" width="7.5703125" customWidth="1"/>
    <col min="10756" max="10756" width="7.140625" customWidth="1"/>
    <col min="10757" max="10757" width="12.42578125" customWidth="1"/>
    <col min="10758" max="10758" width="12.5703125" customWidth="1"/>
    <col min="10759" max="10759" width="30.42578125" customWidth="1"/>
    <col min="10760" max="10760" width="8.5703125" customWidth="1"/>
    <col min="10761" max="10761" width="8.85546875" customWidth="1"/>
    <col min="10762" max="10763" width="17.5703125" customWidth="1"/>
    <col min="10764" max="10764" width="9.140625" customWidth="1"/>
    <col min="10765" max="10765" width="10.28515625" customWidth="1"/>
    <col min="11008" max="11008" width="1.7109375" customWidth="1"/>
    <col min="11009" max="11009" width="13.140625" customWidth="1"/>
    <col min="11010" max="11010" width="8.140625" customWidth="1"/>
    <col min="11011" max="11011" width="7.5703125" customWidth="1"/>
    <col min="11012" max="11012" width="7.140625" customWidth="1"/>
    <col min="11013" max="11013" width="12.42578125" customWidth="1"/>
    <col min="11014" max="11014" width="12.5703125" customWidth="1"/>
    <col min="11015" max="11015" width="30.42578125" customWidth="1"/>
    <col min="11016" max="11016" width="8.5703125" customWidth="1"/>
    <col min="11017" max="11017" width="8.85546875" customWidth="1"/>
    <col min="11018" max="11019" width="17.5703125" customWidth="1"/>
    <col min="11020" max="11020" width="9.140625" customWidth="1"/>
    <col min="11021" max="11021" width="10.28515625" customWidth="1"/>
    <col min="11264" max="11264" width="1.7109375" customWidth="1"/>
    <col min="11265" max="11265" width="13.140625" customWidth="1"/>
    <col min="11266" max="11266" width="8.140625" customWidth="1"/>
    <col min="11267" max="11267" width="7.5703125" customWidth="1"/>
    <col min="11268" max="11268" width="7.140625" customWidth="1"/>
    <col min="11269" max="11269" width="12.42578125" customWidth="1"/>
    <col min="11270" max="11270" width="12.5703125" customWidth="1"/>
    <col min="11271" max="11271" width="30.42578125" customWidth="1"/>
    <col min="11272" max="11272" width="8.5703125" customWidth="1"/>
    <col min="11273" max="11273" width="8.85546875" customWidth="1"/>
    <col min="11274" max="11275" width="17.5703125" customWidth="1"/>
    <col min="11276" max="11276" width="9.140625" customWidth="1"/>
    <col min="11277" max="11277" width="10.28515625" customWidth="1"/>
    <col min="11520" max="11520" width="1.7109375" customWidth="1"/>
    <col min="11521" max="11521" width="13.140625" customWidth="1"/>
    <col min="11522" max="11522" width="8.140625" customWidth="1"/>
    <col min="11523" max="11523" width="7.5703125" customWidth="1"/>
    <col min="11524" max="11524" width="7.140625" customWidth="1"/>
    <col min="11525" max="11525" width="12.42578125" customWidth="1"/>
    <col min="11526" max="11526" width="12.5703125" customWidth="1"/>
    <col min="11527" max="11527" width="30.42578125" customWidth="1"/>
    <col min="11528" max="11528" width="8.5703125" customWidth="1"/>
    <col min="11529" max="11529" width="8.85546875" customWidth="1"/>
    <col min="11530" max="11531" width="17.5703125" customWidth="1"/>
    <col min="11532" max="11532" width="9.140625" customWidth="1"/>
    <col min="11533" max="11533" width="10.28515625" customWidth="1"/>
    <col min="11776" max="11776" width="1.7109375" customWidth="1"/>
    <col min="11777" max="11777" width="13.140625" customWidth="1"/>
    <col min="11778" max="11778" width="8.140625" customWidth="1"/>
    <col min="11779" max="11779" width="7.5703125" customWidth="1"/>
    <col min="11780" max="11780" width="7.140625" customWidth="1"/>
    <col min="11781" max="11781" width="12.42578125" customWidth="1"/>
    <col min="11782" max="11782" width="12.5703125" customWidth="1"/>
    <col min="11783" max="11783" width="30.42578125" customWidth="1"/>
    <col min="11784" max="11784" width="8.5703125" customWidth="1"/>
    <col min="11785" max="11785" width="8.85546875" customWidth="1"/>
    <col min="11786" max="11787" width="17.5703125" customWidth="1"/>
    <col min="11788" max="11788" width="9.140625" customWidth="1"/>
    <col min="11789" max="11789" width="10.28515625" customWidth="1"/>
    <col min="12032" max="12032" width="1.7109375" customWidth="1"/>
    <col min="12033" max="12033" width="13.140625" customWidth="1"/>
    <col min="12034" max="12034" width="8.140625" customWidth="1"/>
    <col min="12035" max="12035" width="7.5703125" customWidth="1"/>
    <col min="12036" max="12036" width="7.140625" customWidth="1"/>
    <col min="12037" max="12037" width="12.42578125" customWidth="1"/>
    <col min="12038" max="12038" width="12.5703125" customWidth="1"/>
    <col min="12039" max="12039" width="30.42578125" customWidth="1"/>
    <col min="12040" max="12040" width="8.5703125" customWidth="1"/>
    <col min="12041" max="12041" width="8.85546875" customWidth="1"/>
    <col min="12042" max="12043" width="17.5703125" customWidth="1"/>
    <col min="12044" max="12044" width="9.140625" customWidth="1"/>
    <col min="12045" max="12045" width="10.28515625" customWidth="1"/>
    <col min="12288" max="12288" width="1.7109375" customWidth="1"/>
    <col min="12289" max="12289" width="13.140625" customWidth="1"/>
    <col min="12290" max="12290" width="8.140625" customWidth="1"/>
    <col min="12291" max="12291" width="7.5703125" customWidth="1"/>
    <col min="12292" max="12292" width="7.140625" customWidth="1"/>
    <col min="12293" max="12293" width="12.42578125" customWidth="1"/>
    <col min="12294" max="12294" width="12.5703125" customWidth="1"/>
    <col min="12295" max="12295" width="30.42578125" customWidth="1"/>
    <col min="12296" max="12296" width="8.5703125" customWidth="1"/>
    <col min="12297" max="12297" width="8.85546875" customWidth="1"/>
    <col min="12298" max="12299" width="17.5703125" customWidth="1"/>
    <col min="12300" max="12300" width="9.140625" customWidth="1"/>
    <col min="12301" max="12301" width="10.28515625" customWidth="1"/>
    <col min="12544" max="12544" width="1.7109375" customWidth="1"/>
    <col min="12545" max="12545" width="13.140625" customWidth="1"/>
    <col min="12546" max="12546" width="8.140625" customWidth="1"/>
    <col min="12547" max="12547" width="7.5703125" customWidth="1"/>
    <col min="12548" max="12548" width="7.140625" customWidth="1"/>
    <col min="12549" max="12549" width="12.42578125" customWidth="1"/>
    <col min="12550" max="12550" width="12.5703125" customWidth="1"/>
    <col min="12551" max="12551" width="30.42578125" customWidth="1"/>
    <col min="12552" max="12552" width="8.5703125" customWidth="1"/>
    <col min="12553" max="12553" width="8.85546875" customWidth="1"/>
    <col min="12554" max="12555" width="17.5703125" customWidth="1"/>
    <col min="12556" max="12556" width="9.140625" customWidth="1"/>
    <col min="12557" max="12557" width="10.28515625" customWidth="1"/>
    <col min="12800" max="12800" width="1.7109375" customWidth="1"/>
    <col min="12801" max="12801" width="13.140625" customWidth="1"/>
    <col min="12802" max="12802" width="8.140625" customWidth="1"/>
    <col min="12803" max="12803" width="7.5703125" customWidth="1"/>
    <col min="12804" max="12804" width="7.140625" customWidth="1"/>
    <col min="12805" max="12805" width="12.42578125" customWidth="1"/>
    <col min="12806" max="12806" width="12.5703125" customWidth="1"/>
    <col min="12807" max="12807" width="30.42578125" customWidth="1"/>
    <col min="12808" max="12808" width="8.5703125" customWidth="1"/>
    <col min="12809" max="12809" width="8.85546875" customWidth="1"/>
    <col min="12810" max="12811" width="17.5703125" customWidth="1"/>
    <col min="12812" max="12812" width="9.140625" customWidth="1"/>
    <col min="12813" max="12813" width="10.28515625" customWidth="1"/>
    <col min="13056" max="13056" width="1.7109375" customWidth="1"/>
    <col min="13057" max="13057" width="13.140625" customWidth="1"/>
    <col min="13058" max="13058" width="8.140625" customWidth="1"/>
    <col min="13059" max="13059" width="7.5703125" customWidth="1"/>
    <col min="13060" max="13060" width="7.140625" customWidth="1"/>
    <col min="13061" max="13061" width="12.42578125" customWidth="1"/>
    <col min="13062" max="13062" width="12.5703125" customWidth="1"/>
    <col min="13063" max="13063" width="30.42578125" customWidth="1"/>
    <col min="13064" max="13064" width="8.5703125" customWidth="1"/>
    <col min="13065" max="13065" width="8.85546875" customWidth="1"/>
    <col min="13066" max="13067" width="17.5703125" customWidth="1"/>
    <col min="13068" max="13068" width="9.140625" customWidth="1"/>
    <col min="13069" max="13069" width="10.28515625" customWidth="1"/>
    <col min="13312" max="13312" width="1.7109375" customWidth="1"/>
    <col min="13313" max="13313" width="13.140625" customWidth="1"/>
    <col min="13314" max="13314" width="8.140625" customWidth="1"/>
    <col min="13315" max="13315" width="7.5703125" customWidth="1"/>
    <col min="13316" max="13316" width="7.140625" customWidth="1"/>
    <col min="13317" max="13317" width="12.42578125" customWidth="1"/>
    <col min="13318" max="13318" width="12.5703125" customWidth="1"/>
    <col min="13319" max="13319" width="30.42578125" customWidth="1"/>
    <col min="13320" max="13320" width="8.5703125" customWidth="1"/>
    <col min="13321" max="13321" width="8.85546875" customWidth="1"/>
    <col min="13322" max="13323" width="17.5703125" customWidth="1"/>
    <col min="13324" max="13324" width="9.140625" customWidth="1"/>
    <col min="13325" max="13325" width="10.28515625" customWidth="1"/>
    <col min="13568" max="13568" width="1.7109375" customWidth="1"/>
    <col min="13569" max="13569" width="13.140625" customWidth="1"/>
    <col min="13570" max="13570" width="8.140625" customWidth="1"/>
    <col min="13571" max="13571" width="7.5703125" customWidth="1"/>
    <col min="13572" max="13572" width="7.140625" customWidth="1"/>
    <col min="13573" max="13573" width="12.42578125" customWidth="1"/>
    <col min="13574" max="13574" width="12.5703125" customWidth="1"/>
    <col min="13575" max="13575" width="30.42578125" customWidth="1"/>
    <col min="13576" max="13576" width="8.5703125" customWidth="1"/>
    <col min="13577" max="13577" width="8.85546875" customWidth="1"/>
    <col min="13578" max="13579" width="17.5703125" customWidth="1"/>
    <col min="13580" max="13580" width="9.140625" customWidth="1"/>
    <col min="13581" max="13581" width="10.28515625" customWidth="1"/>
    <col min="13824" max="13824" width="1.7109375" customWidth="1"/>
    <col min="13825" max="13825" width="13.140625" customWidth="1"/>
    <col min="13826" max="13826" width="8.140625" customWidth="1"/>
    <col min="13827" max="13827" width="7.5703125" customWidth="1"/>
    <col min="13828" max="13828" width="7.140625" customWidth="1"/>
    <col min="13829" max="13829" width="12.42578125" customWidth="1"/>
    <col min="13830" max="13830" width="12.5703125" customWidth="1"/>
    <col min="13831" max="13831" width="30.42578125" customWidth="1"/>
    <col min="13832" max="13832" width="8.5703125" customWidth="1"/>
    <col min="13833" max="13833" width="8.85546875" customWidth="1"/>
    <col min="13834" max="13835" width="17.5703125" customWidth="1"/>
    <col min="13836" max="13836" width="9.140625" customWidth="1"/>
    <col min="13837" max="13837" width="10.28515625" customWidth="1"/>
    <col min="14080" max="14080" width="1.7109375" customWidth="1"/>
    <col min="14081" max="14081" width="13.140625" customWidth="1"/>
    <col min="14082" max="14082" width="8.140625" customWidth="1"/>
    <col min="14083" max="14083" width="7.5703125" customWidth="1"/>
    <col min="14084" max="14084" width="7.140625" customWidth="1"/>
    <col min="14085" max="14085" width="12.42578125" customWidth="1"/>
    <col min="14086" max="14086" width="12.5703125" customWidth="1"/>
    <col min="14087" max="14087" width="30.42578125" customWidth="1"/>
    <col min="14088" max="14088" width="8.5703125" customWidth="1"/>
    <col min="14089" max="14089" width="8.85546875" customWidth="1"/>
    <col min="14090" max="14091" width="17.5703125" customWidth="1"/>
    <col min="14092" max="14092" width="9.140625" customWidth="1"/>
    <col min="14093" max="14093" width="10.28515625" customWidth="1"/>
    <col min="14336" max="14336" width="1.7109375" customWidth="1"/>
    <col min="14337" max="14337" width="13.140625" customWidth="1"/>
    <col min="14338" max="14338" width="8.140625" customWidth="1"/>
    <col min="14339" max="14339" width="7.5703125" customWidth="1"/>
    <col min="14340" max="14340" width="7.140625" customWidth="1"/>
    <col min="14341" max="14341" width="12.42578125" customWidth="1"/>
    <col min="14342" max="14342" width="12.5703125" customWidth="1"/>
    <col min="14343" max="14343" width="30.42578125" customWidth="1"/>
    <col min="14344" max="14344" width="8.5703125" customWidth="1"/>
    <col min="14345" max="14345" width="8.85546875" customWidth="1"/>
    <col min="14346" max="14347" width="17.5703125" customWidth="1"/>
    <col min="14348" max="14348" width="9.140625" customWidth="1"/>
    <col min="14349" max="14349" width="10.28515625" customWidth="1"/>
    <col min="14592" max="14592" width="1.7109375" customWidth="1"/>
    <col min="14593" max="14593" width="13.140625" customWidth="1"/>
    <col min="14594" max="14594" width="8.140625" customWidth="1"/>
    <col min="14595" max="14595" width="7.5703125" customWidth="1"/>
    <col min="14596" max="14596" width="7.140625" customWidth="1"/>
    <col min="14597" max="14597" width="12.42578125" customWidth="1"/>
    <col min="14598" max="14598" width="12.5703125" customWidth="1"/>
    <col min="14599" max="14599" width="30.42578125" customWidth="1"/>
    <col min="14600" max="14600" width="8.5703125" customWidth="1"/>
    <col min="14601" max="14601" width="8.85546875" customWidth="1"/>
    <col min="14602" max="14603" width="17.5703125" customWidth="1"/>
    <col min="14604" max="14604" width="9.140625" customWidth="1"/>
    <col min="14605" max="14605" width="10.28515625" customWidth="1"/>
    <col min="14848" max="14848" width="1.7109375" customWidth="1"/>
    <col min="14849" max="14849" width="13.140625" customWidth="1"/>
    <col min="14850" max="14850" width="8.140625" customWidth="1"/>
    <col min="14851" max="14851" width="7.5703125" customWidth="1"/>
    <col min="14852" max="14852" width="7.140625" customWidth="1"/>
    <col min="14853" max="14853" width="12.42578125" customWidth="1"/>
    <col min="14854" max="14854" width="12.5703125" customWidth="1"/>
    <col min="14855" max="14855" width="30.42578125" customWidth="1"/>
    <col min="14856" max="14856" width="8.5703125" customWidth="1"/>
    <col min="14857" max="14857" width="8.85546875" customWidth="1"/>
    <col min="14858" max="14859" width="17.5703125" customWidth="1"/>
    <col min="14860" max="14860" width="9.140625" customWidth="1"/>
    <col min="14861" max="14861" width="10.28515625" customWidth="1"/>
    <col min="15104" max="15104" width="1.7109375" customWidth="1"/>
    <col min="15105" max="15105" width="13.140625" customWidth="1"/>
    <col min="15106" max="15106" width="8.140625" customWidth="1"/>
    <col min="15107" max="15107" width="7.5703125" customWidth="1"/>
    <col min="15108" max="15108" width="7.140625" customWidth="1"/>
    <col min="15109" max="15109" width="12.42578125" customWidth="1"/>
    <col min="15110" max="15110" width="12.5703125" customWidth="1"/>
    <col min="15111" max="15111" width="30.42578125" customWidth="1"/>
    <col min="15112" max="15112" width="8.5703125" customWidth="1"/>
    <col min="15113" max="15113" width="8.85546875" customWidth="1"/>
    <col min="15114" max="15115" width="17.5703125" customWidth="1"/>
    <col min="15116" max="15116" width="9.140625" customWidth="1"/>
    <col min="15117" max="15117" width="10.28515625" customWidth="1"/>
    <col min="15360" max="15360" width="1.7109375" customWidth="1"/>
    <col min="15361" max="15361" width="13.140625" customWidth="1"/>
    <col min="15362" max="15362" width="8.140625" customWidth="1"/>
    <col min="15363" max="15363" width="7.5703125" customWidth="1"/>
    <col min="15364" max="15364" width="7.140625" customWidth="1"/>
    <col min="15365" max="15365" width="12.42578125" customWidth="1"/>
    <col min="15366" max="15366" width="12.5703125" customWidth="1"/>
    <col min="15367" max="15367" width="30.42578125" customWidth="1"/>
    <col min="15368" max="15368" width="8.5703125" customWidth="1"/>
    <col min="15369" max="15369" width="8.85546875" customWidth="1"/>
    <col min="15370" max="15371" width="17.5703125" customWidth="1"/>
    <col min="15372" max="15372" width="9.140625" customWidth="1"/>
    <col min="15373" max="15373" width="10.28515625" customWidth="1"/>
    <col min="15616" max="15616" width="1.7109375" customWidth="1"/>
    <col min="15617" max="15617" width="13.140625" customWidth="1"/>
    <col min="15618" max="15618" width="8.140625" customWidth="1"/>
    <col min="15619" max="15619" width="7.5703125" customWidth="1"/>
    <col min="15620" max="15620" width="7.140625" customWidth="1"/>
    <col min="15621" max="15621" width="12.42578125" customWidth="1"/>
    <col min="15622" max="15622" width="12.5703125" customWidth="1"/>
    <col min="15623" max="15623" width="30.42578125" customWidth="1"/>
    <col min="15624" max="15624" width="8.5703125" customWidth="1"/>
    <col min="15625" max="15625" width="8.85546875" customWidth="1"/>
    <col min="15626" max="15627" width="17.5703125" customWidth="1"/>
    <col min="15628" max="15628" width="9.140625" customWidth="1"/>
    <col min="15629" max="15629" width="10.28515625" customWidth="1"/>
    <col min="15872" max="15872" width="1.7109375" customWidth="1"/>
    <col min="15873" max="15873" width="13.140625" customWidth="1"/>
    <col min="15874" max="15874" width="8.140625" customWidth="1"/>
    <col min="15875" max="15875" width="7.5703125" customWidth="1"/>
    <col min="15876" max="15876" width="7.140625" customWidth="1"/>
    <col min="15877" max="15877" width="12.42578125" customWidth="1"/>
    <col min="15878" max="15878" width="12.5703125" customWidth="1"/>
    <col min="15879" max="15879" width="30.42578125" customWidth="1"/>
    <col min="15880" max="15880" width="8.5703125" customWidth="1"/>
    <col min="15881" max="15881" width="8.85546875" customWidth="1"/>
    <col min="15882" max="15883" width="17.5703125" customWidth="1"/>
    <col min="15884" max="15884" width="9.140625" customWidth="1"/>
    <col min="15885" max="15885" width="10.28515625" customWidth="1"/>
    <col min="16128" max="16128" width="1.7109375" customWidth="1"/>
    <col min="16129" max="16129" width="13.140625" customWidth="1"/>
    <col min="16130" max="16130" width="8.140625" customWidth="1"/>
    <col min="16131" max="16131" width="7.5703125" customWidth="1"/>
    <col min="16132" max="16132" width="7.140625" customWidth="1"/>
    <col min="16133" max="16133" width="12.42578125" customWidth="1"/>
    <col min="16134" max="16134" width="12.5703125" customWidth="1"/>
    <col min="16135" max="16135" width="30.42578125" customWidth="1"/>
    <col min="16136" max="16136" width="8.5703125" customWidth="1"/>
    <col min="16137" max="16137" width="8.85546875" customWidth="1"/>
    <col min="16138" max="16139" width="17.5703125" customWidth="1"/>
    <col min="16140" max="16140" width="9.140625" customWidth="1"/>
    <col min="16141" max="16141" width="10.28515625" customWidth="1"/>
  </cols>
  <sheetData>
    <row r="1" spans="2:13" ht="15.75" x14ac:dyDescent="0.25">
      <c r="B1" s="166" t="s">
        <v>1443</v>
      </c>
      <c r="C1" s="166"/>
      <c r="D1" s="166"/>
      <c r="E1" s="166"/>
      <c r="F1" s="166"/>
      <c r="G1" s="166"/>
      <c r="H1" s="166"/>
      <c r="I1" s="166"/>
      <c r="J1" s="166"/>
      <c r="K1" s="166"/>
      <c r="L1" s="166"/>
      <c r="M1" s="167"/>
    </row>
    <row r="2" spans="2:13" ht="15.75" x14ac:dyDescent="0.25">
      <c r="B2" s="166" t="s">
        <v>1444</v>
      </c>
      <c r="C2" s="166"/>
      <c r="D2" s="166"/>
      <c r="E2" s="166"/>
      <c r="F2" s="166"/>
      <c r="G2" s="166"/>
      <c r="H2" s="166"/>
      <c r="I2" s="166"/>
      <c r="J2" s="166"/>
      <c r="K2" s="166"/>
      <c r="L2" s="166"/>
      <c r="M2" s="166"/>
    </row>
    <row r="3" spans="2:13" x14ac:dyDescent="0.25">
      <c r="B3" s="168" t="s">
        <v>1445</v>
      </c>
      <c r="C3" s="168"/>
      <c r="D3" s="168"/>
      <c r="E3" s="168"/>
      <c r="F3" s="168"/>
      <c r="G3" s="168"/>
      <c r="H3" s="169"/>
      <c r="I3" s="170"/>
      <c r="J3" s="171"/>
      <c r="K3" s="172"/>
      <c r="L3" s="173"/>
      <c r="M3" s="173"/>
    </row>
    <row r="4" spans="2:13" s="177" customFormat="1" ht="25.5" customHeight="1" x14ac:dyDescent="0.2">
      <c r="B4" s="174" t="s">
        <v>3</v>
      </c>
      <c r="C4" s="175" t="s">
        <v>1446</v>
      </c>
      <c r="D4" s="175" t="s">
        <v>1447</v>
      </c>
      <c r="E4" s="175" t="s">
        <v>1448</v>
      </c>
      <c r="F4" s="174" t="s">
        <v>1449</v>
      </c>
      <c r="G4" s="174" t="s">
        <v>8</v>
      </c>
      <c r="H4" s="174" t="s">
        <v>1450</v>
      </c>
      <c r="I4" s="174" t="s">
        <v>11</v>
      </c>
      <c r="J4" s="176" t="s">
        <v>1451</v>
      </c>
      <c r="K4" s="176" t="s">
        <v>904</v>
      </c>
      <c r="L4" s="174" t="s">
        <v>14</v>
      </c>
      <c r="M4" s="174"/>
    </row>
    <row r="5" spans="2:13" s="177" customFormat="1" ht="38.25" x14ac:dyDescent="0.2">
      <c r="B5" s="30" t="s">
        <v>713</v>
      </c>
      <c r="C5" s="31">
        <v>10401</v>
      </c>
      <c r="D5" s="32" t="s">
        <v>46</v>
      </c>
      <c r="E5" s="32" t="s">
        <v>714</v>
      </c>
      <c r="F5" s="33" t="s">
        <v>715</v>
      </c>
      <c r="G5" s="33" t="s">
        <v>716</v>
      </c>
      <c r="H5" s="30" t="s">
        <v>717</v>
      </c>
      <c r="I5" s="35">
        <v>90</v>
      </c>
      <c r="J5" s="36">
        <v>3000</v>
      </c>
      <c r="K5" s="37">
        <f>J5*I5</f>
        <v>270000</v>
      </c>
      <c r="L5" s="38" t="s">
        <v>719</v>
      </c>
      <c r="M5" s="39" t="s">
        <v>707</v>
      </c>
    </row>
    <row r="6" spans="2:13" s="177" customFormat="1" ht="38.25" x14ac:dyDescent="0.2">
      <c r="B6" s="30" t="s">
        <v>713</v>
      </c>
      <c r="C6" s="31">
        <v>20101</v>
      </c>
      <c r="D6" s="32" t="s">
        <v>249</v>
      </c>
      <c r="E6" s="32" t="s">
        <v>18</v>
      </c>
      <c r="F6" s="40">
        <v>15121501</v>
      </c>
      <c r="G6" s="40">
        <v>92017636</v>
      </c>
      <c r="H6" s="41" t="s">
        <v>720</v>
      </c>
      <c r="I6" s="42">
        <v>20</v>
      </c>
      <c r="J6" s="36">
        <v>3060</v>
      </c>
      <c r="K6" s="37">
        <f t="shared" ref="K6:K39" si="0">J6*I6</f>
        <v>61200</v>
      </c>
      <c r="L6" s="38" t="s">
        <v>719</v>
      </c>
      <c r="M6" s="39" t="s">
        <v>707</v>
      </c>
    </row>
    <row r="7" spans="2:13" s="177" customFormat="1" ht="38.25" x14ac:dyDescent="0.2">
      <c r="B7" s="30" t="s">
        <v>713</v>
      </c>
      <c r="C7" s="31">
        <v>20101</v>
      </c>
      <c r="D7" s="43" t="s">
        <v>432</v>
      </c>
      <c r="E7" s="43" t="s">
        <v>334</v>
      </c>
      <c r="F7" s="35">
        <v>15121902</v>
      </c>
      <c r="G7" s="35">
        <v>90015654</v>
      </c>
      <c r="H7" s="31" t="s">
        <v>722</v>
      </c>
      <c r="I7" s="35">
        <v>2</v>
      </c>
      <c r="J7" s="36">
        <v>2404</v>
      </c>
      <c r="K7" s="37">
        <f t="shared" si="0"/>
        <v>4808</v>
      </c>
      <c r="L7" s="38" t="s">
        <v>719</v>
      </c>
      <c r="M7" s="39" t="s">
        <v>707</v>
      </c>
    </row>
    <row r="8" spans="2:13" s="177" customFormat="1" ht="38.25" x14ac:dyDescent="0.2">
      <c r="B8" s="30" t="s">
        <v>713</v>
      </c>
      <c r="C8" s="31">
        <v>20102</v>
      </c>
      <c r="D8" s="43" t="s">
        <v>249</v>
      </c>
      <c r="E8" s="43" t="s">
        <v>724</v>
      </c>
      <c r="F8" s="44" t="s">
        <v>725</v>
      </c>
      <c r="G8" s="44" t="s">
        <v>726</v>
      </c>
      <c r="H8" s="30" t="s">
        <v>727</v>
      </c>
      <c r="I8" s="35">
        <v>2</v>
      </c>
      <c r="J8" s="36">
        <v>2513</v>
      </c>
      <c r="K8" s="37">
        <f t="shared" si="0"/>
        <v>5026</v>
      </c>
      <c r="L8" s="38" t="s">
        <v>719</v>
      </c>
      <c r="M8" s="39" t="s">
        <v>707</v>
      </c>
    </row>
    <row r="9" spans="2:13" s="177" customFormat="1" ht="38.25" x14ac:dyDescent="0.2">
      <c r="B9" s="30" t="s">
        <v>713</v>
      </c>
      <c r="C9" s="31">
        <v>20103</v>
      </c>
      <c r="D9" s="32" t="s">
        <v>402</v>
      </c>
      <c r="E9" s="32" t="s">
        <v>729</v>
      </c>
      <c r="F9" s="45">
        <v>51472901</v>
      </c>
      <c r="G9" s="45">
        <v>92128675</v>
      </c>
      <c r="H9" s="46" t="s">
        <v>730</v>
      </c>
      <c r="I9" s="35">
        <v>9</v>
      </c>
      <c r="J9" s="36">
        <v>9548</v>
      </c>
      <c r="K9" s="37">
        <f t="shared" si="0"/>
        <v>85932</v>
      </c>
      <c r="L9" s="38" t="s">
        <v>719</v>
      </c>
      <c r="M9" s="39" t="s">
        <v>707</v>
      </c>
    </row>
    <row r="10" spans="2:13" s="177" customFormat="1" ht="38.25" x14ac:dyDescent="0.2">
      <c r="B10" s="30" t="s">
        <v>713</v>
      </c>
      <c r="C10" s="47">
        <v>20103</v>
      </c>
      <c r="D10" s="32">
        <v>280</v>
      </c>
      <c r="E10" s="32" t="s">
        <v>501</v>
      </c>
      <c r="F10" s="35">
        <v>50501804</v>
      </c>
      <c r="G10" s="35">
        <v>92083497</v>
      </c>
      <c r="H10" s="48" t="s">
        <v>731</v>
      </c>
      <c r="I10" s="35">
        <v>11</v>
      </c>
      <c r="J10" s="36">
        <v>7200</v>
      </c>
      <c r="K10" s="37">
        <f t="shared" si="0"/>
        <v>79200</v>
      </c>
      <c r="L10" s="38" t="s">
        <v>719</v>
      </c>
      <c r="M10" s="39" t="s">
        <v>707</v>
      </c>
    </row>
    <row r="11" spans="2:13" s="177" customFormat="1" ht="38.25" x14ac:dyDescent="0.2">
      <c r="B11" s="30" t="s">
        <v>713</v>
      </c>
      <c r="C11" s="47">
        <v>20103</v>
      </c>
      <c r="D11" s="32" t="s">
        <v>402</v>
      </c>
      <c r="E11" s="32" t="s">
        <v>732</v>
      </c>
      <c r="F11" s="49">
        <v>51191601</v>
      </c>
      <c r="G11" s="33" t="s">
        <v>733</v>
      </c>
      <c r="H11" s="50" t="s">
        <v>734</v>
      </c>
      <c r="I11" s="51">
        <v>5</v>
      </c>
      <c r="J11" s="36">
        <v>5871</v>
      </c>
      <c r="K11" s="37">
        <f>J11*I11</f>
        <v>29355</v>
      </c>
      <c r="L11" s="38" t="s">
        <v>719</v>
      </c>
      <c r="M11" s="39" t="s">
        <v>707</v>
      </c>
    </row>
    <row r="12" spans="2:13" s="177" customFormat="1" ht="38.25" x14ac:dyDescent="0.2">
      <c r="B12" s="30" t="s">
        <v>713</v>
      </c>
      <c r="C12" s="47">
        <v>20103</v>
      </c>
      <c r="D12" s="32" t="s">
        <v>402</v>
      </c>
      <c r="E12" s="32" t="s">
        <v>736</v>
      </c>
      <c r="F12" s="35">
        <v>51422306</v>
      </c>
      <c r="G12" s="35">
        <v>92084065</v>
      </c>
      <c r="H12" s="52" t="s">
        <v>737</v>
      </c>
      <c r="I12" s="51">
        <v>10</v>
      </c>
      <c r="J12" s="36">
        <v>2250</v>
      </c>
      <c r="K12" s="37">
        <f t="shared" si="0"/>
        <v>22500</v>
      </c>
      <c r="L12" s="38" t="s">
        <v>719</v>
      </c>
      <c r="M12" s="39" t="s">
        <v>707</v>
      </c>
    </row>
    <row r="13" spans="2:13" s="177" customFormat="1" ht="38.25" x14ac:dyDescent="0.2">
      <c r="B13" s="30" t="s">
        <v>713</v>
      </c>
      <c r="C13" s="47">
        <v>20103</v>
      </c>
      <c r="D13" s="32" t="s">
        <v>402</v>
      </c>
      <c r="E13" s="32">
        <v>101125</v>
      </c>
      <c r="F13" s="53">
        <v>51452801</v>
      </c>
      <c r="G13" s="35">
        <v>92084911</v>
      </c>
      <c r="H13" s="48" t="s">
        <v>738</v>
      </c>
      <c r="I13" s="51">
        <v>7</v>
      </c>
      <c r="J13" s="36">
        <v>2550</v>
      </c>
      <c r="K13" s="37">
        <f t="shared" si="0"/>
        <v>17850</v>
      </c>
      <c r="L13" s="38" t="s">
        <v>719</v>
      </c>
      <c r="M13" s="39" t="s">
        <v>707</v>
      </c>
    </row>
    <row r="14" spans="2:13" s="177" customFormat="1" ht="51" x14ac:dyDescent="0.2">
      <c r="B14" s="30" t="s">
        <v>713</v>
      </c>
      <c r="C14" s="47">
        <v>20103</v>
      </c>
      <c r="D14" s="32" t="s">
        <v>402</v>
      </c>
      <c r="E14" s="32">
        <v>101125</v>
      </c>
      <c r="F14" s="3">
        <v>51452801</v>
      </c>
      <c r="G14" s="10">
        <v>92086713</v>
      </c>
      <c r="H14" s="54" t="s">
        <v>739</v>
      </c>
      <c r="I14" s="51">
        <v>6</v>
      </c>
      <c r="J14" s="36">
        <v>3395</v>
      </c>
      <c r="K14" s="37">
        <f t="shared" si="0"/>
        <v>20370</v>
      </c>
      <c r="L14" s="38" t="s">
        <v>719</v>
      </c>
      <c r="M14" s="39" t="s">
        <v>707</v>
      </c>
    </row>
    <row r="15" spans="2:13" s="177" customFormat="1" ht="51" x14ac:dyDescent="0.2">
      <c r="B15" s="30" t="s">
        <v>713</v>
      </c>
      <c r="C15" s="55">
        <v>20103</v>
      </c>
      <c r="D15" s="32" t="s">
        <v>402</v>
      </c>
      <c r="E15" s="32" t="s">
        <v>740</v>
      </c>
      <c r="F15" s="53">
        <v>51452802</v>
      </c>
      <c r="G15" s="35">
        <v>92084909</v>
      </c>
      <c r="H15" s="48" t="s">
        <v>741</v>
      </c>
      <c r="I15" s="51">
        <v>7</v>
      </c>
      <c r="J15" s="36">
        <v>7450</v>
      </c>
      <c r="K15" s="37">
        <f t="shared" si="0"/>
        <v>52150</v>
      </c>
      <c r="L15" s="38" t="s">
        <v>719</v>
      </c>
      <c r="M15" s="39" t="s">
        <v>707</v>
      </c>
    </row>
    <row r="16" spans="2:13" s="177" customFormat="1" ht="51" x14ac:dyDescent="0.2">
      <c r="B16" s="30" t="s">
        <v>713</v>
      </c>
      <c r="C16" s="47">
        <v>20103</v>
      </c>
      <c r="D16" s="32" t="s">
        <v>402</v>
      </c>
      <c r="E16" s="32" t="s">
        <v>742</v>
      </c>
      <c r="F16" s="53">
        <v>51201808</v>
      </c>
      <c r="G16" s="35">
        <v>92085003</v>
      </c>
      <c r="H16" s="56" t="s">
        <v>743</v>
      </c>
      <c r="I16" s="51">
        <v>6</v>
      </c>
      <c r="J16" s="36">
        <v>2000</v>
      </c>
      <c r="K16" s="37">
        <f t="shared" si="0"/>
        <v>12000</v>
      </c>
      <c r="L16" s="38" t="s">
        <v>719</v>
      </c>
      <c r="M16" s="39" t="s">
        <v>707</v>
      </c>
    </row>
    <row r="17" spans="2:13" s="177" customFormat="1" ht="38.25" x14ac:dyDescent="0.2">
      <c r="B17" s="30" t="s">
        <v>713</v>
      </c>
      <c r="C17" s="47">
        <v>20103</v>
      </c>
      <c r="D17" s="32" t="s">
        <v>402</v>
      </c>
      <c r="E17" s="32" t="s">
        <v>744</v>
      </c>
      <c r="F17" s="35">
        <v>51182203</v>
      </c>
      <c r="G17" s="35">
        <v>92085003</v>
      </c>
      <c r="H17" s="52" t="s">
        <v>745</v>
      </c>
      <c r="I17" s="51">
        <v>6</v>
      </c>
      <c r="J17" s="36">
        <v>6400</v>
      </c>
      <c r="K17" s="37">
        <f t="shared" si="0"/>
        <v>38400</v>
      </c>
      <c r="L17" s="38" t="s">
        <v>719</v>
      </c>
      <c r="M17" s="39" t="s">
        <v>707</v>
      </c>
    </row>
    <row r="18" spans="2:13" s="177" customFormat="1" ht="51" x14ac:dyDescent="0.2">
      <c r="B18" s="30" t="s">
        <v>713</v>
      </c>
      <c r="C18" s="47">
        <v>20103</v>
      </c>
      <c r="D18" s="32" t="s">
        <v>402</v>
      </c>
      <c r="E18" s="32" t="s">
        <v>746</v>
      </c>
      <c r="F18" s="53">
        <v>50501609</v>
      </c>
      <c r="G18" s="35">
        <v>92085003</v>
      </c>
      <c r="H18" s="48" t="s">
        <v>747</v>
      </c>
      <c r="I18" s="51">
        <v>6</v>
      </c>
      <c r="J18" s="36">
        <v>9500</v>
      </c>
      <c r="K18" s="37">
        <f t="shared" si="0"/>
        <v>57000</v>
      </c>
      <c r="L18" s="38" t="s">
        <v>719</v>
      </c>
      <c r="M18" s="39" t="s">
        <v>707</v>
      </c>
    </row>
    <row r="19" spans="2:13" s="177" customFormat="1" ht="38.25" x14ac:dyDescent="0.2">
      <c r="B19" s="30" t="s">
        <v>713</v>
      </c>
      <c r="C19" s="47">
        <v>20103</v>
      </c>
      <c r="D19" s="32" t="s">
        <v>402</v>
      </c>
      <c r="E19" s="32" t="s">
        <v>159</v>
      </c>
      <c r="F19" s="34">
        <v>51384620</v>
      </c>
      <c r="G19" s="35">
        <v>92085001</v>
      </c>
      <c r="H19" s="48" t="s">
        <v>748</v>
      </c>
      <c r="I19" s="51">
        <v>6</v>
      </c>
      <c r="J19" s="36">
        <v>5047</v>
      </c>
      <c r="K19" s="37">
        <f t="shared" si="0"/>
        <v>30282</v>
      </c>
      <c r="L19" s="38" t="s">
        <v>719</v>
      </c>
      <c r="M19" s="39" t="s">
        <v>707</v>
      </c>
    </row>
    <row r="20" spans="2:13" s="177" customFormat="1" ht="51" x14ac:dyDescent="0.2">
      <c r="B20" s="30" t="s">
        <v>713</v>
      </c>
      <c r="C20" s="47">
        <v>20103</v>
      </c>
      <c r="D20" s="32" t="s">
        <v>402</v>
      </c>
      <c r="E20" s="32" t="s">
        <v>740</v>
      </c>
      <c r="F20" s="53">
        <v>51451612</v>
      </c>
      <c r="G20" s="35">
        <v>92085004</v>
      </c>
      <c r="H20" s="48" t="s">
        <v>749</v>
      </c>
      <c r="I20" s="51">
        <v>2</v>
      </c>
      <c r="J20" s="36">
        <v>24401</v>
      </c>
      <c r="K20" s="37">
        <f t="shared" si="0"/>
        <v>48802</v>
      </c>
      <c r="L20" s="38" t="s">
        <v>719</v>
      </c>
      <c r="M20" s="39" t="s">
        <v>707</v>
      </c>
    </row>
    <row r="21" spans="2:13" s="177" customFormat="1" ht="51" x14ac:dyDescent="0.2">
      <c r="B21" s="30" t="s">
        <v>713</v>
      </c>
      <c r="C21" s="47">
        <v>20103</v>
      </c>
      <c r="D21" s="32" t="s">
        <v>402</v>
      </c>
      <c r="E21" s="32" t="s">
        <v>740</v>
      </c>
      <c r="F21" s="57">
        <v>51453404</v>
      </c>
      <c r="G21" s="57">
        <v>92136567</v>
      </c>
      <c r="H21" s="46" t="s">
        <v>751</v>
      </c>
      <c r="I21" s="51">
        <v>7</v>
      </c>
      <c r="J21" s="36">
        <v>25000</v>
      </c>
      <c r="K21" s="37">
        <f t="shared" si="0"/>
        <v>175000</v>
      </c>
      <c r="L21" s="38" t="s">
        <v>719</v>
      </c>
      <c r="M21" s="39" t="s">
        <v>707</v>
      </c>
    </row>
    <row r="22" spans="2:13" s="177" customFormat="1" ht="38.25" x14ac:dyDescent="0.2">
      <c r="B22" s="30" t="s">
        <v>713</v>
      </c>
      <c r="C22" s="47">
        <v>20103</v>
      </c>
      <c r="D22" s="32" t="s">
        <v>158</v>
      </c>
      <c r="E22" s="32" t="s">
        <v>676</v>
      </c>
      <c r="F22" s="33" t="s">
        <v>753</v>
      </c>
      <c r="G22" s="44" t="s">
        <v>754</v>
      </c>
      <c r="H22" s="30" t="s">
        <v>755</v>
      </c>
      <c r="I22" s="51">
        <v>4</v>
      </c>
      <c r="J22" s="36">
        <v>20000</v>
      </c>
      <c r="K22" s="37">
        <f t="shared" si="0"/>
        <v>80000</v>
      </c>
      <c r="L22" s="38" t="s">
        <v>719</v>
      </c>
      <c r="M22" s="39" t="s">
        <v>707</v>
      </c>
    </row>
    <row r="23" spans="2:13" s="177" customFormat="1" ht="38.25" x14ac:dyDescent="0.2">
      <c r="B23" s="30" t="s">
        <v>713</v>
      </c>
      <c r="C23" s="47">
        <v>20103</v>
      </c>
      <c r="D23" s="32" t="s">
        <v>402</v>
      </c>
      <c r="E23" s="32" t="s">
        <v>756</v>
      </c>
      <c r="F23" s="53">
        <v>51283401</v>
      </c>
      <c r="G23" s="35">
        <v>92085176</v>
      </c>
      <c r="H23" s="58" t="s">
        <v>757</v>
      </c>
      <c r="I23" s="51">
        <v>7</v>
      </c>
      <c r="J23" s="36">
        <v>5300</v>
      </c>
      <c r="K23" s="37">
        <f t="shared" si="0"/>
        <v>37100</v>
      </c>
      <c r="L23" s="38" t="s">
        <v>719</v>
      </c>
      <c r="M23" s="39" t="s">
        <v>707</v>
      </c>
    </row>
    <row r="24" spans="2:13" s="177" customFormat="1" ht="38.25" x14ac:dyDescent="0.2">
      <c r="B24" s="30" t="s">
        <v>713</v>
      </c>
      <c r="C24" s="47">
        <v>20103</v>
      </c>
      <c r="D24" s="32" t="s">
        <v>402</v>
      </c>
      <c r="E24" s="32" t="s">
        <v>93</v>
      </c>
      <c r="F24" s="53">
        <v>10191509</v>
      </c>
      <c r="G24" s="35">
        <v>92085174</v>
      </c>
      <c r="H24" s="48" t="s">
        <v>758</v>
      </c>
      <c r="I24" s="51">
        <v>5</v>
      </c>
      <c r="J24" s="36">
        <v>19451</v>
      </c>
      <c r="K24" s="37">
        <f t="shared" si="0"/>
        <v>97255</v>
      </c>
      <c r="L24" s="38" t="s">
        <v>719</v>
      </c>
      <c r="M24" s="39" t="s">
        <v>707</v>
      </c>
    </row>
    <row r="25" spans="2:13" s="177" customFormat="1" ht="43.5" customHeight="1" x14ac:dyDescent="0.2">
      <c r="B25" s="30" t="s">
        <v>713</v>
      </c>
      <c r="C25" s="31">
        <v>20103</v>
      </c>
      <c r="D25" s="43" t="s">
        <v>402</v>
      </c>
      <c r="E25" s="43" t="s">
        <v>556</v>
      </c>
      <c r="F25" s="53">
        <v>51151527</v>
      </c>
      <c r="G25" s="35">
        <v>92122511</v>
      </c>
      <c r="H25" s="59" t="s">
        <v>759</v>
      </c>
      <c r="I25" s="51">
        <v>1</v>
      </c>
      <c r="J25" s="36">
        <v>18576</v>
      </c>
      <c r="K25" s="37">
        <f t="shared" si="0"/>
        <v>18576</v>
      </c>
      <c r="L25" s="38" t="s">
        <v>760</v>
      </c>
      <c r="M25" s="39" t="s">
        <v>707</v>
      </c>
    </row>
    <row r="26" spans="2:13" s="177" customFormat="1" ht="51" x14ac:dyDescent="0.2">
      <c r="B26" s="30" t="s">
        <v>713</v>
      </c>
      <c r="C26" s="47">
        <v>20103</v>
      </c>
      <c r="D26" s="32">
        <v>145</v>
      </c>
      <c r="E26" s="43" t="s">
        <v>18</v>
      </c>
      <c r="F26" s="35">
        <v>51204299</v>
      </c>
      <c r="G26" s="35">
        <v>92083150</v>
      </c>
      <c r="H26" s="48" t="s">
        <v>761</v>
      </c>
      <c r="I26" s="51">
        <v>17</v>
      </c>
      <c r="J26" s="36">
        <v>4300</v>
      </c>
      <c r="K26" s="37">
        <f t="shared" si="0"/>
        <v>73100</v>
      </c>
      <c r="L26" s="38" t="s">
        <v>719</v>
      </c>
      <c r="M26" s="39" t="s">
        <v>707</v>
      </c>
    </row>
    <row r="27" spans="2:13" s="177" customFormat="1" ht="51" x14ac:dyDescent="0.2">
      <c r="B27" s="30" t="s">
        <v>713</v>
      </c>
      <c r="C27" s="47">
        <v>20103</v>
      </c>
      <c r="D27" s="32" t="s">
        <v>402</v>
      </c>
      <c r="E27" s="32">
        <v>100280</v>
      </c>
      <c r="F27" s="53">
        <v>10191509</v>
      </c>
      <c r="G27" s="35">
        <v>92083621</v>
      </c>
      <c r="H27" s="48" t="s">
        <v>762</v>
      </c>
      <c r="I27" s="51">
        <v>13</v>
      </c>
      <c r="J27" s="36">
        <v>3061</v>
      </c>
      <c r="K27" s="37">
        <f t="shared" si="0"/>
        <v>39793</v>
      </c>
      <c r="L27" s="38" t="s">
        <v>719</v>
      </c>
      <c r="M27" s="39" t="s">
        <v>707</v>
      </c>
    </row>
    <row r="28" spans="2:13" s="177" customFormat="1" ht="38.25" x14ac:dyDescent="0.2">
      <c r="B28" s="30" t="s">
        <v>713</v>
      </c>
      <c r="C28" s="47">
        <v>20103</v>
      </c>
      <c r="D28" s="32" t="s">
        <v>402</v>
      </c>
      <c r="E28" s="32" t="s">
        <v>764</v>
      </c>
      <c r="F28" s="35">
        <v>50501509</v>
      </c>
      <c r="G28" s="35">
        <v>92083500</v>
      </c>
      <c r="H28" s="48" t="s">
        <v>765</v>
      </c>
      <c r="I28" s="51">
        <v>7</v>
      </c>
      <c r="J28" s="60">
        <v>9200</v>
      </c>
      <c r="K28" s="37">
        <f t="shared" si="0"/>
        <v>64400</v>
      </c>
      <c r="L28" s="38" t="s">
        <v>719</v>
      </c>
      <c r="M28" s="39" t="s">
        <v>707</v>
      </c>
    </row>
    <row r="29" spans="2:13" s="177" customFormat="1" ht="38.25" x14ac:dyDescent="0.2">
      <c r="B29" s="30" t="s">
        <v>713</v>
      </c>
      <c r="C29" s="47">
        <v>20103</v>
      </c>
      <c r="D29" s="43" t="s">
        <v>402</v>
      </c>
      <c r="E29" s="43" t="s">
        <v>766</v>
      </c>
      <c r="F29" s="35">
        <v>10191515</v>
      </c>
      <c r="G29" s="35">
        <v>92136292</v>
      </c>
      <c r="H29" s="48" t="s">
        <v>767</v>
      </c>
      <c r="I29" s="51">
        <v>10</v>
      </c>
      <c r="J29" s="60">
        <v>4774</v>
      </c>
      <c r="K29" s="37">
        <f t="shared" si="0"/>
        <v>47740</v>
      </c>
      <c r="L29" s="38" t="s">
        <v>719</v>
      </c>
      <c r="M29" s="39" t="s">
        <v>707</v>
      </c>
    </row>
    <row r="30" spans="2:13" s="177" customFormat="1" ht="38.25" x14ac:dyDescent="0.2">
      <c r="B30" s="30" t="s">
        <v>713</v>
      </c>
      <c r="C30" s="47">
        <v>20103</v>
      </c>
      <c r="D30" s="32" t="s">
        <v>402</v>
      </c>
      <c r="E30" s="32" t="s">
        <v>768</v>
      </c>
      <c r="F30" s="35">
        <v>50501804</v>
      </c>
      <c r="G30" s="35">
        <v>92083499</v>
      </c>
      <c r="H30" s="48" t="s">
        <v>769</v>
      </c>
      <c r="I30" s="51">
        <v>3</v>
      </c>
      <c r="J30" s="60">
        <v>8500</v>
      </c>
      <c r="K30" s="37">
        <f t="shared" si="0"/>
        <v>25500</v>
      </c>
      <c r="L30" s="38" t="s">
        <v>719</v>
      </c>
      <c r="M30" s="39" t="s">
        <v>707</v>
      </c>
    </row>
    <row r="31" spans="2:13" s="177" customFormat="1" ht="38.25" x14ac:dyDescent="0.2">
      <c r="B31" s="30" t="s">
        <v>713</v>
      </c>
      <c r="C31" s="47">
        <v>20103</v>
      </c>
      <c r="D31" s="32" t="s">
        <v>402</v>
      </c>
      <c r="E31" s="32">
        <v>101150</v>
      </c>
      <c r="F31" s="53">
        <v>51282916</v>
      </c>
      <c r="G31" s="35">
        <v>92085375</v>
      </c>
      <c r="H31" s="48" t="s">
        <v>770</v>
      </c>
      <c r="I31" s="61">
        <v>6</v>
      </c>
      <c r="J31" s="62">
        <v>7600</v>
      </c>
      <c r="K31" s="37">
        <f t="shared" si="0"/>
        <v>45600</v>
      </c>
      <c r="L31" s="38" t="s">
        <v>719</v>
      </c>
      <c r="M31" s="39" t="s">
        <v>707</v>
      </c>
    </row>
    <row r="32" spans="2:13" s="177" customFormat="1" ht="38.25" x14ac:dyDescent="0.2">
      <c r="B32" s="30" t="s">
        <v>713</v>
      </c>
      <c r="C32" s="47">
        <v>20103</v>
      </c>
      <c r="D32" s="32" t="s">
        <v>402</v>
      </c>
      <c r="E32" s="32" t="s">
        <v>346</v>
      </c>
      <c r="F32" s="63">
        <v>51171630</v>
      </c>
      <c r="G32" s="64">
        <v>92084910</v>
      </c>
      <c r="H32" s="58" t="s">
        <v>771</v>
      </c>
      <c r="I32" s="61">
        <v>10</v>
      </c>
      <c r="J32" s="62">
        <v>3654</v>
      </c>
      <c r="K32" s="37">
        <f t="shared" si="0"/>
        <v>36540</v>
      </c>
      <c r="L32" s="38" t="s">
        <v>719</v>
      </c>
      <c r="M32" s="39" t="s">
        <v>707</v>
      </c>
    </row>
    <row r="33" spans="2:13" s="177" customFormat="1" ht="38.25" x14ac:dyDescent="0.2">
      <c r="B33" s="30" t="s">
        <v>713</v>
      </c>
      <c r="C33" s="47">
        <v>20103</v>
      </c>
      <c r="D33" s="32" t="s">
        <v>402</v>
      </c>
      <c r="E33" s="32">
        <v>100120</v>
      </c>
      <c r="F33" s="53">
        <v>51284014</v>
      </c>
      <c r="G33" s="35">
        <v>92085377</v>
      </c>
      <c r="H33" s="65" t="s">
        <v>772</v>
      </c>
      <c r="I33" s="61">
        <v>8</v>
      </c>
      <c r="J33" s="62">
        <v>5100</v>
      </c>
      <c r="K33" s="37">
        <f t="shared" si="0"/>
        <v>40800</v>
      </c>
      <c r="L33" s="38" t="s">
        <v>719</v>
      </c>
      <c r="M33" s="39" t="s">
        <v>707</v>
      </c>
    </row>
    <row r="34" spans="2:13" s="177" customFormat="1" ht="38.25" x14ac:dyDescent="0.2">
      <c r="B34" s="30" t="s">
        <v>713</v>
      </c>
      <c r="C34" s="47">
        <v>20103</v>
      </c>
      <c r="D34" s="32" t="s">
        <v>105</v>
      </c>
      <c r="E34" s="32" t="s">
        <v>346</v>
      </c>
      <c r="F34" s="53">
        <v>42132205</v>
      </c>
      <c r="G34" s="35">
        <v>90028352</v>
      </c>
      <c r="H34" s="31" t="s">
        <v>773</v>
      </c>
      <c r="I34" s="61">
        <v>20</v>
      </c>
      <c r="J34" s="62">
        <v>320</v>
      </c>
      <c r="K34" s="37">
        <f t="shared" si="0"/>
        <v>6400</v>
      </c>
      <c r="L34" s="38" t="s">
        <v>719</v>
      </c>
      <c r="M34" s="39" t="s">
        <v>707</v>
      </c>
    </row>
    <row r="35" spans="2:13" s="177" customFormat="1" ht="38.25" x14ac:dyDescent="0.2">
      <c r="B35" s="30" t="s">
        <v>713</v>
      </c>
      <c r="C35" s="47">
        <v>20199</v>
      </c>
      <c r="D35" s="32">
        <v>900</v>
      </c>
      <c r="E35" s="32" t="s">
        <v>774</v>
      </c>
      <c r="F35" s="35">
        <v>10171599</v>
      </c>
      <c r="G35" s="42">
        <v>92015294</v>
      </c>
      <c r="H35" s="66" t="s">
        <v>775</v>
      </c>
      <c r="I35" s="61">
        <v>4500</v>
      </c>
      <c r="J35" s="62">
        <v>60</v>
      </c>
      <c r="K35" s="37">
        <f t="shared" si="0"/>
        <v>270000</v>
      </c>
      <c r="L35" s="38" t="s">
        <v>719</v>
      </c>
      <c r="M35" s="39" t="s">
        <v>707</v>
      </c>
    </row>
    <row r="36" spans="2:13" s="177" customFormat="1" ht="38.25" x14ac:dyDescent="0.2">
      <c r="B36" s="30" t="s">
        <v>713</v>
      </c>
      <c r="C36" s="47">
        <v>20199</v>
      </c>
      <c r="D36" s="32" t="s">
        <v>60</v>
      </c>
      <c r="E36" s="32" t="s">
        <v>18</v>
      </c>
      <c r="F36" s="35">
        <v>10171702</v>
      </c>
      <c r="G36" s="35">
        <v>92029074</v>
      </c>
      <c r="H36" s="31" t="s">
        <v>777</v>
      </c>
      <c r="I36" s="61">
        <v>3</v>
      </c>
      <c r="J36" s="60">
        <v>20726</v>
      </c>
      <c r="K36" s="37">
        <f t="shared" si="0"/>
        <v>62178</v>
      </c>
      <c r="L36" s="38" t="s">
        <v>719</v>
      </c>
      <c r="M36" s="67" t="s">
        <v>707</v>
      </c>
    </row>
    <row r="37" spans="2:13" s="177" customFormat="1" ht="38.25" x14ac:dyDescent="0.2">
      <c r="B37" s="30" t="s">
        <v>713</v>
      </c>
      <c r="C37" s="47">
        <v>20199</v>
      </c>
      <c r="D37" s="32" t="s">
        <v>60</v>
      </c>
      <c r="E37" s="32" t="s">
        <v>423</v>
      </c>
      <c r="F37" s="35">
        <v>10171702</v>
      </c>
      <c r="G37" s="35">
        <v>92015111</v>
      </c>
      <c r="H37" s="68" t="s">
        <v>778</v>
      </c>
      <c r="I37" s="61">
        <v>2</v>
      </c>
      <c r="J37" s="60">
        <v>31421</v>
      </c>
      <c r="K37" s="37">
        <f t="shared" si="0"/>
        <v>62842</v>
      </c>
      <c r="L37" s="38" t="s">
        <v>719</v>
      </c>
      <c r="M37" s="67" t="s">
        <v>707</v>
      </c>
    </row>
    <row r="38" spans="2:13" s="177" customFormat="1" ht="38.25" x14ac:dyDescent="0.2">
      <c r="B38" s="30" t="s">
        <v>713</v>
      </c>
      <c r="C38" s="47">
        <v>20199</v>
      </c>
      <c r="D38" s="32" t="s">
        <v>60</v>
      </c>
      <c r="E38" s="32" t="s">
        <v>399</v>
      </c>
      <c r="F38" s="35">
        <v>10171702</v>
      </c>
      <c r="G38" s="35">
        <v>92015117</v>
      </c>
      <c r="H38" s="69" t="s">
        <v>779</v>
      </c>
      <c r="I38" s="61">
        <v>5</v>
      </c>
      <c r="J38" s="60">
        <v>5305</v>
      </c>
      <c r="K38" s="37">
        <f t="shared" si="0"/>
        <v>26525</v>
      </c>
      <c r="L38" s="38" t="s">
        <v>719</v>
      </c>
      <c r="M38" s="67" t="s">
        <v>707</v>
      </c>
    </row>
    <row r="39" spans="2:13" s="177" customFormat="1" ht="38.25" x14ac:dyDescent="0.2">
      <c r="B39" s="30" t="s">
        <v>713</v>
      </c>
      <c r="C39" s="47">
        <v>20199</v>
      </c>
      <c r="D39" s="32" t="s">
        <v>60</v>
      </c>
      <c r="E39" s="32" t="s">
        <v>780</v>
      </c>
      <c r="F39" s="35">
        <v>10171702</v>
      </c>
      <c r="G39" s="35">
        <v>92079619</v>
      </c>
      <c r="H39" s="48" t="s">
        <v>781</v>
      </c>
      <c r="I39" s="51">
        <v>1</v>
      </c>
      <c r="J39" s="60">
        <v>25992</v>
      </c>
      <c r="K39" s="37">
        <f t="shared" si="0"/>
        <v>25992</v>
      </c>
      <c r="L39" s="38" t="s">
        <v>719</v>
      </c>
      <c r="M39" s="39" t="s">
        <v>707</v>
      </c>
    </row>
    <row r="40" spans="2:13" s="177" customFormat="1" ht="38.25" x14ac:dyDescent="0.2">
      <c r="B40" s="30" t="s">
        <v>713</v>
      </c>
      <c r="C40" s="31">
        <v>20199</v>
      </c>
      <c r="D40" s="43" t="s">
        <v>782</v>
      </c>
      <c r="E40" s="43" t="s">
        <v>159</v>
      </c>
      <c r="F40" s="35">
        <v>10171699</v>
      </c>
      <c r="G40" s="35">
        <v>92029070</v>
      </c>
      <c r="H40" s="70" t="s">
        <v>783</v>
      </c>
      <c r="I40" s="51">
        <v>7</v>
      </c>
      <c r="J40" s="60">
        <v>2449</v>
      </c>
      <c r="K40" s="37">
        <f>J40*I40</f>
        <v>17143</v>
      </c>
      <c r="L40" s="38" t="s">
        <v>719</v>
      </c>
      <c r="M40" s="39" t="s">
        <v>707</v>
      </c>
    </row>
    <row r="41" spans="2:13" s="177" customFormat="1" ht="38.25" x14ac:dyDescent="0.2">
      <c r="B41" s="30" t="s">
        <v>713</v>
      </c>
      <c r="C41" s="47">
        <v>20199</v>
      </c>
      <c r="D41" s="32" t="s">
        <v>254</v>
      </c>
      <c r="E41" s="32" t="s">
        <v>784</v>
      </c>
      <c r="F41" s="35">
        <v>10171701</v>
      </c>
      <c r="G41" s="35">
        <v>92051361</v>
      </c>
      <c r="H41" s="70" t="s">
        <v>785</v>
      </c>
      <c r="I41" s="51">
        <v>62</v>
      </c>
      <c r="J41" s="60">
        <v>3334</v>
      </c>
      <c r="K41" s="37">
        <f t="shared" ref="K41:K49" si="1">J41*I41</f>
        <v>206708</v>
      </c>
      <c r="L41" s="38" t="s">
        <v>719</v>
      </c>
      <c r="M41" s="39" t="s">
        <v>707</v>
      </c>
    </row>
    <row r="42" spans="2:13" s="177" customFormat="1" ht="38.25" x14ac:dyDescent="0.2">
      <c r="B42" s="30" t="s">
        <v>713</v>
      </c>
      <c r="C42" s="47">
        <v>20199</v>
      </c>
      <c r="D42" s="32" t="s">
        <v>254</v>
      </c>
      <c r="E42" s="32" t="s">
        <v>72</v>
      </c>
      <c r="F42" s="35">
        <v>10171701</v>
      </c>
      <c r="G42" s="35">
        <v>92028981</v>
      </c>
      <c r="H42" s="66" t="s">
        <v>786</v>
      </c>
      <c r="I42" s="51">
        <v>2</v>
      </c>
      <c r="J42" s="60">
        <v>8499</v>
      </c>
      <c r="K42" s="37">
        <f t="shared" si="1"/>
        <v>16998</v>
      </c>
      <c r="L42" s="38" t="s">
        <v>719</v>
      </c>
      <c r="M42" s="39" t="s">
        <v>707</v>
      </c>
    </row>
    <row r="43" spans="2:13" s="177" customFormat="1" ht="38.25" x14ac:dyDescent="0.2">
      <c r="B43" s="30" t="s">
        <v>713</v>
      </c>
      <c r="C43" s="47">
        <v>20199</v>
      </c>
      <c r="D43" s="32" t="s">
        <v>254</v>
      </c>
      <c r="E43" s="32" t="s">
        <v>144</v>
      </c>
      <c r="F43" s="35">
        <v>10171701</v>
      </c>
      <c r="G43" s="35">
        <v>92028982</v>
      </c>
      <c r="H43" s="70" t="s">
        <v>787</v>
      </c>
      <c r="I43" s="51">
        <v>25</v>
      </c>
      <c r="J43" s="60">
        <v>2513</v>
      </c>
      <c r="K43" s="37">
        <f t="shared" si="1"/>
        <v>62825</v>
      </c>
      <c r="L43" s="38" t="s">
        <v>719</v>
      </c>
      <c r="M43" s="39" t="s">
        <v>707</v>
      </c>
    </row>
    <row r="44" spans="2:13" s="177" customFormat="1" ht="38.25" x14ac:dyDescent="0.2">
      <c r="B44" s="30" t="s">
        <v>713</v>
      </c>
      <c r="C44" s="47">
        <v>20199</v>
      </c>
      <c r="D44" s="32" t="s">
        <v>254</v>
      </c>
      <c r="E44" s="32" t="s">
        <v>788</v>
      </c>
      <c r="F44" s="35">
        <v>10171701</v>
      </c>
      <c r="G44" s="35">
        <v>92015256</v>
      </c>
      <c r="H44" s="48" t="s">
        <v>789</v>
      </c>
      <c r="I44" s="51">
        <v>4</v>
      </c>
      <c r="J44" s="60">
        <v>2183</v>
      </c>
      <c r="K44" s="37">
        <f t="shared" si="1"/>
        <v>8732</v>
      </c>
      <c r="L44" s="38" t="s">
        <v>719</v>
      </c>
      <c r="M44" s="39" t="s">
        <v>707</v>
      </c>
    </row>
    <row r="45" spans="2:13" s="177" customFormat="1" ht="51" x14ac:dyDescent="0.2">
      <c r="B45" s="30" t="s">
        <v>713</v>
      </c>
      <c r="C45" s="47">
        <v>20199</v>
      </c>
      <c r="D45" s="32" t="s">
        <v>254</v>
      </c>
      <c r="E45" s="32" t="s">
        <v>790</v>
      </c>
      <c r="F45" s="35">
        <v>10171701</v>
      </c>
      <c r="G45" s="35">
        <v>92079992</v>
      </c>
      <c r="H45" s="48" t="s">
        <v>791</v>
      </c>
      <c r="I45" s="51">
        <v>26</v>
      </c>
      <c r="J45" s="60">
        <v>13569</v>
      </c>
      <c r="K45" s="37">
        <f>J45*I45</f>
        <v>352794</v>
      </c>
      <c r="L45" s="38" t="s">
        <v>719</v>
      </c>
      <c r="M45" s="39" t="s">
        <v>707</v>
      </c>
    </row>
    <row r="46" spans="2:13" s="177" customFormat="1" ht="38.25" x14ac:dyDescent="0.2">
      <c r="B46" s="30" t="s">
        <v>713</v>
      </c>
      <c r="C46" s="47">
        <v>20199</v>
      </c>
      <c r="D46" s="32" t="s">
        <v>792</v>
      </c>
      <c r="E46" s="32" t="s">
        <v>128</v>
      </c>
      <c r="F46" s="35">
        <v>10171605</v>
      </c>
      <c r="G46" s="35">
        <v>92077050</v>
      </c>
      <c r="H46" s="70" t="s">
        <v>793</v>
      </c>
      <c r="I46" s="51">
        <v>90</v>
      </c>
      <c r="J46" s="60">
        <v>322</v>
      </c>
      <c r="K46" s="37">
        <f>J46*I46</f>
        <v>28980</v>
      </c>
      <c r="L46" s="38" t="s">
        <v>719</v>
      </c>
      <c r="M46" s="39" t="s">
        <v>707</v>
      </c>
    </row>
    <row r="47" spans="2:13" s="177" customFormat="1" ht="38.25" x14ac:dyDescent="0.2">
      <c r="B47" s="30" t="s">
        <v>713</v>
      </c>
      <c r="C47" s="47">
        <v>20199</v>
      </c>
      <c r="D47" s="32" t="s">
        <v>792</v>
      </c>
      <c r="E47" s="32" t="s">
        <v>794</v>
      </c>
      <c r="F47" s="35">
        <v>10171605</v>
      </c>
      <c r="G47" s="35">
        <v>92079571</v>
      </c>
      <c r="H47" s="70" t="s">
        <v>795</v>
      </c>
      <c r="I47" s="51">
        <v>5</v>
      </c>
      <c r="J47" s="60">
        <v>6500</v>
      </c>
      <c r="K47" s="37">
        <f>J47*I47</f>
        <v>32500</v>
      </c>
      <c r="L47" s="38" t="s">
        <v>719</v>
      </c>
      <c r="M47" s="39" t="s">
        <v>707</v>
      </c>
    </row>
    <row r="48" spans="2:13" s="177" customFormat="1" ht="38.25" x14ac:dyDescent="0.2">
      <c r="B48" s="30" t="s">
        <v>713</v>
      </c>
      <c r="C48" s="47">
        <v>20199</v>
      </c>
      <c r="D48" s="32" t="s">
        <v>792</v>
      </c>
      <c r="E48" s="43" t="s">
        <v>796</v>
      </c>
      <c r="F48" s="35">
        <v>10171599</v>
      </c>
      <c r="G48" s="35">
        <v>92015287</v>
      </c>
      <c r="H48" s="70" t="s">
        <v>797</v>
      </c>
      <c r="I48" s="51">
        <v>720</v>
      </c>
      <c r="J48" s="60">
        <v>318</v>
      </c>
      <c r="K48" s="37">
        <f>J48*I48</f>
        <v>228960</v>
      </c>
      <c r="L48" s="38" t="s">
        <v>719</v>
      </c>
      <c r="M48" s="39" t="s">
        <v>707</v>
      </c>
    </row>
    <row r="49" spans="2:13" s="177" customFormat="1" ht="38.25" x14ac:dyDescent="0.2">
      <c r="B49" s="30" t="s">
        <v>713</v>
      </c>
      <c r="C49" s="47">
        <v>20199</v>
      </c>
      <c r="D49" s="32" t="s">
        <v>792</v>
      </c>
      <c r="E49" s="32" t="s">
        <v>798</v>
      </c>
      <c r="F49" s="35">
        <v>10171601</v>
      </c>
      <c r="G49" s="35">
        <v>92028998</v>
      </c>
      <c r="H49" s="70" t="s">
        <v>799</v>
      </c>
      <c r="I49" s="51">
        <v>900</v>
      </c>
      <c r="J49" s="60">
        <v>304</v>
      </c>
      <c r="K49" s="37">
        <f t="shared" si="1"/>
        <v>273600</v>
      </c>
      <c r="L49" s="38" t="s">
        <v>719</v>
      </c>
      <c r="M49" s="39" t="s">
        <v>707</v>
      </c>
    </row>
    <row r="50" spans="2:13" s="177" customFormat="1" ht="38.25" x14ac:dyDescent="0.2">
      <c r="B50" s="30" t="s">
        <v>713</v>
      </c>
      <c r="C50" s="47">
        <v>20199</v>
      </c>
      <c r="D50" s="32" t="s">
        <v>792</v>
      </c>
      <c r="E50" s="32" t="s">
        <v>800</v>
      </c>
      <c r="F50" s="35">
        <v>10171605</v>
      </c>
      <c r="G50" s="35">
        <v>92028959</v>
      </c>
      <c r="H50" s="70" t="s">
        <v>801</v>
      </c>
      <c r="I50" s="71">
        <v>515</v>
      </c>
      <c r="J50" s="60">
        <v>355</v>
      </c>
      <c r="K50" s="37">
        <f>I50*J50</f>
        <v>182825</v>
      </c>
      <c r="L50" s="38" t="s">
        <v>719</v>
      </c>
      <c r="M50" s="39" t="s">
        <v>707</v>
      </c>
    </row>
    <row r="51" spans="2:13" s="177" customFormat="1" ht="38.25" x14ac:dyDescent="0.2">
      <c r="B51" s="30" t="s">
        <v>713</v>
      </c>
      <c r="C51" s="47">
        <v>20199</v>
      </c>
      <c r="D51" s="32">
        <v>900</v>
      </c>
      <c r="E51" s="32" t="s">
        <v>802</v>
      </c>
      <c r="F51" s="35">
        <v>10191509</v>
      </c>
      <c r="G51" s="35">
        <v>92010535</v>
      </c>
      <c r="H51" s="70" t="s">
        <v>803</v>
      </c>
      <c r="I51" s="51">
        <v>8</v>
      </c>
      <c r="J51" s="60">
        <v>6896</v>
      </c>
      <c r="K51" s="37">
        <f>J51*I51</f>
        <v>55168</v>
      </c>
      <c r="L51" s="38" t="s">
        <v>719</v>
      </c>
      <c r="M51" s="39" t="s">
        <v>707</v>
      </c>
    </row>
    <row r="52" spans="2:13" s="177" customFormat="1" ht="63.75" x14ac:dyDescent="0.2">
      <c r="B52" s="30" t="s">
        <v>713</v>
      </c>
      <c r="C52" s="47">
        <v>20199</v>
      </c>
      <c r="D52" s="32">
        <v>200</v>
      </c>
      <c r="E52" s="32" t="s">
        <v>163</v>
      </c>
      <c r="F52" s="35">
        <v>10191509</v>
      </c>
      <c r="G52" s="35">
        <v>92079822</v>
      </c>
      <c r="H52" s="70" t="s">
        <v>804</v>
      </c>
      <c r="I52" s="61">
        <v>15</v>
      </c>
      <c r="J52" s="62">
        <v>2693</v>
      </c>
      <c r="K52" s="37">
        <f t="shared" ref="K52:K61" si="2">I52*J52</f>
        <v>40395</v>
      </c>
      <c r="L52" s="38" t="s">
        <v>719</v>
      </c>
      <c r="M52" s="39" t="s">
        <v>707</v>
      </c>
    </row>
    <row r="53" spans="2:13" s="177" customFormat="1" ht="38.25" x14ac:dyDescent="0.2">
      <c r="B53" s="30" t="s">
        <v>713</v>
      </c>
      <c r="C53" s="47">
        <v>20199</v>
      </c>
      <c r="D53" s="32" t="s">
        <v>805</v>
      </c>
      <c r="E53" s="32" t="s">
        <v>460</v>
      </c>
      <c r="F53" s="40">
        <v>10191509</v>
      </c>
      <c r="G53" s="40">
        <v>92080304</v>
      </c>
      <c r="H53" s="70" t="s">
        <v>806</v>
      </c>
      <c r="I53" s="72">
        <v>1</v>
      </c>
      <c r="J53" s="62">
        <v>7844</v>
      </c>
      <c r="K53" s="37">
        <f t="shared" si="2"/>
        <v>7844</v>
      </c>
      <c r="L53" s="38" t="s">
        <v>719</v>
      </c>
      <c r="M53" s="39" t="s">
        <v>707</v>
      </c>
    </row>
    <row r="54" spans="2:13" s="177" customFormat="1" ht="38.25" x14ac:dyDescent="0.2">
      <c r="B54" s="30" t="s">
        <v>713</v>
      </c>
      <c r="C54" s="55">
        <v>20202</v>
      </c>
      <c r="D54" s="32" t="s">
        <v>792</v>
      </c>
      <c r="E54" s="32" t="s">
        <v>18</v>
      </c>
      <c r="F54" s="42">
        <v>10151704</v>
      </c>
      <c r="G54" s="42">
        <v>92045154</v>
      </c>
      <c r="H54" s="30" t="s">
        <v>807</v>
      </c>
      <c r="I54" s="72">
        <v>10</v>
      </c>
      <c r="J54" s="36">
        <v>21642</v>
      </c>
      <c r="K54" s="37">
        <f t="shared" si="2"/>
        <v>216420</v>
      </c>
      <c r="L54" s="38" t="s">
        <v>719</v>
      </c>
      <c r="M54" s="39" t="s">
        <v>707</v>
      </c>
    </row>
    <row r="55" spans="2:13" s="177" customFormat="1" ht="38.25" x14ac:dyDescent="0.2">
      <c r="B55" s="30" t="s">
        <v>713</v>
      </c>
      <c r="C55" s="47">
        <v>20204</v>
      </c>
      <c r="D55" s="32" t="s">
        <v>17</v>
      </c>
      <c r="E55" s="32" t="s">
        <v>808</v>
      </c>
      <c r="F55" s="42">
        <v>50192403</v>
      </c>
      <c r="G55" s="42">
        <v>92032761</v>
      </c>
      <c r="H55" s="30" t="s">
        <v>809</v>
      </c>
      <c r="I55" s="72">
        <v>14034</v>
      </c>
      <c r="J55" s="36">
        <v>169</v>
      </c>
      <c r="K55" s="37">
        <f t="shared" si="2"/>
        <v>2371746</v>
      </c>
      <c r="L55" s="38" t="s">
        <v>719</v>
      </c>
      <c r="M55" s="39" t="s">
        <v>707</v>
      </c>
    </row>
    <row r="56" spans="2:13" s="177" customFormat="1" ht="38.25" x14ac:dyDescent="0.2">
      <c r="B56" s="30" t="s">
        <v>713</v>
      </c>
      <c r="C56" s="47">
        <v>20204</v>
      </c>
      <c r="D56" s="32" t="s">
        <v>17</v>
      </c>
      <c r="E56" s="32" t="s">
        <v>18</v>
      </c>
      <c r="F56" s="42">
        <v>10121509</v>
      </c>
      <c r="G56" s="42">
        <v>92159475</v>
      </c>
      <c r="H56" s="30" t="s">
        <v>811</v>
      </c>
      <c r="I56" s="72">
        <v>782</v>
      </c>
      <c r="J56" s="36">
        <v>353</v>
      </c>
      <c r="K56" s="37">
        <f t="shared" si="2"/>
        <v>276046</v>
      </c>
      <c r="L56" s="38" t="s">
        <v>719</v>
      </c>
      <c r="M56" s="39" t="s">
        <v>707</v>
      </c>
    </row>
    <row r="57" spans="2:13" s="177" customFormat="1" ht="38.25" x14ac:dyDescent="0.2">
      <c r="B57" s="30" t="s">
        <v>713</v>
      </c>
      <c r="C57" s="47">
        <v>20204</v>
      </c>
      <c r="D57" s="32" t="s">
        <v>17</v>
      </c>
      <c r="E57" s="32" t="s">
        <v>114</v>
      </c>
      <c r="F57" s="42">
        <v>10121505</v>
      </c>
      <c r="G57" s="42">
        <v>92074370</v>
      </c>
      <c r="H57" s="30" t="s">
        <v>812</v>
      </c>
      <c r="I57" s="72">
        <v>1000</v>
      </c>
      <c r="J57" s="36">
        <v>131</v>
      </c>
      <c r="K57" s="37">
        <f t="shared" si="2"/>
        <v>131000</v>
      </c>
      <c r="L57" s="38" t="s">
        <v>719</v>
      </c>
      <c r="M57" s="39" t="s">
        <v>707</v>
      </c>
    </row>
    <row r="58" spans="2:13" s="177" customFormat="1" ht="38.25" x14ac:dyDescent="0.2">
      <c r="B58" s="30" t="s">
        <v>713</v>
      </c>
      <c r="C58" s="47">
        <v>20301</v>
      </c>
      <c r="D58" s="32" t="s">
        <v>254</v>
      </c>
      <c r="E58" s="32" t="s">
        <v>813</v>
      </c>
      <c r="F58" s="42">
        <v>31152002</v>
      </c>
      <c r="G58" s="57">
        <v>90016257</v>
      </c>
      <c r="H58" s="30" t="s">
        <v>814</v>
      </c>
      <c r="I58" s="72">
        <v>59</v>
      </c>
      <c r="J58" s="36">
        <v>19093</v>
      </c>
      <c r="K58" s="37">
        <f t="shared" si="2"/>
        <v>1126487</v>
      </c>
      <c r="L58" s="38" t="s">
        <v>719</v>
      </c>
      <c r="M58" s="39" t="s">
        <v>707</v>
      </c>
    </row>
    <row r="59" spans="2:13" s="177" customFormat="1" ht="38.25" x14ac:dyDescent="0.2">
      <c r="B59" s="30" t="s">
        <v>713</v>
      </c>
      <c r="C59" s="47">
        <v>20301</v>
      </c>
      <c r="D59" s="32">
        <v>170</v>
      </c>
      <c r="E59" s="32" t="s">
        <v>815</v>
      </c>
      <c r="F59" s="35">
        <v>31162404</v>
      </c>
      <c r="G59" s="35">
        <v>92045434</v>
      </c>
      <c r="H59" s="70" t="s">
        <v>816</v>
      </c>
      <c r="I59" s="73">
        <v>115</v>
      </c>
      <c r="J59" s="36">
        <v>1879</v>
      </c>
      <c r="K59" s="37">
        <f t="shared" si="2"/>
        <v>216085</v>
      </c>
      <c r="L59" s="38" t="s">
        <v>719</v>
      </c>
      <c r="M59" s="39" t="s">
        <v>707</v>
      </c>
    </row>
    <row r="60" spans="2:13" s="177" customFormat="1" ht="38.25" x14ac:dyDescent="0.2">
      <c r="B60" s="30" t="s">
        <v>713</v>
      </c>
      <c r="C60" s="47">
        <v>20301</v>
      </c>
      <c r="D60" s="32" t="s">
        <v>86</v>
      </c>
      <c r="E60" s="32" t="s">
        <v>72</v>
      </c>
      <c r="F60" s="33" t="s">
        <v>89</v>
      </c>
      <c r="G60" s="33" t="s">
        <v>817</v>
      </c>
      <c r="H60" s="30" t="s">
        <v>818</v>
      </c>
      <c r="I60" s="73">
        <v>8</v>
      </c>
      <c r="J60" s="36">
        <v>849</v>
      </c>
      <c r="K60" s="37">
        <f t="shared" si="2"/>
        <v>6792</v>
      </c>
      <c r="L60" s="38" t="s">
        <v>719</v>
      </c>
      <c r="M60" s="39" t="s">
        <v>707</v>
      </c>
    </row>
    <row r="61" spans="2:13" s="177" customFormat="1" ht="38.25" x14ac:dyDescent="0.2">
      <c r="B61" s="30" t="s">
        <v>713</v>
      </c>
      <c r="C61" s="47">
        <v>20301</v>
      </c>
      <c r="D61" s="32">
        <v>160</v>
      </c>
      <c r="E61" s="32" t="s">
        <v>18</v>
      </c>
      <c r="F61" s="74" t="s">
        <v>819</v>
      </c>
      <c r="G61" s="74" t="s">
        <v>820</v>
      </c>
      <c r="H61" s="30" t="s">
        <v>821</v>
      </c>
      <c r="I61" s="71">
        <v>5</v>
      </c>
      <c r="J61" s="75">
        <v>5596</v>
      </c>
      <c r="K61" s="37">
        <f t="shared" si="2"/>
        <v>27980</v>
      </c>
      <c r="L61" s="38" t="s">
        <v>719</v>
      </c>
      <c r="M61" s="39" t="s">
        <v>707</v>
      </c>
    </row>
    <row r="62" spans="2:13" s="177" customFormat="1" ht="38.25" x14ac:dyDescent="0.2">
      <c r="B62" s="30" t="s">
        <v>713</v>
      </c>
      <c r="C62" s="76">
        <v>200301</v>
      </c>
      <c r="D62" s="32">
        <v>180</v>
      </c>
      <c r="E62" s="32" t="s">
        <v>822</v>
      </c>
      <c r="F62" s="77" t="s">
        <v>823</v>
      </c>
      <c r="G62" s="77" t="s">
        <v>824</v>
      </c>
      <c r="H62" s="30" t="s">
        <v>825</v>
      </c>
      <c r="I62" s="78">
        <v>10</v>
      </c>
      <c r="J62" s="79">
        <v>2758</v>
      </c>
      <c r="K62" s="37">
        <f>J62*I62</f>
        <v>27580</v>
      </c>
      <c r="L62" s="38" t="s">
        <v>719</v>
      </c>
      <c r="M62" s="39" t="s">
        <v>707</v>
      </c>
    </row>
    <row r="63" spans="2:13" s="177" customFormat="1" ht="38.25" x14ac:dyDescent="0.2">
      <c r="B63" s="30" t="s">
        <v>713</v>
      </c>
      <c r="C63" s="80">
        <v>20306</v>
      </c>
      <c r="D63" s="32" t="s">
        <v>273</v>
      </c>
      <c r="E63" s="32" t="s">
        <v>457</v>
      </c>
      <c r="F63" s="33" t="s">
        <v>275</v>
      </c>
      <c r="G63" s="33" t="s">
        <v>458</v>
      </c>
      <c r="H63" s="30" t="s">
        <v>826</v>
      </c>
      <c r="I63" s="51">
        <v>15</v>
      </c>
      <c r="J63" s="79">
        <v>2650</v>
      </c>
      <c r="K63" s="37">
        <f>J63*I63</f>
        <v>39750</v>
      </c>
      <c r="L63" s="38" t="s">
        <v>719</v>
      </c>
      <c r="M63" s="39" t="s">
        <v>707</v>
      </c>
    </row>
    <row r="64" spans="2:13" s="177" customFormat="1" ht="38.25" x14ac:dyDescent="0.2">
      <c r="B64" s="30" t="s">
        <v>713</v>
      </c>
      <c r="C64" s="81">
        <v>20306</v>
      </c>
      <c r="D64" s="82" t="s">
        <v>273</v>
      </c>
      <c r="E64" s="83" t="s">
        <v>460</v>
      </c>
      <c r="F64" s="44" t="s">
        <v>275</v>
      </c>
      <c r="G64" s="44" t="s">
        <v>827</v>
      </c>
      <c r="H64" s="30" t="s">
        <v>828</v>
      </c>
      <c r="I64" s="51">
        <v>14</v>
      </c>
      <c r="J64" s="79">
        <v>4668</v>
      </c>
      <c r="K64" s="37">
        <f>J64*I64</f>
        <v>65352</v>
      </c>
      <c r="L64" s="38" t="s">
        <v>719</v>
      </c>
      <c r="M64" s="39" t="s">
        <v>707</v>
      </c>
    </row>
    <row r="65" spans="2:13" s="177" customFormat="1" ht="51" x14ac:dyDescent="0.2">
      <c r="B65" s="30" t="s">
        <v>713</v>
      </c>
      <c r="C65" s="80">
        <v>20306</v>
      </c>
      <c r="D65" s="32">
        <v>175</v>
      </c>
      <c r="E65" s="32" t="s">
        <v>346</v>
      </c>
      <c r="F65" s="35">
        <v>40142008</v>
      </c>
      <c r="G65" s="35">
        <v>92044135</v>
      </c>
      <c r="H65" s="70" t="s">
        <v>829</v>
      </c>
      <c r="I65" s="51">
        <v>15</v>
      </c>
      <c r="J65" s="36">
        <v>765</v>
      </c>
      <c r="K65" s="37">
        <f t="shared" ref="K65:K79" si="3">J65*I65</f>
        <v>11475</v>
      </c>
      <c r="L65" s="38" t="s">
        <v>719</v>
      </c>
      <c r="M65" s="39" t="s">
        <v>707</v>
      </c>
    </row>
    <row r="66" spans="2:13" s="177" customFormat="1" ht="38.25" x14ac:dyDescent="0.2">
      <c r="B66" s="30" t="s">
        <v>713</v>
      </c>
      <c r="C66" s="81">
        <v>20306</v>
      </c>
      <c r="D66" s="82">
        <v>175</v>
      </c>
      <c r="E66" s="82" t="s">
        <v>423</v>
      </c>
      <c r="F66" s="35">
        <v>40142007</v>
      </c>
      <c r="G66" s="35">
        <v>92019195</v>
      </c>
      <c r="H66" s="70" t="s">
        <v>831</v>
      </c>
      <c r="I66" s="51">
        <v>180</v>
      </c>
      <c r="J66" s="79">
        <v>424</v>
      </c>
      <c r="K66" s="37">
        <f>J66*I66</f>
        <v>76320</v>
      </c>
      <c r="L66" s="38" t="s">
        <v>719</v>
      </c>
      <c r="M66" s="39" t="s">
        <v>707</v>
      </c>
    </row>
    <row r="67" spans="2:13" s="177" customFormat="1" ht="41.25" customHeight="1" x14ac:dyDescent="0.2">
      <c r="B67" s="30" t="s">
        <v>713</v>
      </c>
      <c r="C67" s="80">
        <v>20306</v>
      </c>
      <c r="D67" s="32">
        <v>175</v>
      </c>
      <c r="E67" s="32" t="s">
        <v>423</v>
      </c>
      <c r="F67" s="84">
        <v>40142007</v>
      </c>
      <c r="G67" s="84">
        <v>92019194</v>
      </c>
      <c r="H67" s="70" t="s">
        <v>832</v>
      </c>
      <c r="I67" s="51">
        <v>90</v>
      </c>
      <c r="J67" s="79">
        <v>849</v>
      </c>
      <c r="K67" s="37">
        <f t="shared" si="3"/>
        <v>76410</v>
      </c>
      <c r="L67" s="38" t="s">
        <v>719</v>
      </c>
      <c r="M67" s="39" t="s">
        <v>707</v>
      </c>
    </row>
    <row r="68" spans="2:13" s="177" customFormat="1" ht="38.25" x14ac:dyDescent="0.2">
      <c r="B68" s="30" t="s">
        <v>713</v>
      </c>
      <c r="C68" s="80">
        <v>20606</v>
      </c>
      <c r="D68" s="32" t="s">
        <v>17</v>
      </c>
      <c r="E68" s="32" t="s">
        <v>32</v>
      </c>
      <c r="F68" s="35">
        <v>41171708</v>
      </c>
      <c r="G68" s="35" t="s">
        <v>833</v>
      </c>
      <c r="H68" s="50" t="s">
        <v>834</v>
      </c>
      <c r="I68" s="51">
        <v>6</v>
      </c>
      <c r="J68" s="79">
        <v>200</v>
      </c>
      <c r="K68" s="37">
        <f t="shared" si="3"/>
        <v>1200</v>
      </c>
      <c r="L68" s="38" t="s">
        <v>719</v>
      </c>
      <c r="M68" s="39" t="s">
        <v>707</v>
      </c>
    </row>
    <row r="69" spans="2:13" s="177" customFormat="1" ht="38.25" x14ac:dyDescent="0.2">
      <c r="B69" s="30" t="s">
        <v>713</v>
      </c>
      <c r="C69" s="80">
        <v>20606</v>
      </c>
      <c r="D69" s="32" t="s">
        <v>17</v>
      </c>
      <c r="E69" s="32" t="s">
        <v>163</v>
      </c>
      <c r="F69" s="35">
        <v>41171708</v>
      </c>
      <c r="G69" s="35">
        <v>92022825</v>
      </c>
      <c r="H69" s="50" t="s">
        <v>835</v>
      </c>
      <c r="I69" s="51">
        <v>10</v>
      </c>
      <c r="J69" s="79">
        <v>200</v>
      </c>
      <c r="K69" s="37">
        <f t="shared" si="3"/>
        <v>2000</v>
      </c>
      <c r="L69" s="38" t="s">
        <v>719</v>
      </c>
      <c r="M69" s="39" t="s">
        <v>707</v>
      </c>
    </row>
    <row r="70" spans="2:13" s="177" customFormat="1" ht="38.25" x14ac:dyDescent="0.2">
      <c r="B70" s="30" t="s">
        <v>713</v>
      </c>
      <c r="C70" s="80">
        <v>20606</v>
      </c>
      <c r="D70" s="32" t="s">
        <v>402</v>
      </c>
      <c r="E70" s="32" t="s">
        <v>346</v>
      </c>
      <c r="F70" s="35">
        <v>40172808</v>
      </c>
      <c r="G70" s="35">
        <v>92007649</v>
      </c>
      <c r="H70" s="50" t="s">
        <v>836</v>
      </c>
      <c r="I70" s="51">
        <v>10</v>
      </c>
      <c r="J70" s="79">
        <v>200</v>
      </c>
      <c r="K70" s="37">
        <f t="shared" si="3"/>
        <v>2000</v>
      </c>
      <c r="L70" s="38" t="s">
        <v>719</v>
      </c>
      <c r="M70" s="39" t="s">
        <v>707</v>
      </c>
    </row>
    <row r="71" spans="2:13" s="177" customFormat="1" ht="38.25" x14ac:dyDescent="0.2">
      <c r="B71" s="30" t="s">
        <v>713</v>
      </c>
      <c r="C71" s="80">
        <v>20606</v>
      </c>
      <c r="D71" s="32" t="s">
        <v>474</v>
      </c>
      <c r="E71" s="32" t="s">
        <v>159</v>
      </c>
      <c r="F71" s="35">
        <v>41172906</v>
      </c>
      <c r="G71" s="35">
        <v>92023387</v>
      </c>
      <c r="H71" s="50" t="s">
        <v>837</v>
      </c>
      <c r="I71" s="51">
        <v>9</v>
      </c>
      <c r="J71" s="79">
        <v>200</v>
      </c>
      <c r="K71" s="37">
        <f t="shared" si="3"/>
        <v>1800</v>
      </c>
      <c r="L71" s="38" t="s">
        <v>719</v>
      </c>
      <c r="M71" s="39" t="s">
        <v>707</v>
      </c>
    </row>
    <row r="72" spans="2:13" s="177" customFormat="1" ht="38.25" x14ac:dyDescent="0.2">
      <c r="B72" s="30" t="s">
        <v>713</v>
      </c>
      <c r="C72" s="80">
        <v>20606</v>
      </c>
      <c r="D72" s="32" t="s">
        <v>443</v>
      </c>
      <c r="E72" s="32" t="s">
        <v>838</v>
      </c>
      <c r="F72" s="35">
        <v>40174608</v>
      </c>
      <c r="G72" s="35">
        <v>92016387</v>
      </c>
      <c r="H72" s="50" t="s">
        <v>839</v>
      </c>
      <c r="I72" s="51">
        <v>5</v>
      </c>
      <c r="J72" s="79">
        <v>200</v>
      </c>
      <c r="K72" s="37">
        <f t="shared" si="3"/>
        <v>1000</v>
      </c>
      <c r="L72" s="38" t="s">
        <v>719</v>
      </c>
      <c r="M72" s="39" t="s">
        <v>707</v>
      </c>
    </row>
    <row r="73" spans="2:13" s="177" customFormat="1" ht="63.75" x14ac:dyDescent="0.2">
      <c r="B73" s="30" t="s">
        <v>713</v>
      </c>
      <c r="C73" s="80">
        <v>20306</v>
      </c>
      <c r="D73" s="32">
        <v>155</v>
      </c>
      <c r="E73" s="32" t="s">
        <v>18</v>
      </c>
      <c r="F73" s="35">
        <v>30102015</v>
      </c>
      <c r="G73" s="35">
        <v>92038608</v>
      </c>
      <c r="H73" s="70" t="s">
        <v>840</v>
      </c>
      <c r="I73" s="78">
        <v>55</v>
      </c>
      <c r="J73" s="75">
        <v>2016</v>
      </c>
      <c r="K73" s="37">
        <f t="shared" si="3"/>
        <v>110880</v>
      </c>
      <c r="L73" s="38" t="s">
        <v>719</v>
      </c>
      <c r="M73" s="39" t="s">
        <v>707</v>
      </c>
    </row>
    <row r="74" spans="2:13" s="177" customFormat="1" ht="38.25" x14ac:dyDescent="0.2">
      <c r="B74" s="30" t="s">
        <v>713</v>
      </c>
      <c r="C74" s="76">
        <v>20399</v>
      </c>
      <c r="D74" s="32" t="s">
        <v>549</v>
      </c>
      <c r="E74" s="32" t="s">
        <v>842</v>
      </c>
      <c r="F74" s="33" t="s">
        <v>557</v>
      </c>
      <c r="G74" s="33" t="s">
        <v>843</v>
      </c>
      <c r="H74" s="30" t="s">
        <v>844</v>
      </c>
      <c r="I74" s="78">
        <v>1</v>
      </c>
      <c r="J74" s="75">
        <v>7103</v>
      </c>
      <c r="K74" s="37">
        <f t="shared" si="3"/>
        <v>7103</v>
      </c>
      <c r="L74" s="38" t="s">
        <v>719</v>
      </c>
      <c r="M74" s="39" t="s">
        <v>707</v>
      </c>
    </row>
    <row r="75" spans="2:13" s="177" customFormat="1" ht="38.25" x14ac:dyDescent="0.2">
      <c r="B75" s="30" t="s">
        <v>713</v>
      </c>
      <c r="C75" s="47">
        <v>20401</v>
      </c>
      <c r="D75" s="32">
        <v>190</v>
      </c>
      <c r="E75" s="32" t="s">
        <v>18</v>
      </c>
      <c r="F75" s="35">
        <v>27111503</v>
      </c>
      <c r="G75" s="35">
        <v>92012382</v>
      </c>
      <c r="H75" s="70" t="s">
        <v>845</v>
      </c>
      <c r="I75" s="78">
        <v>28</v>
      </c>
      <c r="J75" s="36">
        <v>2721</v>
      </c>
      <c r="K75" s="37">
        <f t="shared" si="3"/>
        <v>76188</v>
      </c>
      <c r="L75" s="38" t="s">
        <v>719</v>
      </c>
      <c r="M75" s="39" t="s">
        <v>707</v>
      </c>
    </row>
    <row r="76" spans="2:13" s="177" customFormat="1" ht="38.25" x14ac:dyDescent="0.2">
      <c r="B76" s="30" t="s">
        <v>713</v>
      </c>
      <c r="C76" s="47">
        <v>20401</v>
      </c>
      <c r="D76" s="32">
        <v>50</v>
      </c>
      <c r="E76" s="32" t="s">
        <v>457</v>
      </c>
      <c r="F76" s="35">
        <v>27112116</v>
      </c>
      <c r="G76" s="35">
        <v>90008581</v>
      </c>
      <c r="H76" s="70" t="s">
        <v>846</v>
      </c>
      <c r="I76" s="78">
        <v>2</v>
      </c>
      <c r="J76" s="36">
        <v>8500</v>
      </c>
      <c r="K76" s="37">
        <f t="shared" si="3"/>
        <v>17000</v>
      </c>
      <c r="L76" s="38" t="s">
        <v>719</v>
      </c>
      <c r="M76" s="39" t="s">
        <v>707</v>
      </c>
    </row>
    <row r="77" spans="2:13" s="177" customFormat="1" ht="38.25" x14ac:dyDescent="0.2">
      <c r="B77" s="30" t="s">
        <v>713</v>
      </c>
      <c r="C77" s="47">
        <v>20401</v>
      </c>
      <c r="D77" s="32" t="s">
        <v>792</v>
      </c>
      <c r="E77" s="32" t="s">
        <v>447</v>
      </c>
      <c r="F77" s="57">
        <v>27112004</v>
      </c>
      <c r="G77" s="57">
        <v>92013046</v>
      </c>
      <c r="H77" s="30" t="s">
        <v>847</v>
      </c>
      <c r="I77" s="51">
        <v>6</v>
      </c>
      <c r="J77" s="36">
        <v>6500</v>
      </c>
      <c r="K77" s="37">
        <f t="shared" si="3"/>
        <v>39000</v>
      </c>
      <c r="L77" s="38" t="s">
        <v>719</v>
      </c>
      <c r="M77" s="39" t="s">
        <v>707</v>
      </c>
    </row>
    <row r="78" spans="2:13" s="177" customFormat="1" ht="38.25" x14ac:dyDescent="0.2">
      <c r="B78" s="30" t="s">
        <v>713</v>
      </c>
      <c r="C78" s="47">
        <v>20401</v>
      </c>
      <c r="D78" s="32" t="s">
        <v>792</v>
      </c>
      <c r="E78" s="32" t="s">
        <v>848</v>
      </c>
      <c r="F78" s="57">
        <v>27112024</v>
      </c>
      <c r="G78" s="57">
        <v>92084374</v>
      </c>
      <c r="H78" s="30" t="s">
        <v>849</v>
      </c>
      <c r="I78" s="51">
        <v>2</v>
      </c>
      <c r="J78" s="36">
        <v>13963</v>
      </c>
      <c r="K78" s="37">
        <f t="shared" si="3"/>
        <v>27926</v>
      </c>
      <c r="L78" s="38" t="s">
        <v>719</v>
      </c>
      <c r="M78" s="39" t="s">
        <v>707</v>
      </c>
    </row>
    <row r="79" spans="2:13" s="177" customFormat="1" ht="38.25" x14ac:dyDescent="0.2">
      <c r="B79" s="30" t="s">
        <v>713</v>
      </c>
      <c r="C79" s="47">
        <v>20401</v>
      </c>
      <c r="D79" s="32">
        <v>900</v>
      </c>
      <c r="E79" s="32" t="s">
        <v>850</v>
      </c>
      <c r="F79" s="57">
        <v>27112003</v>
      </c>
      <c r="G79" s="57">
        <v>92029673</v>
      </c>
      <c r="H79" s="30" t="s">
        <v>851</v>
      </c>
      <c r="I79" s="85">
        <v>2</v>
      </c>
      <c r="J79" s="36">
        <v>4700</v>
      </c>
      <c r="K79" s="37">
        <f t="shared" si="3"/>
        <v>9400</v>
      </c>
      <c r="L79" s="38" t="s">
        <v>719</v>
      </c>
      <c r="M79" s="39" t="s">
        <v>707</v>
      </c>
    </row>
    <row r="80" spans="2:13" s="177" customFormat="1" ht="38.25" x14ac:dyDescent="0.2">
      <c r="B80" s="30" t="s">
        <v>713</v>
      </c>
      <c r="C80" s="47">
        <v>20401</v>
      </c>
      <c r="D80" s="32">
        <v>900</v>
      </c>
      <c r="E80" s="32" t="s">
        <v>852</v>
      </c>
      <c r="F80" s="57">
        <v>24101507</v>
      </c>
      <c r="G80" s="42">
        <v>92003780</v>
      </c>
      <c r="H80" s="30" t="s">
        <v>853</v>
      </c>
      <c r="I80" s="71">
        <v>2</v>
      </c>
      <c r="J80" s="36">
        <v>17000</v>
      </c>
      <c r="K80" s="37">
        <f>I80*J80</f>
        <v>34000</v>
      </c>
      <c r="L80" s="38" t="s">
        <v>719</v>
      </c>
      <c r="M80" s="39" t="s">
        <v>707</v>
      </c>
    </row>
    <row r="81" spans="2:13" s="177" customFormat="1" ht="38.25" x14ac:dyDescent="0.2">
      <c r="B81" s="30" t="s">
        <v>713</v>
      </c>
      <c r="C81" s="47">
        <v>20401</v>
      </c>
      <c r="D81" s="32">
        <v>900</v>
      </c>
      <c r="E81" s="32" t="s">
        <v>854</v>
      </c>
      <c r="F81" s="57">
        <v>10141501</v>
      </c>
      <c r="G81" s="57">
        <v>92085175</v>
      </c>
      <c r="H81" s="30" t="s">
        <v>855</v>
      </c>
      <c r="I81" s="71">
        <v>4</v>
      </c>
      <c r="J81" s="36">
        <v>250000</v>
      </c>
      <c r="K81" s="37">
        <f>I81*J81</f>
        <v>1000000</v>
      </c>
      <c r="L81" s="38" t="s">
        <v>719</v>
      </c>
      <c r="M81" s="39" t="s">
        <v>707</v>
      </c>
    </row>
    <row r="82" spans="2:13" s="177" customFormat="1" ht="63.75" x14ac:dyDescent="0.2">
      <c r="B82" s="30" t="s">
        <v>713</v>
      </c>
      <c r="C82" s="47">
        <v>20401</v>
      </c>
      <c r="D82" s="32">
        <v>275</v>
      </c>
      <c r="E82" s="32" t="s">
        <v>18</v>
      </c>
      <c r="F82" s="35">
        <v>27112029</v>
      </c>
      <c r="G82" s="35">
        <v>92079621</v>
      </c>
      <c r="H82" s="48" t="s">
        <v>856</v>
      </c>
      <c r="I82" s="51">
        <v>1</v>
      </c>
      <c r="J82" s="36">
        <v>5015</v>
      </c>
      <c r="K82" s="37">
        <f>J82*I82</f>
        <v>5015</v>
      </c>
      <c r="L82" s="38" t="s">
        <v>719</v>
      </c>
      <c r="M82" s="39" t="s">
        <v>707</v>
      </c>
    </row>
    <row r="83" spans="2:13" s="177" customFormat="1" ht="38.25" x14ac:dyDescent="0.2">
      <c r="B83" s="30" t="s">
        <v>713</v>
      </c>
      <c r="C83" s="47">
        <v>20401</v>
      </c>
      <c r="D83" s="32" t="s">
        <v>857</v>
      </c>
      <c r="E83" s="32" t="s">
        <v>858</v>
      </c>
      <c r="F83" s="84">
        <v>27111904</v>
      </c>
      <c r="G83" s="84">
        <v>92011262</v>
      </c>
      <c r="H83" s="66" t="s">
        <v>859</v>
      </c>
      <c r="I83" s="71">
        <v>10</v>
      </c>
      <c r="J83" s="36">
        <v>2826</v>
      </c>
      <c r="K83" s="37">
        <f>I83*J83</f>
        <v>28260</v>
      </c>
      <c r="L83" s="38" t="s">
        <v>719</v>
      </c>
      <c r="M83" s="39" t="s">
        <v>707</v>
      </c>
    </row>
    <row r="84" spans="2:13" s="177" customFormat="1" ht="38.25" x14ac:dyDescent="0.2">
      <c r="B84" s="30" t="s">
        <v>713</v>
      </c>
      <c r="C84" s="47">
        <v>20402</v>
      </c>
      <c r="D84" s="32" t="s">
        <v>254</v>
      </c>
      <c r="E84" s="32" t="s">
        <v>736</v>
      </c>
      <c r="F84" s="40">
        <v>27112823</v>
      </c>
      <c r="G84" s="40">
        <v>92011269</v>
      </c>
      <c r="H84" s="66" t="s">
        <v>860</v>
      </c>
      <c r="I84" s="71">
        <v>2</v>
      </c>
      <c r="J84" s="36">
        <v>18000</v>
      </c>
      <c r="K84" s="37">
        <f>I84*J84</f>
        <v>36000</v>
      </c>
      <c r="L84" s="38" t="s">
        <v>719</v>
      </c>
      <c r="M84" s="39" t="s">
        <v>707</v>
      </c>
    </row>
    <row r="85" spans="2:13" s="177" customFormat="1" ht="38.25" x14ac:dyDescent="0.2">
      <c r="B85" s="30" t="s">
        <v>713</v>
      </c>
      <c r="C85" s="31">
        <v>20401</v>
      </c>
      <c r="D85" s="43" t="s">
        <v>667</v>
      </c>
      <c r="E85" s="43" t="s">
        <v>159</v>
      </c>
      <c r="F85" s="44" t="s">
        <v>861</v>
      </c>
      <c r="G85" s="44" t="s">
        <v>862</v>
      </c>
      <c r="H85" s="30" t="s">
        <v>863</v>
      </c>
      <c r="I85" s="71">
        <v>21</v>
      </c>
      <c r="J85" s="36">
        <v>4500</v>
      </c>
      <c r="K85" s="37">
        <f>I85*J85</f>
        <v>94500</v>
      </c>
      <c r="L85" s="38" t="s">
        <v>719</v>
      </c>
      <c r="M85" s="39" t="s">
        <v>707</v>
      </c>
    </row>
    <row r="86" spans="2:13" s="177" customFormat="1" ht="38.25" x14ac:dyDescent="0.2">
      <c r="B86" s="30" t="s">
        <v>713</v>
      </c>
      <c r="C86" s="31">
        <v>20401</v>
      </c>
      <c r="D86" s="43" t="s">
        <v>792</v>
      </c>
      <c r="E86" s="43" t="s">
        <v>447</v>
      </c>
      <c r="F86" s="44" t="s">
        <v>864</v>
      </c>
      <c r="G86" s="44" t="s">
        <v>865</v>
      </c>
      <c r="H86" s="30" t="s">
        <v>866</v>
      </c>
      <c r="I86" s="71">
        <v>6</v>
      </c>
      <c r="J86" s="36">
        <v>6550</v>
      </c>
      <c r="K86" s="37">
        <f>I86*J86</f>
        <v>39300</v>
      </c>
      <c r="L86" s="38" t="s">
        <v>719</v>
      </c>
      <c r="M86" s="39" t="s">
        <v>707</v>
      </c>
    </row>
    <row r="87" spans="2:13" s="177" customFormat="1" ht="38.25" x14ac:dyDescent="0.2">
      <c r="B87" s="30" t="s">
        <v>713</v>
      </c>
      <c r="C87" s="47">
        <v>29902</v>
      </c>
      <c r="D87" s="32" t="s">
        <v>805</v>
      </c>
      <c r="E87" s="32" t="s">
        <v>808</v>
      </c>
      <c r="F87" s="57">
        <v>42142609</v>
      </c>
      <c r="G87" s="57">
        <v>90013921</v>
      </c>
      <c r="H87" s="30" t="s">
        <v>867</v>
      </c>
      <c r="I87" s="51">
        <v>400</v>
      </c>
      <c r="J87" s="36">
        <v>120</v>
      </c>
      <c r="K87" s="37">
        <f t="shared" ref="K87:K105" si="4">J87*I87</f>
        <v>48000</v>
      </c>
      <c r="L87" s="38" t="s">
        <v>719</v>
      </c>
      <c r="M87" s="39" t="s">
        <v>707</v>
      </c>
    </row>
    <row r="88" spans="2:13" s="177" customFormat="1" ht="38.25" x14ac:dyDescent="0.2">
      <c r="B88" s="30" t="s">
        <v>713</v>
      </c>
      <c r="C88" s="47">
        <v>29902</v>
      </c>
      <c r="D88" s="32" t="s">
        <v>273</v>
      </c>
      <c r="E88" s="32" t="s">
        <v>868</v>
      </c>
      <c r="F88" s="57">
        <v>42142523</v>
      </c>
      <c r="G88" s="57">
        <v>90039126</v>
      </c>
      <c r="H88" s="30" t="s">
        <v>869</v>
      </c>
      <c r="I88" s="51">
        <v>120</v>
      </c>
      <c r="J88" s="36">
        <v>276</v>
      </c>
      <c r="K88" s="37">
        <f t="shared" si="4"/>
        <v>33120</v>
      </c>
      <c r="L88" s="38" t="s">
        <v>719</v>
      </c>
      <c r="M88" s="39" t="s">
        <v>707</v>
      </c>
    </row>
    <row r="89" spans="2:13" s="177" customFormat="1" ht="38.25" x14ac:dyDescent="0.2">
      <c r="B89" s="30" t="s">
        <v>713</v>
      </c>
      <c r="C89" s="31">
        <v>29902</v>
      </c>
      <c r="D89" s="43" t="s">
        <v>105</v>
      </c>
      <c r="E89" s="43" t="s">
        <v>163</v>
      </c>
      <c r="F89" s="35">
        <v>42132205</v>
      </c>
      <c r="G89" s="35">
        <v>90028352</v>
      </c>
      <c r="H89" s="48" t="s">
        <v>870</v>
      </c>
      <c r="I89" s="51">
        <v>150</v>
      </c>
      <c r="J89" s="60">
        <v>320</v>
      </c>
      <c r="K89" s="37">
        <f t="shared" si="4"/>
        <v>48000</v>
      </c>
      <c r="L89" s="38" t="s">
        <v>719</v>
      </c>
      <c r="M89" s="39" t="s">
        <v>707</v>
      </c>
    </row>
    <row r="90" spans="2:13" s="177" customFormat="1" ht="38.25" x14ac:dyDescent="0.2">
      <c r="B90" s="30" t="s">
        <v>713</v>
      </c>
      <c r="C90" s="31">
        <v>29902</v>
      </c>
      <c r="D90" s="43" t="s">
        <v>105</v>
      </c>
      <c r="E90" s="43" t="s">
        <v>871</v>
      </c>
      <c r="F90" s="35">
        <v>42132203</v>
      </c>
      <c r="G90" s="35">
        <v>92084989</v>
      </c>
      <c r="H90" s="48" t="s">
        <v>872</v>
      </c>
      <c r="I90" s="51">
        <v>200</v>
      </c>
      <c r="J90" s="60">
        <v>160</v>
      </c>
      <c r="K90" s="37">
        <f t="shared" si="4"/>
        <v>32000</v>
      </c>
      <c r="L90" s="38" t="s">
        <v>719</v>
      </c>
      <c r="M90" s="39" t="s">
        <v>707</v>
      </c>
    </row>
    <row r="91" spans="2:13" s="177" customFormat="1" ht="38.25" x14ac:dyDescent="0.2">
      <c r="B91" s="30" t="s">
        <v>713</v>
      </c>
      <c r="C91" s="47">
        <v>29904</v>
      </c>
      <c r="D91" s="32">
        <v>115</v>
      </c>
      <c r="E91" s="32" t="s">
        <v>808</v>
      </c>
      <c r="F91" s="35">
        <v>46181503</v>
      </c>
      <c r="G91" s="35">
        <v>92007896</v>
      </c>
      <c r="H91" s="70" t="s">
        <v>873</v>
      </c>
      <c r="I91" s="51">
        <v>13</v>
      </c>
      <c r="J91" s="36">
        <v>12000</v>
      </c>
      <c r="K91" s="37">
        <f t="shared" si="4"/>
        <v>156000</v>
      </c>
      <c r="L91" s="38" t="s">
        <v>719</v>
      </c>
      <c r="M91" s="39" t="s">
        <v>707</v>
      </c>
    </row>
    <row r="92" spans="2:13" s="177" customFormat="1" ht="76.5" x14ac:dyDescent="0.2">
      <c r="B92" s="30" t="s">
        <v>713</v>
      </c>
      <c r="C92" s="47">
        <v>29904</v>
      </c>
      <c r="D92" s="32">
        <v>150</v>
      </c>
      <c r="E92" s="32" t="s">
        <v>18</v>
      </c>
      <c r="F92" s="86">
        <v>46181509</v>
      </c>
      <c r="G92" s="35">
        <v>92080589</v>
      </c>
      <c r="H92" s="70" t="s">
        <v>874</v>
      </c>
      <c r="I92" s="71">
        <v>8</v>
      </c>
      <c r="J92" s="36">
        <v>6500</v>
      </c>
      <c r="K92" s="37">
        <f>I92*J92</f>
        <v>52000</v>
      </c>
      <c r="L92" s="38" t="s">
        <v>719</v>
      </c>
      <c r="M92" s="39" t="s">
        <v>707</v>
      </c>
    </row>
    <row r="93" spans="2:13" s="177" customFormat="1" ht="38.25" x14ac:dyDescent="0.2">
      <c r="B93" s="30" t="s">
        <v>713</v>
      </c>
      <c r="C93" s="47">
        <v>29904</v>
      </c>
      <c r="D93" s="32" t="s">
        <v>585</v>
      </c>
      <c r="E93" s="32" t="s">
        <v>501</v>
      </c>
      <c r="F93" s="33" t="s">
        <v>875</v>
      </c>
      <c r="G93" s="33" t="s">
        <v>876</v>
      </c>
      <c r="H93" s="30" t="s">
        <v>877</v>
      </c>
      <c r="I93" s="85">
        <v>34</v>
      </c>
      <c r="J93" s="36">
        <v>7600</v>
      </c>
      <c r="K93" s="37">
        <f>J93*I93</f>
        <v>258400</v>
      </c>
      <c r="L93" s="38" t="s">
        <v>719</v>
      </c>
      <c r="M93" s="39" t="s">
        <v>707</v>
      </c>
    </row>
    <row r="94" spans="2:13" s="177" customFormat="1" ht="38.25" x14ac:dyDescent="0.2">
      <c r="B94" s="30" t="s">
        <v>713</v>
      </c>
      <c r="C94" s="47">
        <v>29904</v>
      </c>
      <c r="D94" s="32">
        <v>900</v>
      </c>
      <c r="E94" s="32" t="s">
        <v>878</v>
      </c>
      <c r="F94" s="57">
        <v>10141606</v>
      </c>
      <c r="G94" s="57">
        <v>92085000</v>
      </c>
      <c r="H94" s="59" t="s">
        <v>879</v>
      </c>
      <c r="I94" s="85">
        <v>10</v>
      </c>
      <c r="J94" s="36">
        <v>8185</v>
      </c>
      <c r="K94" s="37">
        <f>J94*I94</f>
        <v>81850</v>
      </c>
      <c r="L94" s="38" t="s">
        <v>719</v>
      </c>
      <c r="M94" s="39" t="s">
        <v>707</v>
      </c>
    </row>
    <row r="95" spans="2:13" s="177" customFormat="1" ht="38.25" x14ac:dyDescent="0.2">
      <c r="B95" s="30" t="s">
        <v>713</v>
      </c>
      <c r="C95" s="47">
        <v>29904</v>
      </c>
      <c r="D95" s="32">
        <v>900</v>
      </c>
      <c r="E95" s="32" t="s">
        <v>878</v>
      </c>
      <c r="F95" s="57">
        <v>10141604</v>
      </c>
      <c r="G95" s="57">
        <v>92084992</v>
      </c>
      <c r="H95" s="30" t="s">
        <v>880</v>
      </c>
      <c r="I95" s="85">
        <v>8</v>
      </c>
      <c r="J95" s="36">
        <v>1300</v>
      </c>
      <c r="K95" s="37">
        <f>J95*I95</f>
        <v>10400</v>
      </c>
      <c r="L95" s="38" t="s">
        <v>719</v>
      </c>
      <c r="M95" s="39" t="s">
        <v>707</v>
      </c>
    </row>
    <row r="96" spans="2:13" s="177" customFormat="1" ht="38.25" x14ac:dyDescent="0.2">
      <c r="B96" s="30" t="s">
        <v>713</v>
      </c>
      <c r="C96" s="47">
        <v>29904</v>
      </c>
      <c r="D96" s="32">
        <v>900</v>
      </c>
      <c r="E96" s="32" t="s">
        <v>878</v>
      </c>
      <c r="F96" s="57">
        <v>10141505</v>
      </c>
      <c r="G96" s="57">
        <v>92084993</v>
      </c>
      <c r="H96" s="30" t="s">
        <v>881</v>
      </c>
      <c r="I96" s="51">
        <v>8</v>
      </c>
      <c r="J96" s="36">
        <v>8185</v>
      </c>
      <c r="K96" s="37">
        <f t="shared" si="4"/>
        <v>65480</v>
      </c>
      <c r="L96" s="38" t="s">
        <v>719</v>
      </c>
      <c r="M96" s="39" t="s">
        <v>707</v>
      </c>
    </row>
    <row r="97" spans="2:13" s="177" customFormat="1" ht="38.25" x14ac:dyDescent="0.2">
      <c r="B97" s="30" t="s">
        <v>713</v>
      </c>
      <c r="C97" s="47">
        <v>29904</v>
      </c>
      <c r="D97" s="32">
        <v>900</v>
      </c>
      <c r="E97" s="32" t="s">
        <v>878</v>
      </c>
      <c r="F97" s="87">
        <v>10141505</v>
      </c>
      <c r="G97" s="87">
        <v>92084996</v>
      </c>
      <c r="H97" s="30" t="s">
        <v>882</v>
      </c>
      <c r="I97" s="51">
        <v>14</v>
      </c>
      <c r="J97" s="36">
        <v>3200</v>
      </c>
      <c r="K97" s="37">
        <f t="shared" si="4"/>
        <v>44800</v>
      </c>
      <c r="L97" s="38" t="s">
        <v>719</v>
      </c>
      <c r="M97" s="39" t="s">
        <v>707</v>
      </c>
    </row>
    <row r="98" spans="2:13" s="177" customFormat="1" ht="38.25" x14ac:dyDescent="0.2">
      <c r="B98" s="30" t="s">
        <v>713</v>
      </c>
      <c r="C98" s="47">
        <v>29905</v>
      </c>
      <c r="D98" s="32" t="s">
        <v>254</v>
      </c>
      <c r="E98" s="32" t="s">
        <v>163</v>
      </c>
      <c r="F98" s="77" t="s">
        <v>883</v>
      </c>
      <c r="G98" s="77" t="s">
        <v>884</v>
      </c>
      <c r="H98" s="30" t="s">
        <v>885</v>
      </c>
      <c r="I98" s="51">
        <v>20</v>
      </c>
      <c r="J98" s="36">
        <v>1300</v>
      </c>
      <c r="K98" s="37">
        <f t="shared" si="4"/>
        <v>26000</v>
      </c>
      <c r="L98" s="38" t="s">
        <v>719</v>
      </c>
      <c r="M98" s="39" t="s">
        <v>707</v>
      </c>
    </row>
    <row r="99" spans="2:13" s="177" customFormat="1" ht="38.25" x14ac:dyDescent="0.2">
      <c r="B99" s="30" t="s">
        <v>713</v>
      </c>
      <c r="C99" s="47">
        <v>29905</v>
      </c>
      <c r="D99" s="32">
        <v>900</v>
      </c>
      <c r="E99" s="32" t="s">
        <v>436</v>
      </c>
      <c r="F99" s="57">
        <v>12141901</v>
      </c>
      <c r="G99" s="57">
        <v>92002552</v>
      </c>
      <c r="H99" s="30" t="s">
        <v>886</v>
      </c>
      <c r="I99" s="51">
        <v>6</v>
      </c>
      <c r="J99" s="36">
        <v>2271</v>
      </c>
      <c r="K99" s="37">
        <f t="shared" si="4"/>
        <v>13626</v>
      </c>
      <c r="L99" s="38" t="s">
        <v>719</v>
      </c>
      <c r="M99" s="39" t="s">
        <v>707</v>
      </c>
    </row>
    <row r="100" spans="2:13" s="177" customFormat="1" ht="38.25" x14ac:dyDescent="0.2">
      <c r="B100" s="30" t="s">
        <v>713</v>
      </c>
      <c r="C100" s="47">
        <v>29906</v>
      </c>
      <c r="D100" s="32">
        <v>120</v>
      </c>
      <c r="E100" s="32" t="s">
        <v>393</v>
      </c>
      <c r="F100" s="57">
        <v>46181504</v>
      </c>
      <c r="G100" s="88">
        <v>92006950</v>
      </c>
      <c r="H100" s="30" t="s">
        <v>887</v>
      </c>
      <c r="I100" s="51">
        <v>32</v>
      </c>
      <c r="J100" s="36">
        <v>2800</v>
      </c>
      <c r="K100" s="37">
        <f t="shared" si="4"/>
        <v>89600</v>
      </c>
      <c r="L100" s="38" t="s">
        <v>719</v>
      </c>
      <c r="M100" s="39" t="s">
        <v>707</v>
      </c>
    </row>
    <row r="101" spans="2:13" s="177" customFormat="1" ht="63.75" x14ac:dyDescent="0.2">
      <c r="B101" s="30" t="s">
        <v>713</v>
      </c>
      <c r="C101" s="47">
        <v>29906</v>
      </c>
      <c r="D101" s="32">
        <v>900</v>
      </c>
      <c r="E101" s="32" t="s">
        <v>888</v>
      </c>
      <c r="F101" s="35">
        <v>46182001</v>
      </c>
      <c r="G101" s="35">
        <v>92071894</v>
      </c>
      <c r="H101" s="48" t="s">
        <v>889</v>
      </c>
      <c r="I101" s="71">
        <v>9</v>
      </c>
      <c r="J101" s="36">
        <v>13000</v>
      </c>
      <c r="K101" s="37">
        <f t="shared" si="4"/>
        <v>117000</v>
      </c>
      <c r="L101" s="38" t="s">
        <v>719</v>
      </c>
      <c r="M101" s="39" t="s">
        <v>707</v>
      </c>
    </row>
    <row r="102" spans="2:13" s="177" customFormat="1" ht="63.75" x14ac:dyDescent="0.2">
      <c r="B102" s="30" t="s">
        <v>713</v>
      </c>
      <c r="C102" s="47">
        <v>29906</v>
      </c>
      <c r="D102" s="32" t="s">
        <v>432</v>
      </c>
      <c r="E102" s="32" t="s">
        <v>346</v>
      </c>
      <c r="F102" s="35">
        <v>46181802</v>
      </c>
      <c r="G102" s="35">
        <v>92007914</v>
      </c>
      <c r="H102" s="70" t="s">
        <v>890</v>
      </c>
      <c r="I102" s="89">
        <v>5</v>
      </c>
      <c r="J102" s="36">
        <v>2800</v>
      </c>
      <c r="K102" s="37">
        <f t="shared" si="4"/>
        <v>14000</v>
      </c>
      <c r="L102" s="38" t="s">
        <v>719</v>
      </c>
      <c r="M102" s="39" t="s">
        <v>707</v>
      </c>
    </row>
    <row r="103" spans="2:13" s="177" customFormat="1" ht="38.25" x14ac:dyDescent="0.2">
      <c r="B103" s="30" t="s">
        <v>713</v>
      </c>
      <c r="C103" s="47">
        <v>29999</v>
      </c>
      <c r="D103" s="32">
        <v>120</v>
      </c>
      <c r="E103" s="32" t="s">
        <v>423</v>
      </c>
      <c r="F103" s="57">
        <v>46181504</v>
      </c>
      <c r="G103" s="57">
        <v>90028248</v>
      </c>
      <c r="H103" s="30" t="s">
        <v>891</v>
      </c>
      <c r="I103" s="73">
        <v>17</v>
      </c>
      <c r="J103" s="36">
        <v>808</v>
      </c>
      <c r="K103" s="37">
        <f t="shared" si="4"/>
        <v>13736</v>
      </c>
      <c r="L103" s="38" t="s">
        <v>719</v>
      </c>
      <c r="M103" s="39" t="s">
        <v>707</v>
      </c>
    </row>
    <row r="104" spans="2:13" s="177" customFormat="1" ht="38.25" x14ac:dyDescent="0.2">
      <c r="B104" s="30" t="s">
        <v>713</v>
      </c>
      <c r="C104" s="47">
        <v>29999</v>
      </c>
      <c r="D104" s="43" t="s">
        <v>295</v>
      </c>
      <c r="E104" s="43" t="s">
        <v>93</v>
      </c>
      <c r="F104" s="84">
        <v>31201623</v>
      </c>
      <c r="G104" s="90">
        <v>92018308</v>
      </c>
      <c r="H104" s="50" t="s">
        <v>892</v>
      </c>
      <c r="I104" s="85">
        <v>5</v>
      </c>
      <c r="J104" s="36">
        <v>3400</v>
      </c>
      <c r="K104" s="37">
        <f>J104*I104</f>
        <v>17000</v>
      </c>
      <c r="L104" s="38" t="s">
        <v>719</v>
      </c>
      <c r="M104" s="39" t="s">
        <v>707</v>
      </c>
    </row>
    <row r="105" spans="2:13" s="177" customFormat="1" ht="51" x14ac:dyDescent="0.2">
      <c r="B105" s="30" t="s">
        <v>713</v>
      </c>
      <c r="C105" s="47">
        <v>50199</v>
      </c>
      <c r="D105" s="32">
        <v>130</v>
      </c>
      <c r="E105" s="32" t="s">
        <v>447</v>
      </c>
      <c r="F105" s="40">
        <v>21101801</v>
      </c>
      <c r="G105" s="40">
        <v>92038383</v>
      </c>
      <c r="H105" s="48" t="s">
        <v>893</v>
      </c>
      <c r="I105" s="85">
        <v>2</v>
      </c>
      <c r="J105" s="60">
        <v>44000</v>
      </c>
      <c r="K105" s="37">
        <f t="shared" si="4"/>
        <v>88000</v>
      </c>
      <c r="L105" s="38" t="s">
        <v>719</v>
      </c>
      <c r="M105" s="39" t="s">
        <v>707</v>
      </c>
    </row>
    <row r="106" spans="2:13" hidden="1" x14ac:dyDescent="0.25">
      <c r="B106" s="91"/>
      <c r="C106" s="92"/>
      <c r="D106" s="92"/>
      <c r="E106" s="92"/>
      <c r="F106" s="92"/>
      <c r="G106" s="92"/>
      <c r="H106" s="91"/>
      <c r="I106" s="91"/>
      <c r="J106" s="93"/>
      <c r="K106" s="94"/>
      <c r="L106" s="92"/>
      <c r="M106" s="92"/>
    </row>
    <row r="107" spans="2:13" hidden="1" x14ac:dyDescent="0.25">
      <c r="B107" s="95" t="s">
        <v>894</v>
      </c>
      <c r="C107" s="95"/>
      <c r="D107" s="95"/>
      <c r="E107" s="95"/>
      <c r="F107" s="95"/>
      <c r="G107" s="92"/>
      <c r="H107" s="96">
        <f>SUM(K5:K105)</f>
        <v>10996715</v>
      </c>
      <c r="I107" s="91"/>
      <c r="J107" s="93"/>
      <c r="K107" s="97"/>
      <c r="L107" s="97"/>
      <c r="M107" s="92"/>
    </row>
    <row r="108" spans="2:13" hidden="1" x14ac:dyDescent="0.25">
      <c r="B108" s="91"/>
      <c r="C108" s="92"/>
      <c r="D108" s="92"/>
      <c r="E108" s="92"/>
      <c r="F108" s="92"/>
      <c r="G108" s="92"/>
      <c r="H108" s="91"/>
      <c r="I108" s="91"/>
      <c r="J108" s="93"/>
      <c r="K108" s="98"/>
      <c r="L108" s="98"/>
      <c r="M108" s="92"/>
    </row>
    <row r="109" spans="2:13" ht="25.5" hidden="1" x14ac:dyDescent="0.25">
      <c r="B109" s="99" t="s">
        <v>895</v>
      </c>
      <c r="C109" s="99" t="s">
        <v>896</v>
      </c>
      <c r="D109" s="99" t="s">
        <v>897</v>
      </c>
      <c r="E109" s="99" t="s">
        <v>898</v>
      </c>
      <c r="F109" s="99" t="s">
        <v>899</v>
      </c>
      <c r="G109" s="99" t="s">
        <v>900</v>
      </c>
      <c r="H109" s="99" t="s">
        <v>901</v>
      </c>
      <c r="I109" s="99" t="s">
        <v>902</v>
      </c>
      <c r="J109" s="100" t="s">
        <v>903</v>
      </c>
      <c r="K109" s="100" t="s">
        <v>904</v>
      </c>
      <c r="L109" s="99" t="s">
        <v>14</v>
      </c>
      <c r="M109" s="99" t="s">
        <v>905</v>
      </c>
    </row>
    <row r="110" spans="2:13" hidden="1" x14ac:dyDescent="0.25">
      <c r="B110" s="30"/>
      <c r="C110" s="101" t="s">
        <v>906</v>
      </c>
      <c r="D110" s="102"/>
      <c r="E110" s="102"/>
      <c r="F110" s="103"/>
      <c r="G110" s="104"/>
      <c r="H110" s="105" t="s">
        <v>907</v>
      </c>
      <c r="I110" s="106"/>
      <c r="J110" s="107"/>
      <c r="K110" s="107">
        <v>186818258.46000001</v>
      </c>
      <c r="L110" s="106"/>
      <c r="M110" s="108"/>
    </row>
    <row r="111" spans="2:13" hidden="1" x14ac:dyDescent="0.25">
      <c r="B111" s="30"/>
      <c r="C111" s="109">
        <v>10304</v>
      </c>
      <c r="D111" s="109" t="s">
        <v>908</v>
      </c>
      <c r="E111" s="109" t="s">
        <v>909</v>
      </c>
      <c r="F111" s="53"/>
      <c r="G111" s="42"/>
      <c r="H111" s="66" t="s">
        <v>910</v>
      </c>
      <c r="I111" s="110"/>
      <c r="J111" s="111"/>
      <c r="K111" s="111">
        <v>564999.99999999988</v>
      </c>
      <c r="L111" s="38"/>
      <c r="M111" s="112"/>
    </row>
    <row r="112" spans="2:13" ht="38.25" x14ac:dyDescent="0.25">
      <c r="B112" s="30" t="s">
        <v>713</v>
      </c>
      <c r="C112" s="109">
        <v>10304</v>
      </c>
      <c r="D112" s="109" t="s">
        <v>46</v>
      </c>
      <c r="E112" s="109" t="s">
        <v>911</v>
      </c>
      <c r="F112" s="53" t="s">
        <v>912</v>
      </c>
      <c r="G112" s="42">
        <v>92029326</v>
      </c>
      <c r="H112" s="66" t="s">
        <v>913</v>
      </c>
      <c r="I112" s="110">
        <v>10</v>
      </c>
      <c r="J112" s="111">
        <v>56499.999999999993</v>
      </c>
      <c r="K112" s="111">
        <v>564999.99999999988</v>
      </c>
      <c r="L112" s="38" t="s">
        <v>706</v>
      </c>
      <c r="M112" s="112" t="s">
        <v>707</v>
      </c>
    </row>
    <row r="113" spans="2:13" hidden="1" x14ac:dyDescent="0.25">
      <c r="B113" s="30" t="s">
        <v>713</v>
      </c>
      <c r="C113" s="109">
        <v>10403</v>
      </c>
      <c r="D113" s="109" t="s">
        <v>46</v>
      </c>
      <c r="E113" s="109" t="s">
        <v>909</v>
      </c>
      <c r="F113" s="53"/>
      <c r="G113" s="42"/>
      <c r="H113" s="66" t="s">
        <v>914</v>
      </c>
      <c r="I113" s="110"/>
      <c r="J113" s="111"/>
      <c r="K113" s="111">
        <v>3254400</v>
      </c>
      <c r="L113" s="38"/>
      <c r="M113" s="112"/>
    </row>
    <row r="114" spans="2:13" ht="102" x14ac:dyDescent="0.25">
      <c r="B114" s="30" t="s">
        <v>713</v>
      </c>
      <c r="C114" s="109" t="s">
        <v>915</v>
      </c>
      <c r="D114" s="109" t="s">
        <v>46</v>
      </c>
      <c r="E114" s="109"/>
      <c r="F114" s="53">
        <v>81141503</v>
      </c>
      <c r="G114" s="42">
        <v>92202573</v>
      </c>
      <c r="H114" s="66" t="s">
        <v>916</v>
      </c>
      <c r="I114" s="110">
        <v>8</v>
      </c>
      <c r="J114" s="111">
        <v>101700</v>
      </c>
      <c r="K114" s="111">
        <v>813600</v>
      </c>
      <c r="L114" s="38" t="s">
        <v>706</v>
      </c>
      <c r="M114" s="112" t="s">
        <v>707</v>
      </c>
    </row>
    <row r="115" spans="2:13" s="178" customFormat="1" x14ac:dyDescent="0.25">
      <c r="B115" s="30" t="s">
        <v>713</v>
      </c>
      <c r="C115" s="101" t="s">
        <v>915</v>
      </c>
      <c r="D115" s="102" t="s">
        <v>46</v>
      </c>
      <c r="E115" s="102"/>
      <c r="F115" s="103">
        <v>81141503</v>
      </c>
      <c r="G115" s="104">
        <v>92202095</v>
      </c>
      <c r="H115" s="104" t="s">
        <v>917</v>
      </c>
      <c r="I115" s="106">
        <v>16</v>
      </c>
      <c r="J115" s="107">
        <v>50850</v>
      </c>
      <c r="K115" s="107">
        <v>813600</v>
      </c>
      <c r="L115" s="106" t="s">
        <v>706</v>
      </c>
      <c r="M115" s="108" t="s">
        <v>707</v>
      </c>
    </row>
    <row r="116" spans="2:13" x14ac:dyDescent="0.25">
      <c r="B116" s="30" t="s">
        <v>713</v>
      </c>
      <c r="C116" s="102" t="s">
        <v>915</v>
      </c>
      <c r="D116" s="102" t="s">
        <v>46</v>
      </c>
      <c r="E116" s="102"/>
      <c r="F116" s="103">
        <v>81141503</v>
      </c>
      <c r="G116" s="104">
        <v>92201887</v>
      </c>
      <c r="H116" s="104" t="s">
        <v>918</v>
      </c>
      <c r="I116" s="105">
        <v>16</v>
      </c>
      <c r="J116" s="113">
        <v>50850</v>
      </c>
      <c r="K116" s="107">
        <v>813600</v>
      </c>
      <c r="L116" s="105" t="s">
        <v>706</v>
      </c>
      <c r="M116" s="108" t="s">
        <v>707</v>
      </c>
    </row>
    <row r="117" spans="2:13" ht="38.25" x14ac:dyDescent="0.25">
      <c r="B117" s="30" t="s">
        <v>713</v>
      </c>
      <c r="C117" s="109" t="s">
        <v>915</v>
      </c>
      <c r="D117" s="109" t="s">
        <v>46</v>
      </c>
      <c r="E117" s="109"/>
      <c r="F117" s="114">
        <v>81141503</v>
      </c>
      <c r="G117" s="115">
        <v>92202094</v>
      </c>
      <c r="H117" s="72" t="s">
        <v>919</v>
      </c>
      <c r="I117" s="110">
        <v>16</v>
      </c>
      <c r="J117" s="111">
        <v>50850</v>
      </c>
      <c r="K117" s="111">
        <v>813600</v>
      </c>
      <c r="L117" s="38" t="s">
        <v>706</v>
      </c>
      <c r="M117" s="112" t="s">
        <v>707</v>
      </c>
    </row>
    <row r="118" spans="2:13" hidden="1" x14ac:dyDescent="0.25">
      <c r="B118" s="30" t="s">
        <v>713</v>
      </c>
      <c r="C118" s="109">
        <v>10406</v>
      </c>
      <c r="D118" s="109" t="s">
        <v>908</v>
      </c>
      <c r="E118" s="109" t="s">
        <v>909</v>
      </c>
      <c r="F118" s="116"/>
      <c r="G118" s="117"/>
      <c r="H118" s="72" t="s">
        <v>920</v>
      </c>
      <c r="I118" s="118"/>
      <c r="J118" s="111"/>
      <c r="K118" s="111">
        <v>153228358.46000001</v>
      </c>
      <c r="L118" s="38"/>
      <c r="M118" s="112"/>
    </row>
    <row r="119" spans="2:13" hidden="1" x14ac:dyDescent="0.25">
      <c r="B119" s="30" t="s">
        <v>713</v>
      </c>
      <c r="C119" s="102" t="s">
        <v>921</v>
      </c>
      <c r="D119" s="102" t="s">
        <v>60</v>
      </c>
      <c r="E119" s="102" t="s">
        <v>909</v>
      </c>
      <c r="F119" s="116"/>
      <c r="G119" s="117"/>
      <c r="H119" s="104" t="s">
        <v>922</v>
      </c>
      <c r="I119" s="105"/>
      <c r="J119" s="107"/>
      <c r="K119" s="107"/>
      <c r="L119" s="38"/>
      <c r="M119" s="112"/>
    </row>
    <row r="120" spans="2:13" ht="38.25" x14ac:dyDescent="0.25">
      <c r="B120" s="30" t="s">
        <v>713</v>
      </c>
      <c r="C120" s="102" t="s">
        <v>921</v>
      </c>
      <c r="D120" s="102" t="s">
        <v>60</v>
      </c>
      <c r="E120" s="102" t="s">
        <v>199</v>
      </c>
      <c r="F120" s="116">
        <v>72151802</v>
      </c>
      <c r="G120" s="117" t="s">
        <v>923</v>
      </c>
      <c r="H120" s="104" t="s">
        <v>922</v>
      </c>
      <c r="I120" s="119">
        <v>4</v>
      </c>
      <c r="J120" s="107">
        <v>169499.99999999997</v>
      </c>
      <c r="K120" s="107">
        <v>677999.99999999988</v>
      </c>
      <c r="L120" s="38" t="s">
        <v>706</v>
      </c>
      <c r="M120" s="112" t="s">
        <v>707</v>
      </c>
    </row>
    <row r="121" spans="2:13" ht="38.25" x14ac:dyDescent="0.25">
      <c r="B121" s="30" t="s">
        <v>713</v>
      </c>
      <c r="C121" s="109" t="s">
        <v>921</v>
      </c>
      <c r="D121" s="109" t="s">
        <v>46</v>
      </c>
      <c r="E121" s="109" t="s">
        <v>436</v>
      </c>
      <c r="F121" s="114">
        <v>72151303</v>
      </c>
      <c r="G121" s="42">
        <v>92101581</v>
      </c>
      <c r="H121" s="72" t="s">
        <v>924</v>
      </c>
      <c r="I121" s="118">
        <v>1200</v>
      </c>
      <c r="J121" s="111">
        <v>7053.2170500000011</v>
      </c>
      <c r="K121" s="111">
        <v>8463860.4600000009</v>
      </c>
      <c r="L121" s="38" t="s">
        <v>706</v>
      </c>
      <c r="M121" s="112" t="s">
        <v>707</v>
      </c>
    </row>
    <row r="122" spans="2:13" ht="38.25" x14ac:dyDescent="0.25">
      <c r="B122" s="30" t="s">
        <v>713</v>
      </c>
      <c r="C122" s="109" t="s">
        <v>921</v>
      </c>
      <c r="D122" s="109" t="s">
        <v>46</v>
      </c>
      <c r="E122" s="109" t="s">
        <v>436</v>
      </c>
      <c r="F122" s="120">
        <v>72151303</v>
      </c>
      <c r="G122" s="121">
        <v>92101581</v>
      </c>
      <c r="H122" s="72" t="s">
        <v>925</v>
      </c>
      <c r="I122" s="110">
        <v>36000</v>
      </c>
      <c r="J122" s="111">
        <v>3751.3740000000003</v>
      </c>
      <c r="K122" s="111">
        <v>135049464</v>
      </c>
      <c r="L122" s="38" t="s">
        <v>706</v>
      </c>
      <c r="M122" s="122" t="s">
        <v>707</v>
      </c>
    </row>
    <row r="123" spans="2:13" s="178" customFormat="1" x14ac:dyDescent="0.25">
      <c r="B123" s="30" t="s">
        <v>713</v>
      </c>
      <c r="C123" s="102" t="s">
        <v>921</v>
      </c>
      <c r="D123" s="102" t="s">
        <v>46</v>
      </c>
      <c r="E123" s="102" t="s">
        <v>436</v>
      </c>
      <c r="F123" s="103">
        <v>72151303</v>
      </c>
      <c r="G123" s="104">
        <v>92101581</v>
      </c>
      <c r="H123" s="104" t="s">
        <v>926</v>
      </c>
      <c r="I123" s="106">
        <v>1000</v>
      </c>
      <c r="J123" s="107">
        <v>7629.5340000000015</v>
      </c>
      <c r="K123" s="107">
        <v>7629534.0000000019</v>
      </c>
      <c r="L123" s="123" t="s">
        <v>706</v>
      </c>
      <c r="M123" s="123" t="s">
        <v>707</v>
      </c>
    </row>
    <row r="124" spans="2:13" x14ac:dyDescent="0.25">
      <c r="B124" s="30" t="s">
        <v>713</v>
      </c>
      <c r="C124" s="124" t="s">
        <v>921</v>
      </c>
      <c r="D124" s="102" t="s">
        <v>46</v>
      </c>
      <c r="E124" s="102" t="s">
        <v>927</v>
      </c>
      <c r="F124" s="125" t="s">
        <v>928</v>
      </c>
      <c r="G124" s="104">
        <v>92083267</v>
      </c>
      <c r="H124" s="104" t="s">
        <v>929</v>
      </c>
      <c r="I124" s="105">
        <v>50</v>
      </c>
      <c r="J124" s="113">
        <v>16950</v>
      </c>
      <c r="K124" s="113">
        <v>847500</v>
      </c>
      <c r="L124" s="105" t="s">
        <v>706</v>
      </c>
      <c r="M124" s="123" t="s">
        <v>707</v>
      </c>
    </row>
    <row r="125" spans="2:13" ht="38.25" x14ac:dyDescent="0.25">
      <c r="B125" s="30" t="s">
        <v>713</v>
      </c>
      <c r="C125" s="126" t="s">
        <v>921</v>
      </c>
      <c r="D125" s="109" t="s">
        <v>46</v>
      </c>
      <c r="E125" s="109" t="s">
        <v>930</v>
      </c>
      <c r="F125" s="114" t="s">
        <v>931</v>
      </c>
      <c r="G125" s="72">
        <v>92014402</v>
      </c>
      <c r="H125" s="72" t="s">
        <v>932</v>
      </c>
      <c r="I125" s="110">
        <v>28</v>
      </c>
      <c r="J125" s="111">
        <v>20000</v>
      </c>
      <c r="K125" s="111">
        <v>560000</v>
      </c>
      <c r="L125" s="38" t="s">
        <v>706</v>
      </c>
      <c r="M125" s="127" t="s">
        <v>707</v>
      </c>
    </row>
    <row r="126" spans="2:13" s="178" customFormat="1" hidden="1" x14ac:dyDescent="0.25">
      <c r="B126" s="30" t="s">
        <v>713</v>
      </c>
      <c r="C126" s="102" t="s">
        <v>934</v>
      </c>
      <c r="D126" s="102" t="s">
        <v>908</v>
      </c>
      <c r="E126" s="102" t="s">
        <v>909</v>
      </c>
      <c r="F126" s="103"/>
      <c r="G126" s="104"/>
      <c r="H126" s="104" t="s">
        <v>935</v>
      </c>
      <c r="I126" s="105"/>
      <c r="J126" s="107"/>
      <c r="K126" s="107">
        <v>5720000</v>
      </c>
      <c r="L126" s="105"/>
      <c r="M126" s="123"/>
    </row>
    <row r="127" spans="2:13" hidden="1" x14ac:dyDescent="0.25">
      <c r="B127" s="30" t="s">
        <v>713</v>
      </c>
      <c r="C127" s="102" t="s">
        <v>934</v>
      </c>
      <c r="D127" s="102" t="s">
        <v>908</v>
      </c>
      <c r="E127" s="102" t="s">
        <v>909</v>
      </c>
      <c r="F127" s="125"/>
      <c r="G127" s="105"/>
      <c r="H127" s="104" t="s">
        <v>935</v>
      </c>
      <c r="I127" s="106"/>
      <c r="J127" s="107"/>
      <c r="K127" s="107"/>
      <c r="L127" s="38"/>
      <c r="M127" s="112"/>
    </row>
    <row r="128" spans="2:13" ht="38.25" hidden="1" x14ac:dyDescent="0.25">
      <c r="B128" s="30" t="s">
        <v>713</v>
      </c>
      <c r="C128" s="102" t="s">
        <v>934</v>
      </c>
      <c r="D128" s="102" t="s">
        <v>17</v>
      </c>
      <c r="E128" s="102" t="s">
        <v>18</v>
      </c>
      <c r="F128" s="125"/>
      <c r="G128" s="104"/>
      <c r="H128" s="104" t="s">
        <v>936</v>
      </c>
      <c r="I128" s="106">
        <v>1</v>
      </c>
      <c r="J128" s="107">
        <v>5720000</v>
      </c>
      <c r="K128" s="107"/>
      <c r="L128" s="38" t="s">
        <v>706</v>
      </c>
      <c r="M128" s="38"/>
    </row>
    <row r="129" spans="2:13" hidden="1" x14ac:dyDescent="0.25">
      <c r="B129" s="30" t="s">
        <v>713</v>
      </c>
      <c r="C129" s="102" t="s">
        <v>937</v>
      </c>
      <c r="D129" s="102" t="s">
        <v>269</v>
      </c>
      <c r="E129" s="102" t="s">
        <v>909</v>
      </c>
      <c r="F129" s="103"/>
      <c r="G129" s="104"/>
      <c r="H129" s="104" t="s">
        <v>938</v>
      </c>
      <c r="I129" s="105"/>
      <c r="J129" s="107"/>
      <c r="K129" s="107">
        <v>2750000</v>
      </c>
      <c r="L129" s="105"/>
      <c r="M129" s="104"/>
    </row>
    <row r="130" spans="2:13" ht="38.25" x14ac:dyDescent="0.25">
      <c r="B130" s="30" t="s">
        <v>713</v>
      </c>
      <c r="C130" s="102" t="s">
        <v>937</v>
      </c>
      <c r="D130" s="102" t="s">
        <v>46</v>
      </c>
      <c r="E130" s="102" t="s">
        <v>346</v>
      </c>
      <c r="F130" s="125">
        <v>72151802</v>
      </c>
      <c r="G130" s="91">
        <v>92023245</v>
      </c>
      <c r="H130" s="128" t="s">
        <v>939</v>
      </c>
      <c r="I130" s="119">
        <v>1.5</v>
      </c>
      <c r="J130" s="107">
        <v>50000</v>
      </c>
      <c r="K130" s="107">
        <v>75000</v>
      </c>
      <c r="L130" s="38" t="s">
        <v>706</v>
      </c>
      <c r="M130" s="38" t="s">
        <v>707</v>
      </c>
    </row>
    <row r="131" spans="2:13" x14ac:dyDescent="0.25">
      <c r="B131" s="30" t="s">
        <v>713</v>
      </c>
      <c r="C131" s="102" t="s">
        <v>937</v>
      </c>
      <c r="D131" s="102" t="s">
        <v>46</v>
      </c>
      <c r="E131" s="102" t="s">
        <v>346</v>
      </c>
      <c r="F131" s="103">
        <v>72151802</v>
      </c>
      <c r="G131" s="104" t="s">
        <v>940</v>
      </c>
      <c r="H131" s="128" t="s">
        <v>941</v>
      </c>
      <c r="I131" s="105">
        <v>5</v>
      </c>
      <c r="J131" s="107">
        <v>500000</v>
      </c>
      <c r="K131" s="107">
        <v>2500000</v>
      </c>
      <c r="L131" s="105" t="s">
        <v>706</v>
      </c>
      <c r="M131" s="104" t="s">
        <v>707</v>
      </c>
    </row>
    <row r="132" spans="2:13" hidden="1" x14ac:dyDescent="0.25">
      <c r="B132" s="30" t="s">
        <v>713</v>
      </c>
      <c r="C132" s="102" t="s">
        <v>937</v>
      </c>
      <c r="D132" s="102" t="s">
        <v>443</v>
      </c>
      <c r="E132" s="102" t="s">
        <v>909</v>
      </c>
      <c r="F132" s="125"/>
      <c r="G132" s="91"/>
      <c r="H132" s="104" t="s">
        <v>942</v>
      </c>
      <c r="I132" s="129"/>
      <c r="J132" s="107"/>
      <c r="K132" s="107"/>
      <c r="L132" s="38"/>
      <c r="M132" s="38"/>
    </row>
    <row r="133" spans="2:13" x14ac:dyDescent="0.25">
      <c r="B133" s="30" t="s">
        <v>713</v>
      </c>
      <c r="C133" s="102" t="s">
        <v>937</v>
      </c>
      <c r="D133" s="102" t="s">
        <v>443</v>
      </c>
      <c r="E133" s="102" t="s">
        <v>18</v>
      </c>
      <c r="F133" s="103">
        <v>72151802</v>
      </c>
      <c r="G133" s="104"/>
      <c r="H133" s="104" t="s">
        <v>943</v>
      </c>
      <c r="I133" s="105">
        <v>1</v>
      </c>
      <c r="J133" s="107">
        <v>75000</v>
      </c>
      <c r="K133" s="107">
        <v>75000</v>
      </c>
      <c r="L133" s="105" t="s">
        <v>706</v>
      </c>
      <c r="M133" s="104" t="s">
        <v>707</v>
      </c>
    </row>
    <row r="134" spans="2:13" hidden="1" x14ac:dyDescent="0.25">
      <c r="B134" s="30" t="s">
        <v>713</v>
      </c>
      <c r="C134" s="109" t="s">
        <v>937</v>
      </c>
      <c r="D134" s="109" t="s">
        <v>46</v>
      </c>
      <c r="E134" s="109" t="s">
        <v>909</v>
      </c>
      <c r="F134" s="114"/>
      <c r="G134" s="72"/>
      <c r="H134" s="72" t="s">
        <v>944</v>
      </c>
      <c r="I134" s="110"/>
      <c r="J134" s="111"/>
      <c r="K134" s="111"/>
      <c r="L134" s="38"/>
      <c r="M134" s="38"/>
    </row>
    <row r="135" spans="2:13" ht="38.25" x14ac:dyDescent="0.25">
      <c r="B135" s="30" t="s">
        <v>713</v>
      </c>
      <c r="C135" s="109" t="s">
        <v>937</v>
      </c>
      <c r="D135" s="109" t="s">
        <v>46</v>
      </c>
      <c r="E135" s="109" t="s">
        <v>436</v>
      </c>
      <c r="F135" s="114">
        <v>72151802</v>
      </c>
      <c r="G135" s="72"/>
      <c r="H135" s="72" t="s">
        <v>944</v>
      </c>
      <c r="I135" s="110">
        <v>1</v>
      </c>
      <c r="J135" s="111">
        <v>100000</v>
      </c>
      <c r="K135" s="111">
        <v>100000</v>
      </c>
      <c r="L135" s="38" t="s">
        <v>706</v>
      </c>
      <c r="M135" s="38" t="s">
        <v>707</v>
      </c>
    </row>
    <row r="136" spans="2:13" hidden="1" x14ac:dyDescent="0.25">
      <c r="B136" s="30" t="s">
        <v>713</v>
      </c>
      <c r="C136" s="109" t="s">
        <v>945</v>
      </c>
      <c r="D136" s="109" t="s">
        <v>908</v>
      </c>
      <c r="E136" s="109" t="s">
        <v>909</v>
      </c>
      <c r="F136" s="114"/>
      <c r="G136" s="72"/>
      <c r="H136" s="72" t="s">
        <v>946</v>
      </c>
      <c r="I136" s="110"/>
      <c r="J136" s="111"/>
      <c r="K136" s="111">
        <v>18079999.999999996</v>
      </c>
      <c r="L136" s="38"/>
      <c r="M136" s="38"/>
    </row>
    <row r="137" spans="2:13" x14ac:dyDescent="0.25">
      <c r="B137" s="30" t="s">
        <v>713</v>
      </c>
      <c r="C137" s="102" t="s">
        <v>945</v>
      </c>
      <c r="D137" s="102" t="s">
        <v>17</v>
      </c>
      <c r="E137" s="102" t="s">
        <v>808</v>
      </c>
      <c r="F137" s="103">
        <v>72151802</v>
      </c>
      <c r="G137" s="104"/>
      <c r="H137" s="104" t="s">
        <v>947</v>
      </c>
      <c r="I137" s="105">
        <v>1</v>
      </c>
      <c r="J137" s="107">
        <v>3954999.9999999995</v>
      </c>
      <c r="K137" s="107">
        <v>3954999.9999999995</v>
      </c>
      <c r="L137" s="105" t="s">
        <v>706</v>
      </c>
      <c r="M137" s="104" t="s">
        <v>707</v>
      </c>
    </row>
    <row r="138" spans="2:13" ht="38.25" x14ac:dyDescent="0.25">
      <c r="B138" s="30" t="s">
        <v>713</v>
      </c>
      <c r="C138" s="102" t="s">
        <v>945</v>
      </c>
      <c r="D138" s="102" t="s">
        <v>17</v>
      </c>
      <c r="E138" s="102" t="s">
        <v>159</v>
      </c>
      <c r="F138" s="125">
        <v>72151802</v>
      </c>
      <c r="G138" s="91"/>
      <c r="H138" s="104" t="s">
        <v>948</v>
      </c>
      <c r="I138" s="106">
        <v>1</v>
      </c>
      <c r="J138" s="107">
        <v>13559999.999999998</v>
      </c>
      <c r="K138" s="107">
        <v>13559999.999999998</v>
      </c>
      <c r="L138" s="38" t="s">
        <v>706</v>
      </c>
      <c r="M138" s="38" t="s">
        <v>707</v>
      </c>
    </row>
    <row r="139" spans="2:13" x14ac:dyDescent="0.25">
      <c r="B139" s="30" t="s">
        <v>713</v>
      </c>
      <c r="C139" s="102" t="s">
        <v>945</v>
      </c>
      <c r="D139" s="102" t="s">
        <v>17</v>
      </c>
      <c r="E139" s="102" t="s">
        <v>144</v>
      </c>
      <c r="F139" s="103">
        <v>72151802</v>
      </c>
      <c r="G139" s="104"/>
      <c r="H139" s="104" t="s">
        <v>949</v>
      </c>
      <c r="I139" s="105">
        <v>1</v>
      </c>
      <c r="J139" s="107">
        <v>565000</v>
      </c>
      <c r="K139" s="107">
        <v>565000</v>
      </c>
      <c r="L139" s="105" t="s">
        <v>706</v>
      </c>
      <c r="M139" s="104" t="s">
        <v>707</v>
      </c>
    </row>
    <row r="140" spans="2:13" hidden="1" x14ac:dyDescent="0.25">
      <c r="B140" s="30" t="s">
        <v>713</v>
      </c>
      <c r="C140" s="102" t="s">
        <v>950</v>
      </c>
      <c r="D140" s="102" t="s">
        <v>249</v>
      </c>
      <c r="E140" s="102" t="s">
        <v>909</v>
      </c>
      <c r="F140" s="130"/>
      <c r="G140" s="105"/>
      <c r="H140" s="104" t="s">
        <v>951</v>
      </c>
      <c r="I140" s="106"/>
      <c r="J140" s="107"/>
      <c r="K140" s="107">
        <v>150000</v>
      </c>
      <c r="L140" s="38"/>
      <c r="M140" s="38"/>
    </row>
    <row r="141" spans="2:13" x14ac:dyDescent="0.25">
      <c r="B141" s="30" t="s">
        <v>713</v>
      </c>
      <c r="C141" s="102" t="s">
        <v>950</v>
      </c>
      <c r="D141" s="102" t="s">
        <v>249</v>
      </c>
      <c r="E141" s="102" t="s">
        <v>144</v>
      </c>
      <c r="F141" s="103">
        <v>72151802</v>
      </c>
      <c r="G141" s="104"/>
      <c r="H141" s="104" t="s">
        <v>952</v>
      </c>
      <c r="I141" s="105">
        <v>1</v>
      </c>
      <c r="J141" s="107">
        <v>150000</v>
      </c>
      <c r="K141" s="107">
        <v>150000</v>
      </c>
      <c r="L141" s="105" t="s">
        <v>706</v>
      </c>
      <c r="M141" s="104" t="s">
        <v>707</v>
      </c>
    </row>
    <row r="142" spans="2:13" x14ac:dyDescent="0.25">
      <c r="B142" s="30" t="s">
        <v>713</v>
      </c>
      <c r="C142" s="102" t="s">
        <v>953</v>
      </c>
      <c r="D142" s="102" t="s">
        <v>46</v>
      </c>
      <c r="E142" s="102" t="s">
        <v>18</v>
      </c>
      <c r="F142" s="103">
        <v>72151802</v>
      </c>
      <c r="G142" s="104">
        <v>92023245</v>
      </c>
      <c r="H142" s="104" t="s">
        <v>954</v>
      </c>
      <c r="I142" s="105">
        <v>1</v>
      </c>
      <c r="J142" s="113">
        <v>3220499.9999999995</v>
      </c>
      <c r="K142" s="113">
        <v>3220499.9999999995</v>
      </c>
      <c r="L142" s="105" t="s">
        <v>706</v>
      </c>
      <c r="M142" s="104" t="s">
        <v>707</v>
      </c>
    </row>
    <row r="143" spans="2:13" ht="38.25" x14ac:dyDescent="0.25">
      <c r="B143" s="30" t="s">
        <v>713</v>
      </c>
      <c r="C143" s="102" t="s">
        <v>955</v>
      </c>
      <c r="D143" s="102" t="s">
        <v>432</v>
      </c>
      <c r="E143" s="102" t="s">
        <v>18</v>
      </c>
      <c r="F143" s="116" t="s">
        <v>956</v>
      </c>
      <c r="G143" s="105">
        <v>90015648</v>
      </c>
      <c r="H143" s="128" t="s">
        <v>957</v>
      </c>
      <c r="I143" s="106">
        <v>41</v>
      </c>
      <c r="J143" s="107">
        <v>3389.9999999999995</v>
      </c>
      <c r="K143" s="107">
        <v>138989.99999999997</v>
      </c>
      <c r="L143" s="38" t="s">
        <v>706</v>
      </c>
      <c r="M143" s="38" t="s">
        <v>707</v>
      </c>
    </row>
    <row r="144" spans="2:13" ht="38.25" x14ac:dyDescent="0.25">
      <c r="B144" s="30" t="s">
        <v>713</v>
      </c>
      <c r="C144" s="102" t="s">
        <v>955</v>
      </c>
      <c r="D144" s="102" t="s">
        <v>249</v>
      </c>
      <c r="E144" s="102" t="s">
        <v>18</v>
      </c>
      <c r="F144" s="125" t="s">
        <v>959</v>
      </c>
      <c r="G144" s="105">
        <v>92046384</v>
      </c>
      <c r="H144" s="104" t="s">
        <v>960</v>
      </c>
      <c r="I144" s="106">
        <v>75.7</v>
      </c>
      <c r="J144" s="107">
        <v>4520</v>
      </c>
      <c r="K144" s="107">
        <v>342164</v>
      </c>
      <c r="L144" s="38" t="s">
        <v>706</v>
      </c>
      <c r="M144" s="38" t="s">
        <v>707</v>
      </c>
    </row>
    <row r="145" spans="2:13" ht="38.25" x14ac:dyDescent="0.25">
      <c r="B145" s="30" t="s">
        <v>713</v>
      </c>
      <c r="C145" s="102" t="s">
        <v>955</v>
      </c>
      <c r="D145" s="102" t="s">
        <v>402</v>
      </c>
      <c r="E145" s="102" t="s">
        <v>808</v>
      </c>
      <c r="F145" s="116">
        <v>15101505</v>
      </c>
      <c r="G145" s="105">
        <v>92041649</v>
      </c>
      <c r="H145" s="128" t="s">
        <v>962</v>
      </c>
      <c r="I145" s="106">
        <v>35030</v>
      </c>
      <c r="J145" s="107">
        <v>790.99999999999989</v>
      </c>
      <c r="K145" s="107">
        <v>27708729.999999996</v>
      </c>
      <c r="L145" s="38" t="s">
        <v>706</v>
      </c>
      <c r="M145" s="38" t="s">
        <v>707</v>
      </c>
    </row>
    <row r="146" spans="2:13" ht="39" x14ac:dyDescent="0.25">
      <c r="B146" s="30" t="s">
        <v>713</v>
      </c>
      <c r="C146" s="102" t="s">
        <v>955</v>
      </c>
      <c r="D146" s="102" t="s">
        <v>46</v>
      </c>
      <c r="E146" s="102" t="s">
        <v>808</v>
      </c>
      <c r="F146" s="103">
        <v>15111506</v>
      </c>
      <c r="G146" s="104">
        <v>92011316</v>
      </c>
      <c r="H146" s="131" t="s">
        <v>963</v>
      </c>
      <c r="I146" s="106">
        <v>2</v>
      </c>
      <c r="J146" s="107">
        <v>81331.749999999985</v>
      </c>
      <c r="K146" s="107">
        <v>162663.49999999997</v>
      </c>
      <c r="L146" s="105" t="s">
        <v>706</v>
      </c>
      <c r="M146" s="104" t="s">
        <v>707</v>
      </c>
    </row>
    <row r="147" spans="2:13" hidden="1" x14ac:dyDescent="0.25">
      <c r="B147" s="30" t="s">
        <v>713</v>
      </c>
      <c r="C147" s="102" t="s">
        <v>955</v>
      </c>
      <c r="D147" s="102" t="s">
        <v>46</v>
      </c>
      <c r="E147" s="102" t="s">
        <v>18</v>
      </c>
      <c r="F147" s="103">
        <v>15101502</v>
      </c>
      <c r="G147" s="104">
        <v>92139996</v>
      </c>
      <c r="H147" s="128" t="s">
        <v>964</v>
      </c>
      <c r="I147" s="106">
        <v>0</v>
      </c>
      <c r="J147" s="107">
        <v>2260</v>
      </c>
      <c r="K147" s="107">
        <v>0</v>
      </c>
      <c r="L147" s="105" t="s">
        <v>706</v>
      </c>
      <c r="M147" s="104" t="s">
        <v>707</v>
      </c>
    </row>
    <row r="148" spans="2:13" x14ac:dyDescent="0.25">
      <c r="B148" s="30" t="s">
        <v>713</v>
      </c>
      <c r="C148" s="102" t="s">
        <v>955</v>
      </c>
      <c r="D148" s="102" t="s">
        <v>249</v>
      </c>
      <c r="E148" s="102" t="s">
        <v>965</v>
      </c>
      <c r="F148" s="91">
        <v>15121599</v>
      </c>
      <c r="G148" s="91">
        <v>92049929</v>
      </c>
      <c r="H148" s="128" t="s">
        <v>966</v>
      </c>
      <c r="I148" s="106">
        <v>113.55</v>
      </c>
      <c r="J148" s="107">
        <v>2260</v>
      </c>
      <c r="K148" s="107">
        <v>256623</v>
      </c>
      <c r="L148" s="105" t="s">
        <v>706</v>
      </c>
      <c r="M148" s="104" t="s">
        <v>707</v>
      </c>
    </row>
    <row r="149" spans="2:13" hidden="1" x14ac:dyDescent="0.25">
      <c r="B149" s="30" t="s">
        <v>713</v>
      </c>
      <c r="C149" s="102" t="s">
        <v>30</v>
      </c>
      <c r="D149" s="102" t="s">
        <v>908</v>
      </c>
      <c r="E149" s="102" t="s">
        <v>909</v>
      </c>
      <c r="F149" s="103"/>
      <c r="G149" s="104"/>
      <c r="H149" s="128" t="s">
        <v>967</v>
      </c>
      <c r="I149" s="106"/>
      <c r="J149" s="107"/>
      <c r="K149" s="107">
        <v>25125843.506493509</v>
      </c>
      <c r="L149" s="105"/>
      <c r="M149" s="104"/>
    </row>
    <row r="150" spans="2:13" hidden="1" x14ac:dyDescent="0.25">
      <c r="B150" s="30" t="s">
        <v>713</v>
      </c>
      <c r="C150" s="102" t="s">
        <v>30</v>
      </c>
      <c r="D150" s="102" t="s">
        <v>92</v>
      </c>
      <c r="E150" s="102" t="s">
        <v>909</v>
      </c>
      <c r="F150" s="132"/>
      <c r="G150" s="132"/>
      <c r="H150" s="128" t="s">
        <v>968</v>
      </c>
      <c r="I150" s="106"/>
      <c r="J150" s="107"/>
      <c r="K150" s="107"/>
      <c r="L150" s="38"/>
      <c r="M150" s="38"/>
    </row>
    <row r="151" spans="2:13" hidden="1" x14ac:dyDescent="0.25">
      <c r="B151" s="30" t="s">
        <v>713</v>
      </c>
      <c r="C151" s="102" t="s">
        <v>30</v>
      </c>
      <c r="D151" s="102" t="s">
        <v>92</v>
      </c>
      <c r="E151" s="102" t="s">
        <v>346</v>
      </c>
      <c r="F151" s="103"/>
      <c r="G151" s="104"/>
      <c r="H151" s="128" t="s">
        <v>969</v>
      </c>
      <c r="I151" s="106">
        <v>0</v>
      </c>
      <c r="J151" s="107">
        <v>3305</v>
      </c>
      <c r="K151" s="107">
        <v>0</v>
      </c>
      <c r="L151" s="105" t="s">
        <v>970</v>
      </c>
      <c r="M151" s="104"/>
    </row>
    <row r="152" spans="2:13" hidden="1" x14ac:dyDescent="0.25">
      <c r="B152" s="30" t="s">
        <v>713</v>
      </c>
      <c r="C152" s="102" t="s">
        <v>30</v>
      </c>
      <c r="D152" s="102" t="s">
        <v>971</v>
      </c>
      <c r="E152" s="102" t="s">
        <v>909</v>
      </c>
      <c r="F152" s="132"/>
      <c r="G152" s="132"/>
      <c r="H152" s="128" t="s">
        <v>972</v>
      </c>
      <c r="I152" s="106"/>
      <c r="J152" s="133"/>
      <c r="K152" s="107"/>
      <c r="L152" s="38"/>
      <c r="M152" s="38"/>
    </row>
    <row r="153" spans="2:13" x14ac:dyDescent="0.25">
      <c r="B153" s="30" t="s">
        <v>713</v>
      </c>
      <c r="C153" s="102" t="s">
        <v>30</v>
      </c>
      <c r="D153" s="102" t="s">
        <v>971</v>
      </c>
      <c r="E153" s="102" t="s">
        <v>159</v>
      </c>
      <c r="F153" s="103">
        <v>31211704</v>
      </c>
      <c r="G153" s="104">
        <v>92139374</v>
      </c>
      <c r="H153" s="128" t="s">
        <v>973</v>
      </c>
      <c r="I153" s="106">
        <v>1946.5714285714289</v>
      </c>
      <c r="J153" s="107">
        <v>2825</v>
      </c>
      <c r="K153" s="107">
        <v>5499064.2857142864</v>
      </c>
      <c r="L153" s="105" t="s">
        <v>706</v>
      </c>
      <c r="M153" s="104" t="s">
        <v>707</v>
      </c>
    </row>
    <row r="154" spans="2:13" hidden="1" x14ac:dyDescent="0.25">
      <c r="B154" s="30" t="s">
        <v>713</v>
      </c>
      <c r="C154" s="102" t="s">
        <v>30</v>
      </c>
      <c r="D154" s="102" t="s">
        <v>782</v>
      </c>
      <c r="E154" s="102" t="s">
        <v>909</v>
      </c>
      <c r="F154" s="91"/>
      <c r="G154" s="91"/>
      <c r="H154" s="128" t="s">
        <v>974</v>
      </c>
      <c r="I154" s="106"/>
      <c r="J154" s="107"/>
      <c r="K154" s="107"/>
      <c r="L154" s="105"/>
      <c r="M154" s="104"/>
    </row>
    <row r="155" spans="2:13" x14ac:dyDescent="0.25">
      <c r="B155" s="30" t="s">
        <v>713</v>
      </c>
      <c r="C155" s="102" t="s">
        <v>30</v>
      </c>
      <c r="D155" s="102" t="s">
        <v>782</v>
      </c>
      <c r="E155" s="102" t="s">
        <v>436</v>
      </c>
      <c r="F155" s="103">
        <v>31211705</v>
      </c>
      <c r="G155" s="104">
        <v>92151192</v>
      </c>
      <c r="H155" s="128" t="s">
        <v>975</v>
      </c>
      <c r="I155" s="106">
        <v>3893.1428571428578</v>
      </c>
      <c r="J155" s="107">
        <v>3284.0158520475557</v>
      </c>
      <c r="K155" s="107">
        <v>12785142.857142858</v>
      </c>
      <c r="L155" s="105" t="s">
        <v>706</v>
      </c>
      <c r="M155" s="104" t="s">
        <v>707</v>
      </c>
    </row>
    <row r="156" spans="2:13" hidden="1" x14ac:dyDescent="0.25">
      <c r="B156" s="30" t="s">
        <v>713</v>
      </c>
      <c r="C156" s="102" t="s">
        <v>30</v>
      </c>
      <c r="D156" s="102" t="s">
        <v>402</v>
      </c>
      <c r="E156" s="102" t="s">
        <v>909</v>
      </c>
      <c r="F156" s="132"/>
      <c r="G156" s="132"/>
      <c r="H156" s="128" t="s">
        <v>976</v>
      </c>
      <c r="I156" s="134"/>
      <c r="J156" s="107"/>
      <c r="K156" s="107">
        <v>0</v>
      </c>
      <c r="L156" s="38"/>
      <c r="M156" s="38"/>
    </row>
    <row r="157" spans="2:13" hidden="1" x14ac:dyDescent="0.25">
      <c r="B157" s="30" t="s">
        <v>713</v>
      </c>
      <c r="C157" s="102" t="s">
        <v>30</v>
      </c>
      <c r="D157" s="102" t="s">
        <v>402</v>
      </c>
      <c r="E157" s="102" t="s">
        <v>18</v>
      </c>
      <c r="F157" s="103"/>
      <c r="G157" s="104"/>
      <c r="H157" s="128" t="s">
        <v>977</v>
      </c>
      <c r="I157" s="106">
        <v>0</v>
      </c>
      <c r="J157" s="107">
        <v>2000</v>
      </c>
      <c r="K157" s="107">
        <v>0</v>
      </c>
      <c r="L157" s="105" t="s">
        <v>970</v>
      </c>
      <c r="M157" s="104"/>
    </row>
    <row r="158" spans="2:13" hidden="1" x14ac:dyDescent="0.25">
      <c r="B158" s="30" t="s">
        <v>713</v>
      </c>
      <c r="C158" s="102" t="s">
        <v>30</v>
      </c>
      <c r="D158" s="102" t="s">
        <v>31</v>
      </c>
      <c r="E158" s="102" t="s">
        <v>909</v>
      </c>
      <c r="F158" s="91"/>
      <c r="G158" s="91"/>
      <c r="H158" s="128" t="s">
        <v>978</v>
      </c>
      <c r="I158" s="106"/>
      <c r="J158" s="107"/>
      <c r="K158" s="107"/>
      <c r="L158" s="105"/>
      <c r="M158" s="104"/>
    </row>
    <row r="159" spans="2:13" x14ac:dyDescent="0.25">
      <c r="B159" s="30" t="s">
        <v>713</v>
      </c>
      <c r="C159" s="102" t="s">
        <v>30</v>
      </c>
      <c r="D159" s="102" t="s">
        <v>31</v>
      </c>
      <c r="E159" s="102" t="s">
        <v>18</v>
      </c>
      <c r="F159" s="103">
        <v>31211803</v>
      </c>
      <c r="G159" s="104">
        <v>90016772</v>
      </c>
      <c r="H159" s="128" t="s">
        <v>979</v>
      </c>
      <c r="I159" s="106">
        <v>6813</v>
      </c>
      <c r="J159" s="107">
        <v>1004.2031944277651</v>
      </c>
      <c r="K159" s="107">
        <v>6841636.3636363633</v>
      </c>
      <c r="L159" s="105" t="s">
        <v>706</v>
      </c>
      <c r="M159" s="104" t="s">
        <v>707</v>
      </c>
    </row>
    <row r="160" spans="2:13" hidden="1" x14ac:dyDescent="0.25">
      <c r="B160" s="30" t="s">
        <v>713</v>
      </c>
      <c r="C160" s="102" t="s">
        <v>30</v>
      </c>
      <c r="D160" s="102" t="s">
        <v>33</v>
      </c>
      <c r="E160" s="102" t="s">
        <v>909</v>
      </c>
      <c r="F160" s="103"/>
      <c r="G160" s="104"/>
      <c r="H160" s="128" t="s">
        <v>980</v>
      </c>
      <c r="I160" s="106"/>
      <c r="J160" s="107"/>
      <c r="K160" s="107"/>
      <c r="L160" s="105"/>
      <c r="M160" s="104"/>
    </row>
    <row r="161" spans="2:13" ht="25.5" hidden="1" x14ac:dyDescent="0.25">
      <c r="B161" s="30" t="s">
        <v>713</v>
      </c>
      <c r="C161" s="102" t="s">
        <v>30</v>
      </c>
      <c r="D161" s="102" t="s">
        <v>33</v>
      </c>
      <c r="E161" s="102" t="s">
        <v>981</v>
      </c>
      <c r="F161" s="116"/>
      <c r="G161" s="135"/>
      <c r="H161" s="128" t="s">
        <v>982</v>
      </c>
      <c r="I161" s="119">
        <v>0</v>
      </c>
      <c r="J161" s="107">
        <v>1650</v>
      </c>
      <c r="K161" s="107">
        <v>0</v>
      </c>
      <c r="L161" s="38" t="s">
        <v>970</v>
      </c>
      <c r="M161" s="38"/>
    </row>
    <row r="162" spans="2:13" hidden="1" x14ac:dyDescent="0.25">
      <c r="B162" s="30" t="s">
        <v>713</v>
      </c>
      <c r="C162" s="102" t="s">
        <v>45</v>
      </c>
      <c r="D162" s="102" t="s">
        <v>908</v>
      </c>
      <c r="E162" s="102" t="s">
        <v>909</v>
      </c>
      <c r="F162" s="116"/>
      <c r="G162" s="105"/>
      <c r="H162" s="128" t="s">
        <v>983</v>
      </c>
      <c r="I162" s="119"/>
      <c r="J162" s="107"/>
      <c r="K162" s="107">
        <v>4342000</v>
      </c>
      <c r="L162" s="38"/>
      <c r="M162" s="38"/>
    </row>
    <row r="163" spans="2:13" hidden="1" x14ac:dyDescent="0.25">
      <c r="B163" s="30" t="s">
        <v>713</v>
      </c>
      <c r="C163" s="102" t="s">
        <v>45</v>
      </c>
      <c r="D163" s="102" t="s">
        <v>46</v>
      </c>
      <c r="E163" s="102" t="s">
        <v>909</v>
      </c>
      <c r="F163" s="125"/>
      <c r="G163" s="105"/>
      <c r="H163" s="128" t="s">
        <v>984</v>
      </c>
      <c r="I163" s="106"/>
      <c r="J163" s="107"/>
      <c r="K163" s="107"/>
      <c r="L163" s="105"/>
      <c r="M163" s="104"/>
    </row>
    <row r="164" spans="2:13" x14ac:dyDescent="0.25">
      <c r="B164" s="30" t="s">
        <v>713</v>
      </c>
      <c r="C164" s="101" t="s">
        <v>45</v>
      </c>
      <c r="D164" s="102" t="s">
        <v>46</v>
      </c>
      <c r="E164" s="102" t="s">
        <v>985</v>
      </c>
      <c r="F164" s="125" t="s">
        <v>986</v>
      </c>
      <c r="G164" s="105" t="s">
        <v>987</v>
      </c>
      <c r="H164" s="128" t="s">
        <v>988</v>
      </c>
      <c r="I164" s="106">
        <v>5</v>
      </c>
      <c r="J164" s="107">
        <v>100000</v>
      </c>
      <c r="K164" s="107">
        <v>500000</v>
      </c>
      <c r="L164" s="105" t="s">
        <v>706</v>
      </c>
      <c r="M164" s="104" t="s">
        <v>707</v>
      </c>
    </row>
    <row r="165" spans="2:13" ht="38.25" x14ac:dyDescent="0.25">
      <c r="B165" s="30" t="s">
        <v>713</v>
      </c>
      <c r="C165" s="101" t="s">
        <v>45</v>
      </c>
      <c r="D165" s="102" t="s">
        <v>46</v>
      </c>
      <c r="E165" s="102" t="s">
        <v>250</v>
      </c>
      <c r="F165" s="125">
        <v>12142104</v>
      </c>
      <c r="G165" s="105">
        <v>92101587</v>
      </c>
      <c r="H165" s="128" t="s">
        <v>989</v>
      </c>
      <c r="I165" s="106">
        <v>170</v>
      </c>
      <c r="J165" s="107">
        <v>22599.999999999996</v>
      </c>
      <c r="K165" s="107">
        <v>3841999.9999999995</v>
      </c>
      <c r="L165" s="38" t="s">
        <v>706</v>
      </c>
      <c r="M165" s="38" t="s">
        <v>707</v>
      </c>
    </row>
    <row r="166" spans="2:13" hidden="1" x14ac:dyDescent="0.25">
      <c r="B166" s="30" t="s">
        <v>713</v>
      </c>
      <c r="C166" s="101" t="s">
        <v>59</v>
      </c>
      <c r="D166" s="102" t="s">
        <v>908</v>
      </c>
      <c r="E166" s="102" t="s">
        <v>909</v>
      </c>
      <c r="F166" s="125"/>
      <c r="G166" s="105"/>
      <c r="H166" s="128" t="s">
        <v>990</v>
      </c>
      <c r="I166" s="106"/>
      <c r="J166" s="107"/>
      <c r="K166" s="107">
        <v>340921368.19698471</v>
      </c>
      <c r="L166" s="105"/>
      <c r="M166" s="104"/>
    </row>
    <row r="167" spans="2:13" hidden="1" x14ac:dyDescent="0.25">
      <c r="B167" s="30" t="s">
        <v>713</v>
      </c>
      <c r="C167" s="101" t="s">
        <v>59</v>
      </c>
      <c r="D167" s="102" t="s">
        <v>474</v>
      </c>
      <c r="E167" s="102" t="s">
        <v>909</v>
      </c>
      <c r="F167" s="136"/>
      <c r="G167" s="105"/>
      <c r="H167" s="128" t="s">
        <v>991</v>
      </c>
      <c r="I167" s="106"/>
      <c r="J167" s="107"/>
      <c r="K167" s="107"/>
      <c r="L167" s="38"/>
      <c r="M167" s="38"/>
    </row>
    <row r="168" spans="2:13" ht="38.25" x14ac:dyDescent="0.25">
      <c r="B168" s="30" t="s">
        <v>713</v>
      </c>
      <c r="C168" s="101" t="s">
        <v>59</v>
      </c>
      <c r="D168" s="102" t="s">
        <v>474</v>
      </c>
      <c r="E168" s="102" t="s">
        <v>159</v>
      </c>
      <c r="F168" s="136">
        <v>40172699</v>
      </c>
      <c r="G168" s="105"/>
      <c r="H168" s="128" t="s">
        <v>992</v>
      </c>
      <c r="I168" s="106">
        <v>10</v>
      </c>
      <c r="J168" s="107">
        <v>2000</v>
      </c>
      <c r="K168" s="107">
        <v>20000</v>
      </c>
      <c r="L168" s="38" t="s">
        <v>706</v>
      </c>
      <c r="M168" s="38" t="s">
        <v>707</v>
      </c>
    </row>
    <row r="169" spans="2:13" hidden="1" x14ac:dyDescent="0.25">
      <c r="B169" s="30" t="s">
        <v>713</v>
      </c>
      <c r="C169" s="101" t="s">
        <v>59</v>
      </c>
      <c r="D169" s="102" t="s">
        <v>71</v>
      </c>
      <c r="E169" s="102" t="s">
        <v>909</v>
      </c>
      <c r="F169" s="125"/>
      <c r="G169" s="105"/>
      <c r="H169" s="128" t="s">
        <v>993</v>
      </c>
      <c r="I169" s="106"/>
      <c r="J169" s="107"/>
      <c r="K169" s="107"/>
      <c r="L169" s="105"/>
      <c r="M169" s="104"/>
    </row>
    <row r="170" spans="2:13" ht="38.25" x14ac:dyDescent="0.25">
      <c r="B170" s="30" t="s">
        <v>713</v>
      </c>
      <c r="C170" s="101" t="s">
        <v>59</v>
      </c>
      <c r="D170" s="102" t="s">
        <v>71</v>
      </c>
      <c r="E170" s="102" t="s">
        <v>609</v>
      </c>
      <c r="F170" s="137">
        <v>30101504</v>
      </c>
      <c r="G170" s="105"/>
      <c r="H170" s="128" t="s">
        <v>994</v>
      </c>
      <c r="I170" s="106">
        <v>5</v>
      </c>
      <c r="J170" s="107">
        <v>10000</v>
      </c>
      <c r="K170" s="107">
        <v>50000</v>
      </c>
      <c r="L170" s="38" t="s">
        <v>706</v>
      </c>
      <c r="M170" s="38" t="s">
        <v>707</v>
      </c>
    </row>
    <row r="171" spans="2:13" x14ac:dyDescent="0.25">
      <c r="B171" s="30" t="s">
        <v>713</v>
      </c>
      <c r="C171" s="101" t="s">
        <v>59</v>
      </c>
      <c r="D171" s="102" t="s">
        <v>71</v>
      </c>
      <c r="E171" s="102" t="s">
        <v>72</v>
      </c>
      <c r="F171" s="125">
        <v>30101503</v>
      </c>
      <c r="G171" s="105"/>
      <c r="H171" s="128" t="s">
        <v>995</v>
      </c>
      <c r="I171" s="106">
        <v>5</v>
      </c>
      <c r="J171" s="107">
        <v>10000</v>
      </c>
      <c r="K171" s="107">
        <v>50000</v>
      </c>
      <c r="L171" s="105" t="s">
        <v>706</v>
      </c>
      <c r="M171" s="104" t="s">
        <v>707</v>
      </c>
    </row>
    <row r="172" spans="2:13" hidden="1" x14ac:dyDescent="0.25">
      <c r="B172" s="30" t="s">
        <v>713</v>
      </c>
      <c r="C172" s="101" t="s">
        <v>59</v>
      </c>
      <c r="D172" s="102" t="s">
        <v>78</v>
      </c>
      <c r="E172" s="102" t="s">
        <v>909</v>
      </c>
      <c r="F172" s="125"/>
      <c r="G172" s="105"/>
      <c r="H172" s="128" t="s">
        <v>996</v>
      </c>
      <c r="I172" s="106"/>
      <c r="J172" s="107"/>
      <c r="K172" s="107"/>
      <c r="L172" s="38"/>
      <c r="M172" s="38"/>
    </row>
    <row r="173" spans="2:13" ht="38.25" x14ac:dyDescent="0.25">
      <c r="B173" s="30" t="s">
        <v>713</v>
      </c>
      <c r="C173" s="101" t="s">
        <v>59</v>
      </c>
      <c r="D173" s="102" t="s">
        <v>78</v>
      </c>
      <c r="E173" s="102" t="s">
        <v>447</v>
      </c>
      <c r="F173" s="125">
        <v>31161807</v>
      </c>
      <c r="G173" s="105"/>
      <c r="H173" s="128" t="s">
        <v>997</v>
      </c>
      <c r="I173" s="106">
        <v>100</v>
      </c>
      <c r="J173" s="107">
        <v>10</v>
      </c>
      <c r="K173" s="107">
        <v>1000</v>
      </c>
      <c r="L173" s="38" t="s">
        <v>706</v>
      </c>
      <c r="M173" s="38" t="s">
        <v>707</v>
      </c>
    </row>
    <row r="174" spans="2:13" hidden="1" x14ac:dyDescent="0.25">
      <c r="B174" s="30" t="s">
        <v>713</v>
      </c>
      <c r="C174" s="101" t="s">
        <v>59</v>
      </c>
      <c r="D174" s="102" t="s">
        <v>86</v>
      </c>
      <c r="E174" s="102" t="s">
        <v>909</v>
      </c>
      <c r="F174" s="125"/>
      <c r="G174" s="105"/>
      <c r="H174" s="128" t="s">
        <v>998</v>
      </c>
      <c r="I174" s="106"/>
      <c r="J174" s="107"/>
      <c r="K174" s="107"/>
      <c r="L174" s="105"/>
      <c r="M174" s="104"/>
    </row>
    <row r="175" spans="2:13" ht="38.25" x14ac:dyDescent="0.25">
      <c r="B175" s="30" t="s">
        <v>713</v>
      </c>
      <c r="C175" s="101" t="s">
        <v>59</v>
      </c>
      <c r="D175" s="102" t="s">
        <v>86</v>
      </c>
      <c r="E175" s="102" t="s">
        <v>568</v>
      </c>
      <c r="F175" s="138">
        <v>31162002</v>
      </c>
      <c r="G175" s="132">
        <v>2007696</v>
      </c>
      <c r="H175" s="128" t="s">
        <v>999</v>
      </c>
      <c r="I175" s="106">
        <v>489.33333299999998</v>
      </c>
      <c r="J175" s="107">
        <v>680.02044000000012</v>
      </c>
      <c r="K175" s="107">
        <v>332756.66841332655</v>
      </c>
      <c r="L175" s="38" t="s">
        <v>706</v>
      </c>
      <c r="M175" s="38" t="s">
        <v>707</v>
      </c>
    </row>
    <row r="176" spans="2:13" ht="38.25" x14ac:dyDescent="0.25">
      <c r="B176" s="30" t="s">
        <v>713</v>
      </c>
      <c r="C176" s="101" t="s">
        <v>59</v>
      </c>
      <c r="D176" s="102" t="s">
        <v>86</v>
      </c>
      <c r="E176" s="102" t="s">
        <v>1000</v>
      </c>
      <c r="F176" s="138">
        <v>31162002</v>
      </c>
      <c r="G176" s="105">
        <v>92036762</v>
      </c>
      <c r="H176" s="128" t="s">
        <v>1001</v>
      </c>
      <c r="I176" s="106"/>
      <c r="J176" s="107">
        <v>680.02044000000012</v>
      </c>
      <c r="K176" s="107">
        <v>0</v>
      </c>
      <c r="L176" s="38" t="s">
        <v>706</v>
      </c>
      <c r="M176" s="38" t="s">
        <v>707</v>
      </c>
    </row>
    <row r="177" spans="2:13" hidden="1" x14ac:dyDescent="0.25">
      <c r="B177" s="30" t="s">
        <v>713</v>
      </c>
      <c r="C177" s="101" t="s">
        <v>59</v>
      </c>
      <c r="D177" s="102" t="s">
        <v>105</v>
      </c>
      <c r="E177" s="102" t="s">
        <v>909</v>
      </c>
      <c r="F177" s="125"/>
      <c r="G177" s="105"/>
      <c r="H177" s="128" t="s">
        <v>1002</v>
      </c>
      <c r="I177" s="106"/>
      <c r="J177" s="107"/>
      <c r="K177" s="107"/>
      <c r="L177" s="105"/>
      <c r="M177" s="104"/>
    </row>
    <row r="178" spans="2:13" ht="38.25" x14ac:dyDescent="0.25">
      <c r="B178" s="30" t="s">
        <v>713</v>
      </c>
      <c r="C178" s="101" t="s">
        <v>59</v>
      </c>
      <c r="D178" s="102" t="s">
        <v>105</v>
      </c>
      <c r="E178" s="102" t="s">
        <v>1003</v>
      </c>
      <c r="F178" s="125">
        <v>30102203</v>
      </c>
      <c r="G178" s="105"/>
      <c r="H178" s="128" t="s">
        <v>1004</v>
      </c>
      <c r="I178" s="106">
        <v>131.66666666666669</v>
      </c>
      <c r="J178" s="107">
        <v>3955</v>
      </c>
      <c r="K178" s="107">
        <v>520741.66666666674</v>
      </c>
      <c r="L178" s="38" t="s">
        <v>706</v>
      </c>
      <c r="M178" s="38" t="s">
        <v>707</v>
      </c>
    </row>
    <row r="179" spans="2:13" ht="38.25" x14ac:dyDescent="0.25">
      <c r="B179" s="30" t="s">
        <v>713</v>
      </c>
      <c r="C179" s="101" t="s">
        <v>59</v>
      </c>
      <c r="D179" s="102" t="s">
        <v>105</v>
      </c>
      <c r="E179" s="102" t="s">
        <v>1005</v>
      </c>
      <c r="F179" s="125">
        <v>30102203</v>
      </c>
      <c r="G179" s="105">
        <v>92051453</v>
      </c>
      <c r="H179" s="139" t="s">
        <v>1006</v>
      </c>
      <c r="I179" s="106">
        <v>5</v>
      </c>
      <c r="J179" s="107">
        <v>3000</v>
      </c>
      <c r="K179" s="107">
        <v>15000</v>
      </c>
      <c r="L179" s="38" t="s">
        <v>706</v>
      </c>
      <c r="M179" s="38" t="s">
        <v>707</v>
      </c>
    </row>
    <row r="180" spans="2:13" hidden="1" x14ac:dyDescent="0.25">
      <c r="B180" s="30" t="s">
        <v>713</v>
      </c>
      <c r="C180" s="101" t="s">
        <v>59</v>
      </c>
      <c r="D180" s="102" t="s">
        <v>302</v>
      </c>
      <c r="E180" s="102" t="s">
        <v>909</v>
      </c>
      <c r="F180" s="125"/>
      <c r="G180" s="105"/>
      <c r="H180" s="128" t="s">
        <v>1007</v>
      </c>
      <c r="I180" s="106"/>
      <c r="J180" s="107"/>
      <c r="K180" s="107"/>
      <c r="L180" s="105"/>
      <c r="M180" s="104"/>
    </row>
    <row r="181" spans="2:13" ht="38.25" x14ac:dyDescent="0.25">
      <c r="B181" s="30" t="s">
        <v>713</v>
      </c>
      <c r="C181" s="101" t="s">
        <v>59</v>
      </c>
      <c r="D181" s="102" t="s">
        <v>302</v>
      </c>
      <c r="E181" s="102" t="s">
        <v>18</v>
      </c>
      <c r="F181" s="125">
        <v>31162204</v>
      </c>
      <c r="G181" s="105">
        <v>92021240</v>
      </c>
      <c r="H181" s="128" t="s">
        <v>1008</v>
      </c>
      <c r="I181" s="106">
        <v>158960</v>
      </c>
      <c r="J181" s="107">
        <v>3.2770000000000001</v>
      </c>
      <c r="K181" s="107">
        <v>520911.92000000004</v>
      </c>
      <c r="L181" s="38" t="s">
        <v>706</v>
      </c>
      <c r="M181" s="38" t="s">
        <v>707</v>
      </c>
    </row>
    <row r="182" spans="2:13" ht="38.25" x14ac:dyDescent="0.25">
      <c r="B182" s="30" t="s">
        <v>713</v>
      </c>
      <c r="C182" s="101" t="s">
        <v>59</v>
      </c>
      <c r="D182" s="102" t="s">
        <v>302</v>
      </c>
      <c r="E182" s="102" t="s">
        <v>346</v>
      </c>
      <c r="F182" s="125">
        <v>31162204</v>
      </c>
      <c r="G182" s="105">
        <v>90032492</v>
      </c>
      <c r="H182" s="128" t="s">
        <v>1009</v>
      </c>
      <c r="I182" s="106">
        <v>352400</v>
      </c>
      <c r="J182" s="107">
        <v>22.6</v>
      </c>
      <c r="K182" s="107">
        <v>7964240.0000000009</v>
      </c>
      <c r="L182" s="38" t="s">
        <v>706</v>
      </c>
      <c r="M182" s="38" t="s">
        <v>707</v>
      </c>
    </row>
    <row r="183" spans="2:13" hidden="1" x14ac:dyDescent="0.25">
      <c r="B183" s="30" t="s">
        <v>713</v>
      </c>
      <c r="C183" s="101" t="s">
        <v>59</v>
      </c>
      <c r="D183" s="102" t="s">
        <v>113</v>
      </c>
      <c r="E183" s="102" t="s">
        <v>909</v>
      </c>
      <c r="F183" s="125"/>
      <c r="G183" s="105"/>
      <c r="H183" s="128" t="s">
        <v>1010</v>
      </c>
      <c r="I183" s="106"/>
      <c r="J183" s="107"/>
      <c r="K183" s="107"/>
      <c r="L183" s="38"/>
      <c r="M183" s="38"/>
    </row>
    <row r="184" spans="2:13" ht="38.25" hidden="1" x14ac:dyDescent="0.25">
      <c r="B184" s="30" t="s">
        <v>713</v>
      </c>
      <c r="C184" s="101">
        <v>20301</v>
      </c>
      <c r="D184" s="102" t="s">
        <v>113</v>
      </c>
      <c r="E184" s="102" t="s">
        <v>1011</v>
      </c>
      <c r="F184" s="125">
        <v>40171601</v>
      </c>
      <c r="G184" s="105"/>
      <c r="H184" s="128" t="s">
        <v>1012</v>
      </c>
      <c r="I184" s="106">
        <v>0</v>
      </c>
      <c r="J184" s="107">
        <v>3316.55</v>
      </c>
      <c r="K184" s="107">
        <v>0</v>
      </c>
      <c r="L184" s="38" t="s">
        <v>706</v>
      </c>
      <c r="M184" s="38" t="s">
        <v>707</v>
      </c>
    </row>
    <row r="185" spans="2:13" ht="38.25" x14ac:dyDescent="0.25">
      <c r="B185" s="30" t="s">
        <v>713</v>
      </c>
      <c r="C185" s="101" t="s">
        <v>59</v>
      </c>
      <c r="D185" s="102" t="s">
        <v>113</v>
      </c>
      <c r="E185" s="102" t="s">
        <v>1013</v>
      </c>
      <c r="F185" s="125">
        <v>40171601</v>
      </c>
      <c r="G185" s="105">
        <v>92079726</v>
      </c>
      <c r="H185" s="128" t="s">
        <v>1014</v>
      </c>
      <c r="I185" s="106">
        <v>35382.857142857145</v>
      </c>
      <c r="J185" s="107">
        <v>4131.732</v>
      </c>
      <c r="K185" s="107">
        <v>146192483.10857144</v>
      </c>
      <c r="L185" s="38" t="s">
        <v>706</v>
      </c>
      <c r="M185" s="38" t="s">
        <v>707</v>
      </c>
    </row>
    <row r="186" spans="2:13" ht="38.25" x14ac:dyDescent="0.25">
      <c r="B186" s="30" t="s">
        <v>713</v>
      </c>
      <c r="C186" s="101" t="s">
        <v>59</v>
      </c>
      <c r="D186" s="102" t="s">
        <v>113</v>
      </c>
      <c r="E186" s="102" t="s">
        <v>1015</v>
      </c>
      <c r="F186" s="125">
        <v>40171601</v>
      </c>
      <c r="G186" s="105"/>
      <c r="H186" s="128" t="s">
        <v>1016</v>
      </c>
      <c r="I186" s="106">
        <v>1200</v>
      </c>
      <c r="J186" s="107">
        <v>3666.8500000000004</v>
      </c>
      <c r="K186" s="107">
        <v>4400220</v>
      </c>
      <c r="L186" s="38" t="s">
        <v>706</v>
      </c>
      <c r="M186" s="38" t="s">
        <v>707</v>
      </c>
    </row>
    <row r="187" spans="2:13" ht="38.25" x14ac:dyDescent="0.25">
      <c r="B187" s="30" t="s">
        <v>713</v>
      </c>
      <c r="C187" s="101" t="s">
        <v>59</v>
      </c>
      <c r="D187" s="102" t="s">
        <v>113</v>
      </c>
      <c r="E187" s="102" t="s">
        <v>1017</v>
      </c>
      <c r="F187" s="125">
        <v>40171601</v>
      </c>
      <c r="G187" s="105">
        <v>92079725</v>
      </c>
      <c r="H187" s="139" t="s">
        <v>1018</v>
      </c>
      <c r="I187" s="106">
        <v>36360</v>
      </c>
      <c r="J187" s="107">
        <v>3804.71</v>
      </c>
      <c r="K187" s="107">
        <v>138339255.59999999</v>
      </c>
      <c r="L187" s="38" t="s">
        <v>706</v>
      </c>
      <c r="M187" s="38" t="s">
        <v>707</v>
      </c>
    </row>
    <row r="188" spans="2:13" x14ac:dyDescent="0.25">
      <c r="B188" s="30" t="s">
        <v>713</v>
      </c>
      <c r="C188" s="101" t="s">
        <v>59</v>
      </c>
      <c r="D188" s="102" t="s">
        <v>113</v>
      </c>
      <c r="E188" s="102" t="s">
        <v>1019</v>
      </c>
      <c r="F188" s="125">
        <v>40171601</v>
      </c>
      <c r="G188" s="105">
        <v>92079778</v>
      </c>
      <c r="H188" s="128" t="s">
        <v>1020</v>
      </c>
      <c r="I188" s="106">
        <v>1640</v>
      </c>
      <c r="J188" s="107">
        <v>6561.91</v>
      </c>
      <c r="K188" s="107">
        <v>10761532.4</v>
      </c>
      <c r="L188" s="105" t="s">
        <v>706</v>
      </c>
      <c r="M188" s="104" t="s">
        <v>707</v>
      </c>
    </row>
    <row r="189" spans="2:13" ht="38.25" x14ac:dyDescent="0.25">
      <c r="B189" s="30" t="s">
        <v>713</v>
      </c>
      <c r="C189" s="101">
        <v>20301</v>
      </c>
      <c r="D189" s="102" t="s">
        <v>113</v>
      </c>
      <c r="E189" s="102" t="s">
        <v>346</v>
      </c>
      <c r="F189" s="140">
        <v>40171601</v>
      </c>
      <c r="G189" s="141">
        <v>92079777</v>
      </c>
      <c r="H189" s="128" t="s">
        <v>1021</v>
      </c>
      <c r="I189" s="106">
        <v>1212</v>
      </c>
      <c r="J189" s="107">
        <v>7830.9000000000005</v>
      </c>
      <c r="K189" s="107">
        <v>9491050.8000000007</v>
      </c>
      <c r="L189" s="38" t="s">
        <v>706</v>
      </c>
      <c r="M189" s="38" t="s">
        <v>707</v>
      </c>
    </row>
    <row r="190" spans="2:13" ht="38.25" x14ac:dyDescent="0.25">
      <c r="B190" s="30" t="s">
        <v>713</v>
      </c>
      <c r="C190" s="101">
        <v>20301</v>
      </c>
      <c r="D190" s="102" t="s">
        <v>113</v>
      </c>
      <c r="E190" s="102" t="s">
        <v>909</v>
      </c>
      <c r="F190" s="142">
        <v>40171601</v>
      </c>
      <c r="G190" s="141">
        <v>92134430</v>
      </c>
      <c r="H190" s="128" t="s">
        <v>1022</v>
      </c>
      <c r="I190" s="106">
        <v>166.66666666666666</v>
      </c>
      <c r="J190" s="107">
        <v>20244.741000000002</v>
      </c>
      <c r="K190" s="107">
        <v>3374123.5</v>
      </c>
      <c r="L190" s="38" t="s">
        <v>706</v>
      </c>
      <c r="M190" s="38" t="s">
        <v>707</v>
      </c>
    </row>
    <row r="191" spans="2:13" hidden="1" x14ac:dyDescent="0.25">
      <c r="B191" s="30" t="s">
        <v>713</v>
      </c>
      <c r="C191" s="101" t="s">
        <v>59</v>
      </c>
      <c r="D191" s="102" t="s">
        <v>158</v>
      </c>
      <c r="E191" s="102" t="s">
        <v>909</v>
      </c>
      <c r="F191" s="125"/>
      <c r="G191" s="141"/>
      <c r="H191" s="128" t="s">
        <v>1023</v>
      </c>
      <c r="I191" s="106"/>
      <c r="J191" s="107"/>
      <c r="K191" s="107"/>
      <c r="L191" s="105"/>
      <c r="M191" s="104"/>
    </row>
    <row r="192" spans="2:13" ht="38.25" x14ac:dyDescent="0.25">
      <c r="B192" s="30" t="s">
        <v>713</v>
      </c>
      <c r="C192" s="101" t="s">
        <v>59</v>
      </c>
      <c r="D192" s="102" t="s">
        <v>158</v>
      </c>
      <c r="E192" s="102" t="s">
        <v>18</v>
      </c>
      <c r="F192" s="140">
        <v>30251505</v>
      </c>
      <c r="G192" s="105"/>
      <c r="H192" s="128" t="s">
        <v>1024</v>
      </c>
      <c r="I192" s="106">
        <v>20</v>
      </c>
      <c r="J192" s="107">
        <v>1000</v>
      </c>
      <c r="K192" s="107">
        <v>20000</v>
      </c>
      <c r="L192" s="38" t="s">
        <v>706</v>
      </c>
      <c r="M192" s="38" t="s">
        <v>707</v>
      </c>
    </row>
    <row r="193" spans="2:13" x14ac:dyDescent="0.25">
      <c r="B193" s="30" t="s">
        <v>713</v>
      </c>
      <c r="C193" s="101" t="s">
        <v>59</v>
      </c>
      <c r="D193" s="102" t="s">
        <v>158</v>
      </c>
      <c r="E193" s="102" t="s">
        <v>1025</v>
      </c>
      <c r="F193" s="125">
        <v>30251505</v>
      </c>
      <c r="G193" s="141"/>
      <c r="H193" s="128" t="s">
        <v>1026</v>
      </c>
      <c r="I193" s="106">
        <v>20</v>
      </c>
      <c r="J193" s="107">
        <v>500</v>
      </c>
      <c r="K193" s="107">
        <v>10000</v>
      </c>
      <c r="L193" s="105" t="s">
        <v>706</v>
      </c>
      <c r="M193" s="104" t="s">
        <v>707</v>
      </c>
    </row>
    <row r="194" spans="2:13" hidden="1" x14ac:dyDescent="0.25">
      <c r="B194" s="30" t="s">
        <v>713</v>
      </c>
      <c r="C194" s="101" t="s">
        <v>59</v>
      </c>
      <c r="D194" s="102" t="s">
        <v>345</v>
      </c>
      <c r="E194" s="102" t="s">
        <v>909</v>
      </c>
      <c r="F194" s="140"/>
      <c r="G194" s="105"/>
      <c r="H194" s="128" t="s">
        <v>1027</v>
      </c>
      <c r="I194" s="106"/>
      <c r="J194" s="107"/>
      <c r="K194" s="107"/>
      <c r="L194" s="38"/>
      <c r="M194" s="38"/>
    </row>
    <row r="195" spans="2:13" x14ac:dyDescent="0.25">
      <c r="B195" s="30" t="s">
        <v>713</v>
      </c>
      <c r="C195" s="101" t="s">
        <v>59</v>
      </c>
      <c r="D195" s="102" t="s">
        <v>345</v>
      </c>
      <c r="E195" s="102" t="s">
        <v>18</v>
      </c>
      <c r="F195" s="125">
        <v>46171501</v>
      </c>
      <c r="G195" s="141">
        <v>90029308</v>
      </c>
      <c r="H195" s="128" t="s">
        <v>1028</v>
      </c>
      <c r="I195" s="106">
        <v>25</v>
      </c>
      <c r="J195" s="107">
        <v>5000</v>
      </c>
      <c r="K195" s="107">
        <v>125000</v>
      </c>
      <c r="L195" s="105" t="s">
        <v>706</v>
      </c>
      <c r="M195" s="104" t="s">
        <v>707</v>
      </c>
    </row>
    <row r="196" spans="2:13" hidden="1" x14ac:dyDescent="0.25">
      <c r="B196" s="30" t="s">
        <v>713</v>
      </c>
      <c r="C196" s="101" t="s">
        <v>59</v>
      </c>
      <c r="D196" s="102" t="s">
        <v>1029</v>
      </c>
      <c r="E196" s="102" t="s">
        <v>909</v>
      </c>
      <c r="F196" s="114"/>
      <c r="G196" s="141"/>
      <c r="H196" s="128" t="s">
        <v>1030</v>
      </c>
      <c r="I196" s="106"/>
      <c r="J196" s="107"/>
      <c r="K196" s="107"/>
      <c r="L196" s="38"/>
      <c r="M196" s="38"/>
    </row>
    <row r="197" spans="2:13" ht="38.25" x14ac:dyDescent="0.25">
      <c r="B197" s="30" t="s">
        <v>713</v>
      </c>
      <c r="C197" s="143" t="s">
        <v>59</v>
      </c>
      <c r="D197" s="109" t="s">
        <v>1029</v>
      </c>
      <c r="E197" s="109" t="s">
        <v>815</v>
      </c>
      <c r="F197" s="114">
        <v>44122107</v>
      </c>
      <c r="G197" s="144">
        <v>90028214</v>
      </c>
      <c r="H197" s="145" t="s">
        <v>1031</v>
      </c>
      <c r="I197" s="110">
        <v>2000</v>
      </c>
      <c r="J197" s="111">
        <v>10</v>
      </c>
      <c r="K197" s="107">
        <v>20000</v>
      </c>
      <c r="L197" s="38" t="s">
        <v>706</v>
      </c>
      <c r="M197" s="38" t="s">
        <v>707</v>
      </c>
    </row>
    <row r="198" spans="2:13" ht="25.5" hidden="1" x14ac:dyDescent="0.25">
      <c r="B198" s="30" t="s">
        <v>713</v>
      </c>
      <c r="C198" s="143" t="s">
        <v>59</v>
      </c>
      <c r="D198" s="109" t="s">
        <v>173</v>
      </c>
      <c r="E198" s="109" t="s">
        <v>909</v>
      </c>
      <c r="F198" s="114"/>
      <c r="G198" s="144"/>
      <c r="H198" s="145" t="s">
        <v>1032</v>
      </c>
      <c r="I198" s="110"/>
      <c r="J198" s="111"/>
      <c r="K198" s="107"/>
      <c r="L198" s="38"/>
      <c r="M198" s="38"/>
    </row>
    <row r="199" spans="2:13" ht="38.25" x14ac:dyDescent="0.25">
      <c r="B199" s="30" t="s">
        <v>713</v>
      </c>
      <c r="C199" s="101" t="s">
        <v>59</v>
      </c>
      <c r="D199" s="102" t="s">
        <v>173</v>
      </c>
      <c r="E199" s="102" t="s">
        <v>1033</v>
      </c>
      <c r="F199" s="114">
        <v>31161507</v>
      </c>
      <c r="G199" s="106"/>
      <c r="H199" s="146" t="s">
        <v>1034</v>
      </c>
      <c r="I199" s="106">
        <v>100</v>
      </c>
      <c r="J199" s="107">
        <v>150</v>
      </c>
      <c r="K199" s="107">
        <v>15000</v>
      </c>
      <c r="L199" s="38" t="s">
        <v>706</v>
      </c>
      <c r="M199" s="38" t="s">
        <v>707</v>
      </c>
    </row>
    <row r="200" spans="2:13" ht="38.25" x14ac:dyDescent="0.25">
      <c r="B200" s="30" t="s">
        <v>713</v>
      </c>
      <c r="C200" s="101" t="s">
        <v>59</v>
      </c>
      <c r="D200" s="102" t="s">
        <v>173</v>
      </c>
      <c r="E200" s="102" t="s">
        <v>185</v>
      </c>
      <c r="F200" s="114">
        <v>31161507</v>
      </c>
      <c r="G200" s="106">
        <v>92148996</v>
      </c>
      <c r="H200" s="139" t="s">
        <v>1035</v>
      </c>
      <c r="I200" s="106">
        <v>360000</v>
      </c>
      <c r="J200" s="107">
        <v>6.6670000000000007</v>
      </c>
      <c r="K200" s="107">
        <v>2400120.0000000005</v>
      </c>
      <c r="L200" s="38" t="s">
        <v>706</v>
      </c>
      <c r="M200" s="38" t="s">
        <v>707</v>
      </c>
    </row>
    <row r="201" spans="2:13" x14ac:dyDescent="0.25">
      <c r="B201" s="30" t="s">
        <v>713</v>
      </c>
      <c r="C201" s="101" t="s">
        <v>59</v>
      </c>
      <c r="D201" s="102" t="s">
        <v>173</v>
      </c>
      <c r="E201" s="102" t="s">
        <v>185</v>
      </c>
      <c r="F201" s="125">
        <v>31161507</v>
      </c>
      <c r="G201" s="105">
        <v>92148993</v>
      </c>
      <c r="H201" s="146" t="s">
        <v>1036</v>
      </c>
      <c r="I201" s="106">
        <v>224400</v>
      </c>
      <c r="J201" s="107">
        <v>5.5370000000000008</v>
      </c>
      <c r="K201" s="107">
        <v>1242502.8000000003</v>
      </c>
      <c r="L201" s="105" t="s">
        <v>706</v>
      </c>
      <c r="M201" s="104" t="s">
        <v>707</v>
      </c>
    </row>
    <row r="202" spans="2:13" ht="38.25" hidden="1" x14ac:dyDescent="0.25">
      <c r="B202" s="30" t="s">
        <v>713</v>
      </c>
      <c r="C202" s="101">
        <v>20301</v>
      </c>
      <c r="D202" s="102" t="s">
        <v>173</v>
      </c>
      <c r="E202" s="102"/>
      <c r="F202" s="147">
        <v>31161507</v>
      </c>
      <c r="G202" s="105"/>
      <c r="H202" s="128" t="s">
        <v>1037</v>
      </c>
      <c r="I202" s="106"/>
      <c r="J202" s="107"/>
      <c r="K202" s="107">
        <v>0</v>
      </c>
      <c r="L202" s="38" t="s">
        <v>706</v>
      </c>
      <c r="M202" s="38" t="s">
        <v>707</v>
      </c>
    </row>
    <row r="203" spans="2:13" ht="38.25" x14ac:dyDescent="0.25">
      <c r="B203" s="30" t="s">
        <v>713</v>
      </c>
      <c r="C203" s="101">
        <v>20301</v>
      </c>
      <c r="D203" s="102" t="s">
        <v>173</v>
      </c>
      <c r="E203" s="102"/>
      <c r="F203" s="140">
        <v>31161507</v>
      </c>
      <c r="G203" s="106"/>
      <c r="H203" s="128" t="s">
        <v>1038</v>
      </c>
      <c r="I203" s="106">
        <v>11000</v>
      </c>
      <c r="J203" s="107">
        <v>11.3</v>
      </c>
      <c r="K203" s="107">
        <v>124300.00000000001</v>
      </c>
      <c r="L203" s="38" t="s">
        <v>706</v>
      </c>
      <c r="M203" s="38" t="s">
        <v>707</v>
      </c>
    </row>
    <row r="204" spans="2:13" hidden="1" x14ac:dyDescent="0.25">
      <c r="B204" s="30" t="s">
        <v>713</v>
      </c>
      <c r="C204" s="101" t="s">
        <v>59</v>
      </c>
      <c r="D204" s="102" t="s">
        <v>191</v>
      </c>
      <c r="E204" s="102" t="s">
        <v>909</v>
      </c>
      <c r="F204" s="140"/>
      <c r="G204" s="105"/>
      <c r="H204" s="128" t="s">
        <v>1039</v>
      </c>
      <c r="I204" s="106"/>
      <c r="J204" s="107"/>
      <c r="K204" s="107"/>
      <c r="L204" s="38"/>
      <c r="M204" s="38"/>
    </row>
    <row r="205" spans="2:13" x14ac:dyDescent="0.25">
      <c r="B205" s="30" t="s">
        <v>713</v>
      </c>
      <c r="C205" s="101" t="s">
        <v>59</v>
      </c>
      <c r="D205" s="102" t="s">
        <v>191</v>
      </c>
      <c r="E205" s="102" t="s">
        <v>1040</v>
      </c>
      <c r="F205" s="125">
        <v>23271813</v>
      </c>
      <c r="G205" s="105">
        <v>92071891</v>
      </c>
      <c r="H205" s="128" t="s">
        <v>1041</v>
      </c>
      <c r="I205" s="106">
        <v>392</v>
      </c>
      <c r="J205" s="107">
        <v>33860.449999999997</v>
      </c>
      <c r="K205" s="107">
        <v>13273296.399999999</v>
      </c>
      <c r="L205" s="105" t="s">
        <v>706</v>
      </c>
      <c r="M205" s="104" t="s">
        <v>707</v>
      </c>
    </row>
    <row r="206" spans="2:13" ht="38.25" x14ac:dyDescent="0.25">
      <c r="B206" s="30" t="s">
        <v>713</v>
      </c>
      <c r="C206" s="101" t="s">
        <v>59</v>
      </c>
      <c r="D206" s="102" t="s">
        <v>191</v>
      </c>
      <c r="E206" s="102" t="s">
        <v>1042</v>
      </c>
      <c r="F206" s="132">
        <v>23271816</v>
      </c>
      <c r="G206" s="132"/>
      <c r="H206" s="128" t="s">
        <v>1043</v>
      </c>
      <c r="I206" s="106">
        <v>55</v>
      </c>
      <c r="J206" s="107">
        <v>3000</v>
      </c>
      <c r="K206" s="107">
        <v>165000</v>
      </c>
      <c r="L206" s="38" t="s">
        <v>706</v>
      </c>
      <c r="M206" s="38" t="s">
        <v>707</v>
      </c>
    </row>
    <row r="207" spans="2:13" hidden="1" x14ac:dyDescent="0.25">
      <c r="B207" s="30" t="s">
        <v>713</v>
      </c>
      <c r="C207" s="101">
        <v>20301</v>
      </c>
      <c r="D207" s="102" t="s">
        <v>191</v>
      </c>
      <c r="E207" s="102" t="s">
        <v>1044</v>
      </c>
      <c r="F207" s="125">
        <v>23271806</v>
      </c>
      <c r="G207" s="105">
        <v>92179813</v>
      </c>
      <c r="H207" s="128" t="s">
        <v>1045</v>
      </c>
      <c r="I207" s="106"/>
      <c r="J207" s="107"/>
      <c r="K207" s="107">
        <v>0</v>
      </c>
      <c r="L207" s="105" t="s">
        <v>706</v>
      </c>
      <c r="M207" s="104" t="s">
        <v>707</v>
      </c>
    </row>
    <row r="208" spans="2:13" hidden="1" x14ac:dyDescent="0.25">
      <c r="B208" s="30" t="s">
        <v>713</v>
      </c>
      <c r="C208" s="101" t="s">
        <v>59</v>
      </c>
      <c r="D208" s="102" t="s">
        <v>203</v>
      </c>
      <c r="E208" s="102" t="s">
        <v>909</v>
      </c>
      <c r="F208" s="125"/>
      <c r="G208" s="105"/>
      <c r="H208" s="139" t="s">
        <v>1046</v>
      </c>
      <c r="I208" s="106"/>
      <c r="J208" s="107"/>
      <c r="K208" s="107"/>
      <c r="L208" s="38"/>
      <c r="M208" s="38"/>
    </row>
    <row r="209" spans="2:13" ht="38.25" x14ac:dyDescent="0.25">
      <c r="B209" s="30" t="s">
        <v>713</v>
      </c>
      <c r="C209" s="101" t="s">
        <v>59</v>
      </c>
      <c r="D209" s="102" t="s">
        <v>203</v>
      </c>
      <c r="E209" s="102" t="s">
        <v>18</v>
      </c>
      <c r="F209" s="125">
        <v>31161727</v>
      </c>
      <c r="G209" s="104"/>
      <c r="H209" s="139" t="s">
        <v>1047</v>
      </c>
      <c r="I209" s="106">
        <v>25</v>
      </c>
      <c r="J209" s="107">
        <v>200</v>
      </c>
      <c r="K209" s="107">
        <v>5000</v>
      </c>
      <c r="L209" s="38" t="s">
        <v>706</v>
      </c>
      <c r="M209" s="38" t="s">
        <v>707</v>
      </c>
    </row>
    <row r="210" spans="2:13" hidden="1" x14ac:dyDescent="0.25">
      <c r="B210" s="30" t="s">
        <v>713</v>
      </c>
      <c r="C210" s="102" t="s">
        <v>59</v>
      </c>
      <c r="D210" s="102" t="s">
        <v>46</v>
      </c>
      <c r="E210" s="102" t="s">
        <v>909</v>
      </c>
      <c r="F210" s="125"/>
      <c r="G210" s="105"/>
      <c r="H210" s="128" t="s">
        <v>1048</v>
      </c>
      <c r="I210" s="106"/>
      <c r="J210" s="107"/>
      <c r="K210" s="107"/>
      <c r="L210" s="105"/>
      <c r="M210" s="104"/>
    </row>
    <row r="211" spans="2:13" x14ac:dyDescent="0.25">
      <c r="B211" s="30" t="s">
        <v>713</v>
      </c>
      <c r="C211" s="101">
        <v>20301</v>
      </c>
      <c r="D211" s="102" t="s">
        <v>46</v>
      </c>
      <c r="E211" s="102" t="s">
        <v>909</v>
      </c>
      <c r="F211" s="125">
        <v>30101803</v>
      </c>
      <c r="G211" s="105">
        <v>92134660</v>
      </c>
      <c r="H211" s="128" t="s">
        <v>1049</v>
      </c>
      <c r="I211" s="106">
        <v>166.66666666666666</v>
      </c>
      <c r="J211" s="107">
        <v>1695</v>
      </c>
      <c r="K211" s="107">
        <v>282500</v>
      </c>
      <c r="L211" s="105" t="s">
        <v>706</v>
      </c>
      <c r="M211" s="104" t="s">
        <v>707</v>
      </c>
    </row>
    <row r="212" spans="2:13" ht="38.25" x14ac:dyDescent="0.25">
      <c r="B212" s="30" t="s">
        <v>713</v>
      </c>
      <c r="C212" s="101">
        <v>20301</v>
      </c>
      <c r="D212" s="102" t="s">
        <v>46</v>
      </c>
      <c r="E212" s="102" t="s">
        <v>909</v>
      </c>
      <c r="F212" s="125">
        <v>30102003</v>
      </c>
      <c r="G212" s="148"/>
      <c r="H212" s="128" t="s">
        <v>1050</v>
      </c>
      <c r="I212" s="106">
        <v>53.333333333333336</v>
      </c>
      <c r="J212" s="107">
        <v>22600</v>
      </c>
      <c r="K212" s="107">
        <v>1205333.3333333335</v>
      </c>
      <c r="L212" s="38" t="s">
        <v>706</v>
      </c>
      <c r="M212" s="38" t="s">
        <v>707</v>
      </c>
    </row>
    <row r="213" spans="2:13" x14ac:dyDescent="0.25">
      <c r="B213" s="30" t="s">
        <v>713</v>
      </c>
      <c r="C213" s="101" t="s">
        <v>265</v>
      </c>
      <c r="D213" s="102" t="s">
        <v>908</v>
      </c>
      <c r="E213" s="102" t="s">
        <v>909</v>
      </c>
      <c r="F213" s="125"/>
      <c r="G213" s="105"/>
      <c r="H213" s="128" t="s">
        <v>1051</v>
      </c>
      <c r="I213" s="106"/>
      <c r="J213" s="107"/>
      <c r="K213" s="107">
        <v>204467717.82316661</v>
      </c>
      <c r="L213" s="38"/>
      <c r="M213" s="38"/>
    </row>
    <row r="214" spans="2:13" x14ac:dyDescent="0.25">
      <c r="B214" s="30" t="s">
        <v>713</v>
      </c>
      <c r="C214" s="101">
        <v>20303</v>
      </c>
      <c r="D214" s="102" t="s">
        <v>86</v>
      </c>
      <c r="E214" s="102" t="s">
        <v>909</v>
      </c>
      <c r="F214" s="125"/>
      <c r="G214" s="105"/>
      <c r="H214" s="128" t="s">
        <v>1052</v>
      </c>
      <c r="I214" s="106"/>
      <c r="J214" s="107"/>
      <c r="K214" s="107"/>
      <c r="L214" s="38"/>
      <c r="M214" s="38"/>
    </row>
    <row r="215" spans="2:13" ht="38.25" x14ac:dyDescent="0.25">
      <c r="B215" s="30" t="s">
        <v>713</v>
      </c>
      <c r="C215" s="101">
        <v>20303</v>
      </c>
      <c r="D215" s="102" t="s">
        <v>86</v>
      </c>
      <c r="E215" s="102" t="s">
        <v>396</v>
      </c>
      <c r="F215" s="125">
        <v>30103604</v>
      </c>
      <c r="G215" s="105">
        <v>90028935</v>
      </c>
      <c r="H215" s="128" t="s">
        <v>1053</v>
      </c>
      <c r="I215" s="106">
        <v>0</v>
      </c>
      <c r="J215" s="107">
        <v>4500</v>
      </c>
      <c r="K215" s="107">
        <v>0</v>
      </c>
      <c r="L215" s="38" t="s">
        <v>706</v>
      </c>
      <c r="M215" s="38" t="s">
        <v>707</v>
      </c>
    </row>
    <row r="216" spans="2:13" ht="38.25" x14ac:dyDescent="0.25">
      <c r="B216" s="30" t="s">
        <v>713</v>
      </c>
      <c r="C216" s="101">
        <v>20303</v>
      </c>
      <c r="D216" s="102" t="s">
        <v>86</v>
      </c>
      <c r="E216" s="102" t="s">
        <v>415</v>
      </c>
      <c r="F216" s="125">
        <v>30103604</v>
      </c>
      <c r="G216" s="105">
        <v>90028985</v>
      </c>
      <c r="H216" s="128" t="s">
        <v>1055</v>
      </c>
      <c r="I216" s="106">
        <v>3512.1951219512193</v>
      </c>
      <c r="J216" s="107">
        <v>15820</v>
      </c>
      <c r="K216" s="107">
        <v>55562926.829268292</v>
      </c>
      <c r="L216" s="38" t="s">
        <v>706</v>
      </c>
      <c r="M216" s="38" t="s">
        <v>707</v>
      </c>
    </row>
    <row r="217" spans="2:13" x14ac:dyDescent="0.25">
      <c r="B217" s="30" t="s">
        <v>713</v>
      </c>
      <c r="C217" s="101">
        <v>20303</v>
      </c>
      <c r="D217" s="102" t="s">
        <v>86</v>
      </c>
      <c r="E217" s="102" t="s">
        <v>399</v>
      </c>
      <c r="F217" s="125">
        <v>30103604</v>
      </c>
      <c r="G217" s="105">
        <v>92016226</v>
      </c>
      <c r="H217" s="104" t="s">
        <v>1056</v>
      </c>
      <c r="I217" s="106">
        <v>3050.8474576271183</v>
      </c>
      <c r="J217" s="107">
        <v>18080</v>
      </c>
      <c r="K217" s="107">
        <v>55159322.033898301</v>
      </c>
      <c r="L217" s="105" t="s">
        <v>706</v>
      </c>
      <c r="M217" s="104" t="s">
        <v>707</v>
      </c>
    </row>
    <row r="218" spans="2:13" x14ac:dyDescent="0.25">
      <c r="B218" s="30" t="s">
        <v>713</v>
      </c>
      <c r="C218" s="101">
        <v>20303</v>
      </c>
      <c r="D218" s="102" t="s">
        <v>105</v>
      </c>
      <c r="E218" s="102" t="s">
        <v>163</v>
      </c>
      <c r="F218" s="125">
        <v>11121611</v>
      </c>
      <c r="G218" s="105">
        <v>92108036</v>
      </c>
      <c r="H218" s="128" t="s">
        <v>1057</v>
      </c>
      <c r="I218" s="106">
        <v>1010</v>
      </c>
      <c r="J218" s="107">
        <v>46895</v>
      </c>
      <c r="K218" s="107">
        <v>47363950</v>
      </c>
      <c r="L218" s="105" t="s">
        <v>706</v>
      </c>
      <c r="M218" s="104" t="s">
        <v>707</v>
      </c>
    </row>
    <row r="219" spans="2:13" ht="38.25" x14ac:dyDescent="0.25">
      <c r="B219" s="30" t="s">
        <v>713</v>
      </c>
      <c r="C219" s="101">
        <v>20303</v>
      </c>
      <c r="D219" s="102" t="s">
        <v>105</v>
      </c>
      <c r="E219" s="102" t="s">
        <v>163</v>
      </c>
      <c r="F219" s="140">
        <v>56121506</v>
      </c>
      <c r="G219" s="105">
        <v>92078664</v>
      </c>
      <c r="H219" s="128" t="s">
        <v>1058</v>
      </c>
      <c r="I219" s="106">
        <v>1212</v>
      </c>
      <c r="J219" s="107">
        <v>38268.58</v>
      </c>
      <c r="K219" s="107">
        <v>46381518.960000001</v>
      </c>
      <c r="L219" s="38" t="s">
        <v>706</v>
      </c>
      <c r="M219" s="38" t="s">
        <v>707</v>
      </c>
    </row>
    <row r="220" spans="2:13" x14ac:dyDescent="0.25">
      <c r="B220" s="30" t="s">
        <v>713</v>
      </c>
      <c r="C220" s="101">
        <v>20304</v>
      </c>
      <c r="D220" s="102" t="s">
        <v>908</v>
      </c>
      <c r="E220" s="102" t="s">
        <v>909</v>
      </c>
      <c r="F220" s="140"/>
      <c r="G220" s="105"/>
      <c r="H220" s="128" t="s">
        <v>1059</v>
      </c>
      <c r="I220" s="106"/>
      <c r="J220" s="107"/>
      <c r="K220" s="107">
        <v>987000</v>
      </c>
      <c r="L220" s="38"/>
      <c r="M220" s="38"/>
    </row>
    <row r="221" spans="2:13" x14ac:dyDescent="0.25">
      <c r="B221" s="30" t="s">
        <v>713</v>
      </c>
      <c r="C221" s="101">
        <v>20304</v>
      </c>
      <c r="D221" s="102" t="s">
        <v>96</v>
      </c>
      <c r="E221" s="102" t="s">
        <v>909</v>
      </c>
      <c r="F221" s="140"/>
      <c r="G221" s="105"/>
      <c r="H221" s="128" t="s">
        <v>1060</v>
      </c>
      <c r="I221" s="106"/>
      <c r="J221" s="107"/>
      <c r="K221" s="107"/>
      <c r="L221" s="38"/>
      <c r="M221" s="38"/>
    </row>
    <row r="222" spans="2:13" ht="38.25" x14ac:dyDescent="0.25">
      <c r="B222" s="30" t="s">
        <v>713</v>
      </c>
      <c r="C222" s="101">
        <v>20304</v>
      </c>
      <c r="D222" s="102" t="s">
        <v>96</v>
      </c>
      <c r="E222" s="102" t="s">
        <v>18</v>
      </c>
      <c r="F222" s="125">
        <v>39122299</v>
      </c>
      <c r="G222" s="105">
        <v>92018676</v>
      </c>
      <c r="H222" s="128" t="s">
        <v>1061</v>
      </c>
      <c r="I222" s="106">
        <v>5</v>
      </c>
      <c r="J222" s="107">
        <v>1000</v>
      </c>
      <c r="K222" s="107">
        <v>5000</v>
      </c>
      <c r="L222" s="38" t="s">
        <v>706</v>
      </c>
      <c r="M222" s="38" t="s">
        <v>707</v>
      </c>
    </row>
    <row r="223" spans="2:13" ht="38.25" x14ac:dyDescent="0.25">
      <c r="B223" s="30" t="s">
        <v>713</v>
      </c>
      <c r="C223" s="101">
        <v>20304</v>
      </c>
      <c r="D223" s="102" t="s">
        <v>96</v>
      </c>
      <c r="E223" s="102" t="s">
        <v>447</v>
      </c>
      <c r="F223" s="140">
        <v>39122299</v>
      </c>
      <c r="G223" s="105">
        <v>92017216</v>
      </c>
      <c r="H223" s="128" t="s">
        <v>1062</v>
      </c>
      <c r="I223" s="106">
        <v>5</v>
      </c>
      <c r="J223" s="107">
        <v>1000</v>
      </c>
      <c r="K223" s="107">
        <v>5000</v>
      </c>
      <c r="L223" s="38" t="s">
        <v>706</v>
      </c>
      <c r="M223" s="38" t="s">
        <v>707</v>
      </c>
    </row>
    <row r="224" spans="2:13" ht="38.25" x14ac:dyDescent="0.25">
      <c r="B224" s="30" t="s">
        <v>713</v>
      </c>
      <c r="C224" s="101">
        <v>20304</v>
      </c>
      <c r="D224" s="102" t="s">
        <v>96</v>
      </c>
      <c r="E224" s="102" t="s">
        <v>174</v>
      </c>
      <c r="F224" s="125">
        <v>39122299</v>
      </c>
      <c r="G224" s="105">
        <v>92017222</v>
      </c>
      <c r="H224" s="128" t="s">
        <v>1063</v>
      </c>
      <c r="I224" s="106">
        <v>5</v>
      </c>
      <c r="J224" s="107">
        <v>1000</v>
      </c>
      <c r="K224" s="107">
        <v>5000</v>
      </c>
      <c r="L224" s="38" t="s">
        <v>706</v>
      </c>
      <c r="M224" s="38" t="s">
        <v>707</v>
      </c>
    </row>
    <row r="225" spans="2:13" x14ac:dyDescent="0.25">
      <c r="B225" s="30" t="s">
        <v>713</v>
      </c>
      <c r="C225" s="101">
        <v>20304</v>
      </c>
      <c r="D225" s="102" t="s">
        <v>249</v>
      </c>
      <c r="E225" s="102" t="s">
        <v>909</v>
      </c>
      <c r="F225" s="140"/>
      <c r="G225" s="105"/>
      <c r="H225" s="128" t="s">
        <v>1064</v>
      </c>
      <c r="I225" s="106"/>
      <c r="J225" s="107"/>
      <c r="K225" s="107"/>
      <c r="L225" s="38"/>
      <c r="M225" s="38"/>
    </row>
    <row r="226" spans="2:13" ht="38.25" x14ac:dyDescent="0.25">
      <c r="B226" s="30" t="s">
        <v>713</v>
      </c>
      <c r="C226" s="101">
        <v>20304</v>
      </c>
      <c r="D226" s="102" t="s">
        <v>249</v>
      </c>
      <c r="E226" s="102" t="s">
        <v>199</v>
      </c>
      <c r="F226" s="140">
        <v>39122245</v>
      </c>
      <c r="G226" s="105">
        <v>92130905</v>
      </c>
      <c r="H226" s="128" t="s">
        <v>1065</v>
      </c>
      <c r="I226" s="106">
        <v>1</v>
      </c>
      <c r="J226" s="107">
        <v>100000</v>
      </c>
      <c r="K226" s="107">
        <v>100000</v>
      </c>
      <c r="L226" s="38" t="s">
        <v>706</v>
      </c>
      <c r="M226" s="38" t="s">
        <v>707</v>
      </c>
    </row>
    <row r="227" spans="2:13" x14ac:dyDescent="0.25">
      <c r="B227" s="30" t="s">
        <v>713</v>
      </c>
      <c r="C227" s="101">
        <v>20304</v>
      </c>
      <c r="D227" s="102" t="s">
        <v>295</v>
      </c>
      <c r="E227" s="102" t="s">
        <v>909</v>
      </c>
      <c r="F227" s="125"/>
      <c r="G227" s="105"/>
      <c r="H227" s="128" t="s">
        <v>1066</v>
      </c>
      <c r="I227" s="106"/>
      <c r="J227" s="107"/>
      <c r="K227" s="107"/>
      <c r="L227" s="38"/>
      <c r="M227" s="38"/>
    </row>
    <row r="228" spans="2:13" ht="38.25" x14ac:dyDescent="0.25">
      <c r="B228" s="30" t="s">
        <v>713</v>
      </c>
      <c r="C228" s="101">
        <v>20304</v>
      </c>
      <c r="D228" s="102" t="s">
        <v>295</v>
      </c>
      <c r="E228" s="102" t="s">
        <v>18</v>
      </c>
      <c r="F228" s="125">
        <v>39122205</v>
      </c>
      <c r="G228" s="105">
        <v>92023134</v>
      </c>
      <c r="H228" s="128" t="s">
        <v>1067</v>
      </c>
      <c r="I228" s="106">
        <v>5</v>
      </c>
      <c r="J228" s="107">
        <v>20000</v>
      </c>
      <c r="K228" s="107">
        <v>100000</v>
      </c>
      <c r="L228" s="38" t="s">
        <v>706</v>
      </c>
      <c r="M228" s="38" t="s">
        <v>707</v>
      </c>
    </row>
    <row r="229" spans="2:13" ht="38.25" x14ac:dyDescent="0.25">
      <c r="B229" s="30" t="s">
        <v>713</v>
      </c>
      <c r="C229" s="101">
        <v>20304</v>
      </c>
      <c r="D229" s="102" t="s">
        <v>295</v>
      </c>
      <c r="E229" s="102" t="s">
        <v>1019</v>
      </c>
      <c r="F229" s="125">
        <v>39122205</v>
      </c>
      <c r="G229" s="105">
        <v>92101903</v>
      </c>
      <c r="H229" s="128" t="s">
        <v>1068</v>
      </c>
      <c r="I229" s="106">
        <v>5</v>
      </c>
      <c r="J229" s="107">
        <v>20000</v>
      </c>
      <c r="K229" s="107">
        <v>100000</v>
      </c>
      <c r="L229" s="38" t="s">
        <v>706</v>
      </c>
      <c r="M229" s="38" t="s">
        <v>707</v>
      </c>
    </row>
    <row r="230" spans="2:13" x14ac:dyDescent="0.25">
      <c r="B230" s="30" t="s">
        <v>713</v>
      </c>
      <c r="C230" s="101">
        <v>20304</v>
      </c>
      <c r="D230" s="102" t="s">
        <v>302</v>
      </c>
      <c r="E230" s="102" t="s">
        <v>909</v>
      </c>
      <c r="F230" s="125"/>
      <c r="G230" s="105"/>
      <c r="H230" s="128" t="s">
        <v>1069</v>
      </c>
      <c r="I230" s="106"/>
      <c r="J230" s="107"/>
      <c r="K230" s="107"/>
      <c r="L230" s="38"/>
      <c r="M230" s="38"/>
    </row>
    <row r="231" spans="2:13" ht="38.25" x14ac:dyDescent="0.25">
      <c r="B231" s="30" t="s">
        <v>713</v>
      </c>
      <c r="C231" s="101">
        <v>20304</v>
      </c>
      <c r="D231" s="102" t="s">
        <v>302</v>
      </c>
      <c r="E231" s="102" t="s">
        <v>139</v>
      </c>
      <c r="F231" s="140">
        <v>26121613</v>
      </c>
      <c r="G231" s="105"/>
      <c r="H231" s="128" t="s">
        <v>1070</v>
      </c>
      <c r="I231" s="106">
        <v>10</v>
      </c>
      <c r="J231" s="107">
        <v>5000</v>
      </c>
      <c r="K231" s="107">
        <v>50000</v>
      </c>
      <c r="L231" s="38" t="s">
        <v>706</v>
      </c>
      <c r="M231" s="38" t="s">
        <v>707</v>
      </c>
    </row>
    <row r="232" spans="2:13" ht="38.25" x14ac:dyDescent="0.25">
      <c r="B232" s="30" t="s">
        <v>713</v>
      </c>
      <c r="C232" s="101">
        <v>20304</v>
      </c>
      <c r="D232" s="102" t="s">
        <v>302</v>
      </c>
      <c r="E232" s="102" t="s">
        <v>1072</v>
      </c>
      <c r="F232" s="125">
        <v>26121613</v>
      </c>
      <c r="G232" s="105"/>
      <c r="H232" s="128" t="s">
        <v>1073</v>
      </c>
      <c r="I232" s="106">
        <v>10</v>
      </c>
      <c r="J232" s="107">
        <v>5000</v>
      </c>
      <c r="K232" s="107">
        <v>50000</v>
      </c>
      <c r="L232" s="38" t="s">
        <v>706</v>
      </c>
      <c r="M232" s="38" t="s">
        <v>707</v>
      </c>
    </row>
    <row r="233" spans="2:13" x14ac:dyDescent="0.25">
      <c r="B233" s="30" t="s">
        <v>713</v>
      </c>
      <c r="C233" s="101">
        <v>20304</v>
      </c>
      <c r="D233" s="102" t="s">
        <v>1074</v>
      </c>
      <c r="E233" s="102" t="s">
        <v>909</v>
      </c>
      <c r="F233" s="125"/>
      <c r="G233" s="105"/>
      <c r="H233" s="128" t="s">
        <v>1075</v>
      </c>
      <c r="I233" s="106"/>
      <c r="J233" s="107"/>
      <c r="K233" s="107"/>
      <c r="L233" s="38"/>
      <c r="M233" s="38"/>
    </row>
    <row r="234" spans="2:13" ht="38.25" x14ac:dyDescent="0.25">
      <c r="B234" s="30" t="s">
        <v>713</v>
      </c>
      <c r="C234" s="101">
        <v>20304</v>
      </c>
      <c r="D234" s="102" t="s">
        <v>1074</v>
      </c>
      <c r="E234" s="102" t="s">
        <v>346</v>
      </c>
      <c r="F234" s="125">
        <v>39121402</v>
      </c>
      <c r="G234" s="105">
        <v>90011519</v>
      </c>
      <c r="H234" s="128" t="s">
        <v>1076</v>
      </c>
      <c r="I234" s="106">
        <v>15</v>
      </c>
      <c r="J234" s="107">
        <v>5000</v>
      </c>
      <c r="K234" s="107">
        <v>75000</v>
      </c>
      <c r="L234" s="38" t="s">
        <v>706</v>
      </c>
      <c r="M234" s="38" t="s">
        <v>707</v>
      </c>
    </row>
    <row r="235" spans="2:13" x14ac:dyDescent="0.25">
      <c r="B235" s="30" t="s">
        <v>713</v>
      </c>
      <c r="C235" s="101">
        <v>20304</v>
      </c>
      <c r="D235" s="102" t="s">
        <v>191</v>
      </c>
      <c r="E235" s="102" t="s">
        <v>909</v>
      </c>
      <c r="F235" s="140"/>
      <c r="G235" s="105"/>
      <c r="H235" s="128" t="s">
        <v>1077</v>
      </c>
      <c r="I235" s="106"/>
      <c r="J235" s="107"/>
      <c r="K235" s="107"/>
      <c r="L235" s="38"/>
      <c r="M235" s="38"/>
    </row>
    <row r="236" spans="2:13" ht="38.25" x14ac:dyDescent="0.25">
      <c r="B236" s="30" t="s">
        <v>713</v>
      </c>
      <c r="C236" s="101">
        <v>20304</v>
      </c>
      <c r="D236" s="102" t="s">
        <v>191</v>
      </c>
      <c r="E236" s="102" t="s">
        <v>18</v>
      </c>
      <c r="F236" s="125">
        <v>39121440</v>
      </c>
      <c r="G236" s="105">
        <v>92105777</v>
      </c>
      <c r="H236" s="128" t="s">
        <v>1078</v>
      </c>
      <c r="I236" s="106">
        <v>5</v>
      </c>
      <c r="J236" s="107">
        <v>5000</v>
      </c>
      <c r="K236" s="107">
        <v>25000</v>
      </c>
      <c r="L236" s="38" t="s">
        <v>706</v>
      </c>
      <c r="M236" s="38" t="s">
        <v>707</v>
      </c>
    </row>
    <row r="237" spans="2:13" x14ac:dyDescent="0.25">
      <c r="B237" s="30" t="s">
        <v>713</v>
      </c>
      <c r="C237" s="101">
        <v>20304</v>
      </c>
      <c r="D237" s="102" t="s">
        <v>1079</v>
      </c>
      <c r="E237" s="102" t="s">
        <v>909</v>
      </c>
      <c r="F237" s="125"/>
      <c r="G237" s="105"/>
      <c r="H237" s="128" t="s">
        <v>1080</v>
      </c>
      <c r="I237" s="106"/>
      <c r="J237" s="107"/>
      <c r="K237" s="107"/>
      <c r="L237" s="38"/>
      <c r="M237" s="38"/>
    </row>
    <row r="238" spans="2:13" ht="38.25" x14ac:dyDescent="0.25">
      <c r="B238" s="30" t="s">
        <v>713</v>
      </c>
      <c r="C238" s="101">
        <v>20304</v>
      </c>
      <c r="D238" s="102" t="s">
        <v>1079</v>
      </c>
      <c r="E238" s="102" t="s">
        <v>18</v>
      </c>
      <c r="F238" s="125">
        <v>39111521</v>
      </c>
      <c r="G238" s="105">
        <v>92137438</v>
      </c>
      <c r="H238" s="128" t="s">
        <v>1081</v>
      </c>
      <c r="I238" s="106">
        <v>10</v>
      </c>
      <c r="J238" s="107">
        <v>5000</v>
      </c>
      <c r="K238" s="107">
        <v>50000</v>
      </c>
      <c r="L238" s="38" t="s">
        <v>706</v>
      </c>
      <c r="M238" s="38" t="s">
        <v>707</v>
      </c>
    </row>
    <row r="239" spans="2:13" x14ac:dyDescent="0.25">
      <c r="B239" s="30" t="s">
        <v>713</v>
      </c>
      <c r="C239" s="101">
        <v>20304</v>
      </c>
      <c r="D239" s="102" t="s">
        <v>1082</v>
      </c>
      <c r="E239" s="102" t="s">
        <v>909</v>
      </c>
      <c r="F239" s="125"/>
      <c r="G239" s="105"/>
      <c r="H239" s="128" t="s">
        <v>1083</v>
      </c>
      <c r="I239" s="106"/>
      <c r="J239" s="107"/>
      <c r="K239" s="107"/>
      <c r="L239" s="38"/>
      <c r="M239" s="38"/>
    </row>
    <row r="240" spans="2:13" ht="38.25" x14ac:dyDescent="0.25">
      <c r="B240" s="30" t="s">
        <v>713</v>
      </c>
      <c r="C240" s="101">
        <v>20304</v>
      </c>
      <c r="D240" s="102" t="s">
        <v>1082</v>
      </c>
      <c r="E240" s="102" t="s">
        <v>18</v>
      </c>
      <c r="F240" s="125">
        <v>39121601</v>
      </c>
      <c r="G240" s="105"/>
      <c r="H240" s="128" t="s">
        <v>1084</v>
      </c>
      <c r="I240" s="106">
        <v>1</v>
      </c>
      <c r="J240" s="107">
        <v>4500</v>
      </c>
      <c r="K240" s="107">
        <v>4500</v>
      </c>
      <c r="L240" s="38" t="s">
        <v>706</v>
      </c>
      <c r="M240" s="38" t="s">
        <v>707</v>
      </c>
    </row>
    <row r="241" spans="2:13" ht="38.25" x14ac:dyDescent="0.25">
      <c r="B241" s="30" t="s">
        <v>713</v>
      </c>
      <c r="C241" s="101">
        <v>20304</v>
      </c>
      <c r="D241" s="102" t="s">
        <v>1082</v>
      </c>
      <c r="E241" s="102" t="s">
        <v>436</v>
      </c>
      <c r="F241" s="125">
        <v>39121601</v>
      </c>
      <c r="G241" s="105"/>
      <c r="H241" s="128" t="s">
        <v>1085</v>
      </c>
      <c r="I241" s="106">
        <v>1</v>
      </c>
      <c r="J241" s="107">
        <v>5500</v>
      </c>
      <c r="K241" s="107">
        <v>5500</v>
      </c>
      <c r="L241" s="38" t="s">
        <v>706</v>
      </c>
      <c r="M241" s="38" t="s">
        <v>707</v>
      </c>
    </row>
    <row r="242" spans="2:13" ht="38.25" x14ac:dyDescent="0.25">
      <c r="B242" s="30" t="s">
        <v>713</v>
      </c>
      <c r="C242" s="101">
        <v>20304</v>
      </c>
      <c r="D242" s="102" t="s">
        <v>1082</v>
      </c>
      <c r="E242" s="102" t="s">
        <v>1086</v>
      </c>
      <c r="F242" s="125">
        <v>39121601</v>
      </c>
      <c r="G242" s="105">
        <v>90037261</v>
      </c>
      <c r="H242" s="128" t="s">
        <v>1087</v>
      </c>
      <c r="I242" s="106">
        <v>1</v>
      </c>
      <c r="J242" s="107">
        <v>6500</v>
      </c>
      <c r="K242" s="107">
        <v>6500</v>
      </c>
      <c r="L242" s="38" t="s">
        <v>706</v>
      </c>
      <c r="M242" s="38" t="s">
        <v>707</v>
      </c>
    </row>
    <row r="243" spans="2:13" ht="38.25" x14ac:dyDescent="0.25">
      <c r="B243" s="30" t="s">
        <v>713</v>
      </c>
      <c r="C243" s="101">
        <v>20304</v>
      </c>
      <c r="D243" s="102" t="s">
        <v>1082</v>
      </c>
      <c r="E243" s="102" t="s">
        <v>250</v>
      </c>
      <c r="F243" s="125">
        <v>39121601</v>
      </c>
      <c r="G243" s="105"/>
      <c r="H243" s="128" t="s">
        <v>1088</v>
      </c>
      <c r="I243" s="106">
        <v>1</v>
      </c>
      <c r="J243" s="107">
        <v>7500</v>
      </c>
      <c r="K243" s="107">
        <v>7500</v>
      </c>
      <c r="L243" s="38" t="s">
        <v>706</v>
      </c>
      <c r="M243" s="38" t="s">
        <v>707</v>
      </c>
    </row>
    <row r="244" spans="2:13" ht="38.25" x14ac:dyDescent="0.25">
      <c r="B244" s="30" t="s">
        <v>713</v>
      </c>
      <c r="C244" s="101">
        <v>20304</v>
      </c>
      <c r="D244" s="102" t="s">
        <v>1082</v>
      </c>
      <c r="E244" s="102" t="s">
        <v>657</v>
      </c>
      <c r="F244" s="140">
        <v>39121601</v>
      </c>
      <c r="G244" s="105"/>
      <c r="H244" s="128" t="s">
        <v>1089</v>
      </c>
      <c r="I244" s="106">
        <v>1</v>
      </c>
      <c r="J244" s="107">
        <v>8000</v>
      </c>
      <c r="K244" s="107">
        <v>8000</v>
      </c>
      <c r="L244" s="38" t="s">
        <v>706</v>
      </c>
      <c r="M244" s="38" t="s">
        <v>707</v>
      </c>
    </row>
    <row r="245" spans="2:13" ht="38.25" x14ac:dyDescent="0.25">
      <c r="B245" s="30" t="s">
        <v>713</v>
      </c>
      <c r="C245" s="101">
        <v>20304</v>
      </c>
      <c r="D245" s="102" t="s">
        <v>1082</v>
      </c>
      <c r="E245" s="102" t="s">
        <v>163</v>
      </c>
      <c r="F245" s="125">
        <v>39121601</v>
      </c>
      <c r="G245" s="105">
        <v>90037282</v>
      </c>
      <c r="H245" s="128" t="s">
        <v>1090</v>
      </c>
      <c r="I245" s="106">
        <v>1</v>
      </c>
      <c r="J245" s="107">
        <v>10000</v>
      </c>
      <c r="K245" s="107">
        <v>10000</v>
      </c>
      <c r="L245" s="38" t="s">
        <v>706</v>
      </c>
      <c r="M245" s="38" t="s">
        <v>707</v>
      </c>
    </row>
    <row r="246" spans="2:13" x14ac:dyDescent="0.25">
      <c r="B246" s="30" t="s">
        <v>713</v>
      </c>
      <c r="C246" s="101">
        <v>20304</v>
      </c>
      <c r="D246" s="102" t="s">
        <v>1091</v>
      </c>
      <c r="E246" s="102" t="s">
        <v>909</v>
      </c>
      <c r="F246" s="125"/>
      <c r="G246" s="105"/>
      <c r="H246" s="128" t="s">
        <v>1092</v>
      </c>
      <c r="I246" s="106"/>
      <c r="J246" s="107"/>
      <c r="K246" s="107"/>
      <c r="L246" s="38"/>
      <c r="M246" s="38"/>
    </row>
    <row r="247" spans="2:13" ht="38.25" x14ac:dyDescent="0.25">
      <c r="B247" s="30" t="s">
        <v>713</v>
      </c>
      <c r="C247" s="101">
        <v>20304</v>
      </c>
      <c r="D247" s="102" t="s">
        <v>1091</v>
      </c>
      <c r="E247" s="102" t="s">
        <v>18</v>
      </c>
      <c r="F247" s="125">
        <v>39122245</v>
      </c>
      <c r="G247" s="105">
        <v>92174871</v>
      </c>
      <c r="H247" s="128" t="s">
        <v>1093</v>
      </c>
      <c r="I247" s="106">
        <v>1</v>
      </c>
      <c r="J247" s="107">
        <v>50000</v>
      </c>
      <c r="K247" s="107">
        <v>50000</v>
      </c>
      <c r="L247" s="38" t="s">
        <v>706</v>
      </c>
      <c r="M247" s="38" t="s">
        <v>707</v>
      </c>
    </row>
    <row r="248" spans="2:13" x14ac:dyDescent="0.25">
      <c r="B248" s="30" t="s">
        <v>713</v>
      </c>
      <c r="C248" s="101">
        <v>20304</v>
      </c>
      <c r="D248" s="101" t="s">
        <v>357</v>
      </c>
      <c r="E248" s="102" t="s">
        <v>909</v>
      </c>
      <c r="F248" s="125"/>
      <c r="G248" s="105"/>
      <c r="H248" s="128" t="s">
        <v>1094</v>
      </c>
      <c r="I248" s="106"/>
      <c r="J248" s="107"/>
      <c r="K248" s="107"/>
      <c r="L248" s="38"/>
      <c r="M248" s="38"/>
    </row>
    <row r="249" spans="2:13" ht="38.25" x14ac:dyDescent="0.25">
      <c r="B249" s="30" t="s">
        <v>713</v>
      </c>
      <c r="C249" s="101">
        <v>20304</v>
      </c>
      <c r="D249" s="101" t="s">
        <v>357</v>
      </c>
      <c r="E249" s="102" t="s">
        <v>250</v>
      </c>
      <c r="F249" s="125">
        <v>39121439</v>
      </c>
      <c r="G249" s="105">
        <v>92022001</v>
      </c>
      <c r="H249" s="128" t="s">
        <v>1095</v>
      </c>
      <c r="I249" s="106">
        <v>10</v>
      </c>
      <c r="J249" s="107">
        <v>5000</v>
      </c>
      <c r="K249" s="107">
        <v>50000</v>
      </c>
      <c r="L249" s="38" t="s">
        <v>706</v>
      </c>
      <c r="M249" s="38" t="s">
        <v>707</v>
      </c>
    </row>
    <row r="250" spans="2:13" ht="38.25" x14ac:dyDescent="0.25">
      <c r="B250" s="30" t="s">
        <v>713</v>
      </c>
      <c r="C250" s="101">
        <v>20304</v>
      </c>
      <c r="D250" s="101" t="s">
        <v>357</v>
      </c>
      <c r="E250" s="102" t="s">
        <v>657</v>
      </c>
      <c r="F250" s="125">
        <v>39121439</v>
      </c>
      <c r="G250" s="105">
        <v>92019957</v>
      </c>
      <c r="H250" s="128" t="s">
        <v>1096</v>
      </c>
      <c r="I250" s="106">
        <v>10</v>
      </c>
      <c r="J250" s="107">
        <v>5000</v>
      </c>
      <c r="K250" s="107">
        <v>50000</v>
      </c>
      <c r="L250" s="38" t="s">
        <v>706</v>
      </c>
      <c r="M250" s="38" t="s">
        <v>707</v>
      </c>
    </row>
    <row r="251" spans="2:13" x14ac:dyDescent="0.25">
      <c r="B251" s="30" t="s">
        <v>713</v>
      </c>
      <c r="C251" s="101">
        <v>20304</v>
      </c>
      <c r="D251" s="101">
        <v>285</v>
      </c>
      <c r="E251" s="102" t="s">
        <v>909</v>
      </c>
      <c r="F251" s="125"/>
      <c r="G251" s="105"/>
      <c r="H251" s="128" t="s">
        <v>1097</v>
      </c>
      <c r="I251" s="106"/>
      <c r="J251" s="107"/>
      <c r="K251" s="107"/>
      <c r="L251" s="38"/>
      <c r="M251" s="38"/>
    </row>
    <row r="252" spans="2:13" ht="38.25" x14ac:dyDescent="0.25">
      <c r="B252" s="30" t="s">
        <v>713</v>
      </c>
      <c r="C252" s="101">
        <v>20304</v>
      </c>
      <c r="D252" s="101">
        <v>285</v>
      </c>
      <c r="E252" s="102" t="s">
        <v>199</v>
      </c>
      <c r="F252" s="140">
        <v>23242102</v>
      </c>
      <c r="G252" s="105">
        <v>92019821</v>
      </c>
      <c r="H252" s="128" t="s">
        <v>1098</v>
      </c>
      <c r="I252" s="106">
        <v>10</v>
      </c>
      <c r="J252" s="107">
        <v>5000</v>
      </c>
      <c r="K252" s="107">
        <v>50000</v>
      </c>
      <c r="L252" s="38" t="s">
        <v>706</v>
      </c>
      <c r="M252" s="38" t="s">
        <v>707</v>
      </c>
    </row>
    <row r="253" spans="2:13" ht="38.25" x14ac:dyDescent="0.25">
      <c r="B253" s="30" t="s">
        <v>713</v>
      </c>
      <c r="C253" s="101">
        <v>20304</v>
      </c>
      <c r="D253" s="101">
        <v>285</v>
      </c>
      <c r="E253" s="102" t="s">
        <v>163</v>
      </c>
      <c r="F253" s="125">
        <v>23242102</v>
      </c>
      <c r="G253" s="105"/>
      <c r="H253" s="128" t="s">
        <v>1099</v>
      </c>
      <c r="I253" s="106">
        <v>10</v>
      </c>
      <c r="J253" s="107">
        <v>5000</v>
      </c>
      <c r="K253" s="107">
        <v>50000</v>
      </c>
      <c r="L253" s="38" t="s">
        <v>706</v>
      </c>
      <c r="M253" s="38" t="s">
        <v>707</v>
      </c>
    </row>
    <row r="254" spans="2:13" x14ac:dyDescent="0.25">
      <c r="B254" s="30" t="s">
        <v>713</v>
      </c>
      <c r="C254" s="101">
        <v>20304</v>
      </c>
      <c r="D254" s="101">
        <v>330</v>
      </c>
      <c r="E254" s="102" t="s">
        <v>909</v>
      </c>
      <c r="F254" s="125"/>
      <c r="G254" s="105"/>
      <c r="H254" s="128" t="s">
        <v>1100</v>
      </c>
      <c r="I254" s="106"/>
      <c r="J254" s="107"/>
      <c r="K254" s="107"/>
      <c r="L254" s="38"/>
      <c r="M254" s="38"/>
    </row>
    <row r="255" spans="2:13" ht="38.25" x14ac:dyDescent="0.25">
      <c r="B255" s="30" t="s">
        <v>713</v>
      </c>
      <c r="C255" s="101">
        <v>20304</v>
      </c>
      <c r="D255" s="101">
        <v>285</v>
      </c>
      <c r="E255" s="102" t="s">
        <v>18</v>
      </c>
      <c r="F255" s="140">
        <v>39122205</v>
      </c>
      <c r="G255" s="105"/>
      <c r="H255" s="128" t="s">
        <v>1101</v>
      </c>
      <c r="I255" s="106">
        <v>1</v>
      </c>
      <c r="J255" s="107">
        <v>20000</v>
      </c>
      <c r="K255" s="107">
        <v>20000</v>
      </c>
      <c r="L255" s="38" t="s">
        <v>706</v>
      </c>
      <c r="M255" s="38" t="s">
        <v>707</v>
      </c>
    </row>
    <row r="256" spans="2:13" x14ac:dyDescent="0.25">
      <c r="B256" s="30" t="s">
        <v>713</v>
      </c>
      <c r="C256" s="101">
        <v>20304</v>
      </c>
      <c r="D256" s="101">
        <v>900</v>
      </c>
      <c r="E256" s="102" t="s">
        <v>909</v>
      </c>
      <c r="F256" s="140"/>
      <c r="G256" s="105"/>
      <c r="H256" s="128" t="s">
        <v>1102</v>
      </c>
      <c r="I256" s="106"/>
      <c r="J256" s="107"/>
      <c r="K256" s="107"/>
      <c r="L256" s="38"/>
      <c r="M256" s="38"/>
    </row>
    <row r="257" spans="2:13" x14ac:dyDescent="0.25">
      <c r="B257" s="30" t="s">
        <v>713</v>
      </c>
      <c r="C257" s="105">
        <v>20304</v>
      </c>
      <c r="D257" s="141">
        <v>900</v>
      </c>
      <c r="E257" s="141" t="s">
        <v>399</v>
      </c>
      <c r="F257" s="125">
        <v>31201502</v>
      </c>
      <c r="G257" s="105">
        <v>90002482</v>
      </c>
      <c r="H257" s="104" t="s">
        <v>1103</v>
      </c>
      <c r="I257" s="106">
        <v>30</v>
      </c>
      <c r="J257" s="107">
        <v>1000</v>
      </c>
      <c r="K257" s="107">
        <v>30000</v>
      </c>
      <c r="L257" s="105" t="s">
        <v>706</v>
      </c>
      <c r="M257" s="104" t="s">
        <v>707</v>
      </c>
    </row>
    <row r="258" spans="2:13" x14ac:dyDescent="0.25">
      <c r="B258" s="30" t="s">
        <v>713</v>
      </c>
      <c r="C258" s="101">
        <v>20304</v>
      </c>
      <c r="D258" s="102">
        <v>900</v>
      </c>
      <c r="E258" s="102" t="s">
        <v>454</v>
      </c>
      <c r="F258" s="125">
        <v>31201514</v>
      </c>
      <c r="G258" s="105">
        <v>92033770</v>
      </c>
      <c r="H258" s="128" t="s">
        <v>1104</v>
      </c>
      <c r="I258" s="106">
        <v>30</v>
      </c>
      <c r="J258" s="107">
        <v>1000</v>
      </c>
      <c r="K258" s="107">
        <v>30000</v>
      </c>
      <c r="L258" s="105" t="s">
        <v>706</v>
      </c>
      <c r="M258" s="104" t="s">
        <v>707</v>
      </c>
    </row>
    <row r="259" spans="2:13" ht="38.25" x14ac:dyDescent="0.25">
      <c r="B259" s="30" t="s">
        <v>713</v>
      </c>
      <c r="C259" s="101">
        <v>20304</v>
      </c>
      <c r="D259" s="102">
        <v>900</v>
      </c>
      <c r="E259" s="102" t="s">
        <v>1105</v>
      </c>
      <c r="F259" s="125">
        <v>23151607</v>
      </c>
      <c r="G259" s="105">
        <v>92009540</v>
      </c>
      <c r="H259" s="128" t="s">
        <v>1106</v>
      </c>
      <c r="I259" s="106">
        <v>10</v>
      </c>
      <c r="J259" s="107">
        <v>5000</v>
      </c>
      <c r="K259" s="107">
        <v>50000</v>
      </c>
      <c r="L259" s="38" t="s">
        <v>706</v>
      </c>
      <c r="M259" s="38" t="s">
        <v>707</v>
      </c>
    </row>
    <row r="260" spans="2:13" x14ac:dyDescent="0.25">
      <c r="B260" s="30" t="s">
        <v>713</v>
      </c>
      <c r="C260" s="101" t="s">
        <v>1107</v>
      </c>
      <c r="D260" s="102" t="s">
        <v>908</v>
      </c>
      <c r="E260" s="102" t="s">
        <v>1108</v>
      </c>
      <c r="F260" s="125"/>
      <c r="G260" s="105"/>
      <c r="H260" s="128" t="s">
        <v>1109</v>
      </c>
      <c r="I260" s="106"/>
      <c r="J260" s="107"/>
      <c r="K260" s="107">
        <v>260000</v>
      </c>
      <c r="L260" s="38"/>
      <c r="M260" s="38"/>
    </row>
    <row r="261" spans="2:13" x14ac:dyDescent="0.25">
      <c r="B261" s="30" t="s">
        <v>713</v>
      </c>
      <c r="C261" s="105">
        <v>20305</v>
      </c>
      <c r="D261" s="141" t="s">
        <v>158</v>
      </c>
      <c r="E261" s="141" t="s">
        <v>909</v>
      </c>
      <c r="F261" s="125"/>
      <c r="G261" s="105"/>
      <c r="H261" s="104" t="s">
        <v>1110</v>
      </c>
      <c r="I261" s="106"/>
      <c r="J261" s="107"/>
      <c r="K261" s="107"/>
      <c r="L261" s="105"/>
      <c r="M261" s="104"/>
    </row>
    <row r="262" spans="2:13" x14ac:dyDescent="0.25">
      <c r="B262" s="30" t="s">
        <v>713</v>
      </c>
      <c r="C262" s="101">
        <v>20305</v>
      </c>
      <c r="D262" s="102" t="s">
        <v>158</v>
      </c>
      <c r="E262" s="102" t="s">
        <v>1111</v>
      </c>
      <c r="F262" s="125">
        <v>30171710</v>
      </c>
      <c r="G262" s="105"/>
      <c r="H262" s="128" t="s">
        <v>1112</v>
      </c>
      <c r="I262" s="106">
        <v>100</v>
      </c>
      <c r="J262" s="107">
        <v>100</v>
      </c>
      <c r="K262" s="107">
        <v>10000</v>
      </c>
      <c r="L262" s="105" t="s">
        <v>706</v>
      </c>
      <c r="M262" s="104" t="s">
        <v>707</v>
      </c>
    </row>
    <row r="263" spans="2:13" ht="38.25" x14ac:dyDescent="0.25">
      <c r="B263" s="30" t="s">
        <v>713</v>
      </c>
      <c r="C263" s="101">
        <v>20305</v>
      </c>
      <c r="D263" s="102" t="s">
        <v>158</v>
      </c>
      <c r="E263" s="102" t="s">
        <v>1113</v>
      </c>
      <c r="F263" s="140">
        <v>30171710</v>
      </c>
      <c r="G263" s="105"/>
      <c r="H263" s="128" t="s">
        <v>1114</v>
      </c>
      <c r="I263" s="106">
        <v>250</v>
      </c>
      <c r="J263" s="107">
        <v>1000</v>
      </c>
      <c r="K263" s="107">
        <v>250000</v>
      </c>
      <c r="L263" s="38" t="s">
        <v>706</v>
      </c>
      <c r="M263" s="38" t="s">
        <v>707</v>
      </c>
    </row>
    <row r="264" spans="2:13" x14ac:dyDescent="0.25">
      <c r="B264" s="30" t="s">
        <v>713</v>
      </c>
      <c r="C264" s="101" t="s">
        <v>1115</v>
      </c>
      <c r="D264" s="102" t="s">
        <v>908</v>
      </c>
      <c r="E264" s="102" t="s">
        <v>1108</v>
      </c>
      <c r="F264" s="125"/>
      <c r="G264" s="105"/>
      <c r="H264" s="128" t="s">
        <v>1116</v>
      </c>
      <c r="I264" s="106"/>
      <c r="J264" s="107"/>
      <c r="K264" s="107">
        <v>1757037</v>
      </c>
      <c r="L264" s="38"/>
      <c r="M264" s="38"/>
    </row>
    <row r="265" spans="2:13" x14ac:dyDescent="0.25">
      <c r="B265" s="30" t="s">
        <v>713</v>
      </c>
      <c r="C265" s="105">
        <v>20306</v>
      </c>
      <c r="D265" s="141" t="s">
        <v>169</v>
      </c>
      <c r="E265" s="141" t="s">
        <v>909</v>
      </c>
      <c r="F265" s="125"/>
      <c r="G265" s="105"/>
      <c r="H265" s="104" t="s">
        <v>1117</v>
      </c>
      <c r="I265" s="106"/>
      <c r="J265" s="107"/>
      <c r="K265" s="107"/>
      <c r="L265" s="149"/>
      <c r="M265" s="104"/>
    </row>
    <row r="266" spans="2:13" x14ac:dyDescent="0.25">
      <c r="B266" s="30" t="s">
        <v>713</v>
      </c>
      <c r="C266" s="101">
        <v>20306</v>
      </c>
      <c r="D266" s="102" t="s">
        <v>46</v>
      </c>
      <c r="E266" s="102" t="s">
        <v>533</v>
      </c>
      <c r="F266" s="125">
        <v>40171517</v>
      </c>
      <c r="G266" s="105">
        <v>92036177</v>
      </c>
      <c r="H266" s="128" t="s">
        <v>1118</v>
      </c>
      <c r="I266" s="106">
        <v>0</v>
      </c>
      <c r="J266" s="107">
        <v>1000</v>
      </c>
      <c r="K266" s="107">
        <v>0</v>
      </c>
      <c r="L266" s="105" t="s">
        <v>706</v>
      </c>
      <c r="M266" s="104" t="s">
        <v>707</v>
      </c>
    </row>
    <row r="267" spans="2:13" ht="38.25" x14ac:dyDescent="0.25">
      <c r="B267" s="30" t="s">
        <v>713</v>
      </c>
      <c r="C267" s="101">
        <v>20306</v>
      </c>
      <c r="D267" s="102" t="s">
        <v>169</v>
      </c>
      <c r="E267" s="102" t="s">
        <v>1119</v>
      </c>
      <c r="F267" s="125">
        <v>24141501</v>
      </c>
      <c r="G267" s="105">
        <v>92086135</v>
      </c>
      <c r="H267" s="104" t="s">
        <v>1120</v>
      </c>
      <c r="I267" s="106">
        <v>284</v>
      </c>
      <c r="J267" s="111">
        <v>6186.75</v>
      </c>
      <c r="K267" s="107">
        <v>1757037</v>
      </c>
      <c r="L267" s="38" t="s">
        <v>706</v>
      </c>
      <c r="M267" s="38" t="s">
        <v>707</v>
      </c>
    </row>
    <row r="268" spans="2:13" x14ac:dyDescent="0.25">
      <c r="B268" s="30" t="s">
        <v>713</v>
      </c>
      <c r="C268" s="101" t="s">
        <v>1121</v>
      </c>
      <c r="D268" s="102" t="s">
        <v>908</v>
      </c>
      <c r="E268" s="102" t="s">
        <v>1108</v>
      </c>
      <c r="F268" s="125"/>
      <c r="G268" s="105"/>
      <c r="H268" s="104" t="s">
        <v>1122</v>
      </c>
      <c r="I268" s="106"/>
      <c r="J268" s="111"/>
      <c r="K268" s="107">
        <v>4532147.5003013331</v>
      </c>
      <c r="L268" s="38"/>
      <c r="M268" s="38"/>
    </row>
    <row r="269" spans="2:13" x14ac:dyDescent="0.25">
      <c r="B269" s="30" t="s">
        <v>713</v>
      </c>
      <c r="C269" s="102">
        <v>20399</v>
      </c>
      <c r="D269" s="102" t="s">
        <v>805</v>
      </c>
      <c r="E269" s="102" t="s">
        <v>909</v>
      </c>
      <c r="F269" s="125"/>
      <c r="G269" s="105"/>
      <c r="H269" s="128" t="s">
        <v>1123</v>
      </c>
      <c r="I269" s="106"/>
      <c r="J269" s="107"/>
      <c r="K269" s="107"/>
      <c r="L269" s="105"/>
      <c r="M269" s="104"/>
    </row>
    <row r="270" spans="2:13" x14ac:dyDescent="0.25">
      <c r="B270" s="30" t="s">
        <v>713</v>
      </c>
      <c r="C270" s="102">
        <v>20399</v>
      </c>
      <c r="D270" s="102" t="s">
        <v>805</v>
      </c>
      <c r="E270" s="102" t="s">
        <v>393</v>
      </c>
      <c r="F270" s="125">
        <v>31191501</v>
      </c>
      <c r="G270" s="105">
        <v>90029813</v>
      </c>
      <c r="H270" s="128" t="s">
        <v>1124</v>
      </c>
      <c r="I270" s="106">
        <v>5621.666666666667</v>
      </c>
      <c r="J270" s="107">
        <v>282.5</v>
      </c>
      <c r="K270" s="107">
        <v>1588120.8333333335</v>
      </c>
      <c r="L270" s="105" t="s">
        <v>706</v>
      </c>
      <c r="M270" s="104" t="s">
        <v>707</v>
      </c>
    </row>
    <row r="271" spans="2:13" ht="38.25" x14ac:dyDescent="0.25">
      <c r="B271" s="30" t="s">
        <v>713</v>
      </c>
      <c r="C271" s="102">
        <v>20399</v>
      </c>
      <c r="D271" s="102" t="s">
        <v>805</v>
      </c>
      <c r="E271" s="102" t="s">
        <v>1125</v>
      </c>
      <c r="F271" s="140">
        <v>23131507</v>
      </c>
      <c r="G271" s="105">
        <v>92078660</v>
      </c>
      <c r="H271" s="128" t="s">
        <v>1126</v>
      </c>
      <c r="I271" s="106">
        <v>325.66666670000001</v>
      </c>
      <c r="J271" s="107">
        <v>9040</v>
      </c>
      <c r="K271" s="107">
        <v>2944026.6669680001</v>
      </c>
      <c r="L271" s="38" t="s">
        <v>706</v>
      </c>
      <c r="M271" s="38" t="s">
        <v>707</v>
      </c>
    </row>
    <row r="272" spans="2:13" x14ac:dyDescent="0.25">
      <c r="B272" s="30" t="s">
        <v>713</v>
      </c>
      <c r="C272" s="102">
        <v>20401</v>
      </c>
      <c r="D272" s="102" t="s">
        <v>908</v>
      </c>
      <c r="E272" s="102" t="s">
        <v>909</v>
      </c>
      <c r="F272" s="140"/>
      <c r="G272" s="105"/>
      <c r="H272" s="128" t="s">
        <v>1127</v>
      </c>
      <c r="I272" s="106"/>
      <c r="J272" s="107"/>
      <c r="K272" s="107">
        <v>19656294</v>
      </c>
      <c r="L272" s="38"/>
      <c r="M272" s="38"/>
    </row>
    <row r="273" spans="2:13" x14ac:dyDescent="0.25">
      <c r="B273" s="30" t="s">
        <v>713</v>
      </c>
      <c r="C273" s="102">
        <v>20401</v>
      </c>
      <c r="D273" s="102" t="s">
        <v>46</v>
      </c>
      <c r="E273" s="102" t="s">
        <v>909</v>
      </c>
      <c r="F273" s="125"/>
      <c r="G273" s="105"/>
      <c r="H273" s="128" t="s">
        <v>1128</v>
      </c>
      <c r="I273" s="106"/>
      <c r="J273" s="107"/>
      <c r="K273" s="107"/>
      <c r="L273" s="38"/>
      <c r="M273" s="38"/>
    </row>
    <row r="274" spans="2:13" ht="38.25" x14ac:dyDescent="0.25">
      <c r="B274" s="30" t="s">
        <v>713</v>
      </c>
      <c r="C274" s="102">
        <v>20401</v>
      </c>
      <c r="D274" s="102" t="s">
        <v>46</v>
      </c>
      <c r="E274" s="102" t="s">
        <v>1129</v>
      </c>
      <c r="F274" s="125">
        <v>27112905</v>
      </c>
      <c r="G274" s="105">
        <v>92172744</v>
      </c>
      <c r="H274" s="128" t="s">
        <v>1130</v>
      </c>
      <c r="I274" s="106">
        <v>5</v>
      </c>
      <c r="J274" s="107">
        <v>10000</v>
      </c>
      <c r="K274" s="107">
        <v>50000</v>
      </c>
      <c r="L274" s="38" t="s">
        <v>706</v>
      </c>
      <c r="M274" s="38" t="s">
        <v>707</v>
      </c>
    </row>
    <row r="275" spans="2:13" ht="38.25" x14ac:dyDescent="0.25">
      <c r="B275" s="30" t="s">
        <v>713</v>
      </c>
      <c r="C275" s="102" t="s">
        <v>584</v>
      </c>
      <c r="D275" s="102" t="s">
        <v>46</v>
      </c>
      <c r="E275" s="102"/>
      <c r="F275" s="125">
        <v>27112914</v>
      </c>
      <c r="G275" s="105">
        <v>92032742</v>
      </c>
      <c r="H275" s="128" t="s">
        <v>1131</v>
      </c>
      <c r="I275" s="106">
        <v>2</v>
      </c>
      <c r="J275" s="107">
        <v>15000</v>
      </c>
      <c r="K275" s="107">
        <v>30000</v>
      </c>
      <c r="L275" s="38" t="s">
        <v>706</v>
      </c>
      <c r="M275" s="38" t="s">
        <v>707</v>
      </c>
    </row>
    <row r="276" spans="2:13" x14ac:dyDescent="0.25">
      <c r="B276" s="30" t="s">
        <v>713</v>
      </c>
      <c r="C276" s="102">
        <v>20401</v>
      </c>
      <c r="D276" s="102" t="s">
        <v>249</v>
      </c>
      <c r="E276" s="102" t="s">
        <v>909</v>
      </c>
      <c r="F276" s="125"/>
      <c r="G276" s="105"/>
      <c r="H276" s="139" t="s">
        <v>1132</v>
      </c>
      <c r="I276" s="106"/>
      <c r="J276" s="107"/>
      <c r="K276" s="107"/>
      <c r="L276" s="38"/>
      <c r="M276" s="38"/>
    </row>
    <row r="277" spans="2:13" ht="38.25" x14ac:dyDescent="0.25">
      <c r="B277" s="30" t="s">
        <v>713</v>
      </c>
      <c r="C277" s="102">
        <v>20401</v>
      </c>
      <c r="D277" s="102" t="s">
        <v>249</v>
      </c>
      <c r="E277" s="102" t="s">
        <v>18</v>
      </c>
      <c r="F277" s="125">
        <v>23241634</v>
      </c>
      <c r="G277" s="105">
        <v>90011020</v>
      </c>
      <c r="H277" s="91" t="s">
        <v>1133</v>
      </c>
      <c r="I277" s="106">
        <v>50</v>
      </c>
      <c r="J277" s="107">
        <v>500</v>
      </c>
      <c r="K277" s="107">
        <v>25000</v>
      </c>
      <c r="L277" s="38" t="s">
        <v>706</v>
      </c>
      <c r="M277" s="38" t="s">
        <v>707</v>
      </c>
    </row>
    <row r="278" spans="2:13" ht="38.25" x14ac:dyDescent="0.25">
      <c r="B278" s="30" t="s">
        <v>713</v>
      </c>
      <c r="C278" s="102">
        <v>20401</v>
      </c>
      <c r="D278" s="102" t="s">
        <v>249</v>
      </c>
      <c r="E278" s="102" t="s">
        <v>1011</v>
      </c>
      <c r="F278" s="125">
        <v>23241634</v>
      </c>
      <c r="G278" s="105">
        <v>90011011</v>
      </c>
      <c r="H278" s="128" t="s">
        <v>1134</v>
      </c>
      <c r="I278" s="106">
        <v>1400</v>
      </c>
      <c r="J278" s="107">
        <v>282.5</v>
      </c>
      <c r="K278" s="107">
        <v>395500</v>
      </c>
      <c r="L278" s="38" t="s">
        <v>706</v>
      </c>
      <c r="M278" s="38" t="s">
        <v>707</v>
      </c>
    </row>
    <row r="279" spans="2:13" ht="38.25" x14ac:dyDescent="0.25">
      <c r="B279" s="30" t="s">
        <v>713</v>
      </c>
      <c r="C279" s="102">
        <v>20401</v>
      </c>
      <c r="D279" s="102" t="s">
        <v>249</v>
      </c>
      <c r="E279" s="102" t="s">
        <v>1135</v>
      </c>
      <c r="F279" s="140">
        <v>23241634</v>
      </c>
      <c r="G279" s="105">
        <v>90011018</v>
      </c>
      <c r="H279" s="150" t="s">
        <v>1136</v>
      </c>
      <c r="I279" s="106">
        <v>2700</v>
      </c>
      <c r="J279" s="107">
        <v>791</v>
      </c>
      <c r="K279" s="107">
        <v>2135700</v>
      </c>
      <c r="L279" s="38" t="s">
        <v>706</v>
      </c>
      <c r="M279" s="38" t="s">
        <v>707</v>
      </c>
    </row>
    <row r="280" spans="2:13" ht="38.25" x14ac:dyDescent="0.25">
      <c r="B280" s="30" t="s">
        <v>713</v>
      </c>
      <c r="C280" s="102">
        <v>20401</v>
      </c>
      <c r="D280" s="102" t="s">
        <v>249</v>
      </c>
      <c r="E280" s="102" t="s">
        <v>1137</v>
      </c>
      <c r="F280" s="125">
        <v>23241634</v>
      </c>
      <c r="G280" s="105">
        <v>92021090</v>
      </c>
      <c r="H280" s="128" t="s">
        <v>1138</v>
      </c>
      <c r="I280" s="106">
        <v>10</v>
      </c>
      <c r="J280" s="107">
        <v>5000</v>
      </c>
      <c r="K280" s="107">
        <v>50000</v>
      </c>
      <c r="L280" s="38" t="s">
        <v>706</v>
      </c>
      <c r="M280" s="38" t="s">
        <v>707</v>
      </c>
    </row>
    <row r="281" spans="2:13" x14ac:dyDescent="0.25">
      <c r="B281" s="30" t="s">
        <v>713</v>
      </c>
      <c r="C281" s="102">
        <v>20401</v>
      </c>
      <c r="D281" s="102" t="s">
        <v>590</v>
      </c>
      <c r="E281" s="102" t="s">
        <v>909</v>
      </c>
      <c r="F281" s="125"/>
      <c r="G281" s="105"/>
      <c r="H281" s="128" t="s">
        <v>1139</v>
      </c>
      <c r="I281" s="106"/>
      <c r="J281" s="107"/>
      <c r="K281" s="107"/>
      <c r="L281" s="38"/>
      <c r="M281" s="38"/>
    </row>
    <row r="282" spans="2:13" ht="38.25" x14ac:dyDescent="0.25">
      <c r="B282" s="30" t="s">
        <v>713</v>
      </c>
      <c r="C282" s="102">
        <v>20401</v>
      </c>
      <c r="D282" s="102" t="s">
        <v>590</v>
      </c>
      <c r="E282" s="102" t="s">
        <v>447</v>
      </c>
      <c r="F282" s="140">
        <v>31211904</v>
      </c>
      <c r="G282" s="105">
        <v>92023177</v>
      </c>
      <c r="H282" s="91" t="s">
        <v>1140</v>
      </c>
      <c r="I282" s="106">
        <v>50</v>
      </c>
      <c r="J282" s="107">
        <v>5000</v>
      </c>
      <c r="K282" s="107">
        <v>250000</v>
      </c>
      <c r="L282" s="38" t="s">
        <v>706</v>
      </c>
      <c r="M282" s="38" t="s">
        <v>707</v>
      </c>
    </row>
    <row r="283" spans="2:13" ht="38.25" x14ac:dyDescent="0.25">
      <c r="B283" s="30" t="s">
        <v>713</v>
      </c>
      <c r="C283" s="102" t="s">
        <v>584</v>
      </c>
      <c r="D283" s="102" t="s">
        <v>590</v>
      </c>
      <c r="E283" s="102" t="s">
        <v>199</v>
      </c>
      <c r="F283" s="125">
        <v>27113003</v>
      </c>
      <c r="G283" s="105"/>
      <c r="H283" s="128" t="s">
        <v>1141</v>
      </c>
      <c r="I283" s="106">
        <v>100</v>
      </c>
      <c r="J283" s="107">
        <v>5000</v>
      </c>
      <c r="K283" s="107">
        <v>500000</v>
      </c>
      <c r="L283" s="38" t="s">
        <v>706</v>
      </c>
      <c r="M283" s="38" t="s">
        <v>707</v>
      </c>
    </row>
    <row r="284" spans="2:13" x14ac:dyDescent="0.25">
      <c r="B284" s="30" t="s">
        <v>713</v>
      </c>
      <c r="C284" s="102">
        <v>20401</v>
      </c>
      <c r="D284" s="102" t="s">
        <v>432</v>
      </c>
      <c r="E284" s="102" t="s">
        <v>909</v>
      </c>
      <c r="F284" s="125"/>
      <c r="G284" s="132"/>
      <c r="H284" s="139" t="s">
        <v>1142</v>
      </c>
      <c r="I284" s="106"/>
      <c r="J284" s="107"/>
      <c r="K284" s="107"/>
      <c r="L284" s="38"/>
      <c r="M284" s="38"/>
    </row>
    <row r="285" spans="2:13" ht="38.25" x14ac:dyDescent="0.25">
      <c r="B285" s="30" t="s">
        <v>713</v>
      </c>
      <c r="C285" s="102">
        <v>20401</v>
      </c>
      <c r="D285" s="102" t="s">
        <v>432</v>
      </c>
      <c r="E285" s="102" t="s">
        <v>447</v>
      </c>
      <c r="F285" s="125">
        <v>27111999</v>
      </c>
      <c r="G285" s="105">
        <v>90014391</v>
      </c>
      <c r="H285" s="139" t="s">
        <v>1143</v>
      </c>
      <c r="I285" s="106">
        <v>10</v>
      </c>
      <c r="J285" s="107">
        <v>1500</v>
      </c>
      <c r="K285" s="107">
        <v>15000</v>
      </c>
      <c r="L285" s="38" t="s">
        <v>706</v>
      </c>
      <c r="M285" s="38" t="s">
        <v>707</v>
      </c>
    </row>
    <row r="286" spans="2:13" x14ac:dyDescent="0.25">
      <c r="B286" s="30" t="s">
        <v>713</v>
      </c>
      <c r="C286" s="102">
        <v>20401</v>
      </c>
      <c r="D286" s="102" t="s">
        <v>443</v>
      </c>
      <c r="E286" s="102" t="s">
        <v>909</v>
      </c>
      <c r="F286" s="125"/>
      <c r="G286" s="105"/>
      <c r="H286" s="139" t="s">
        <v>1144</v>
      </c>
      <c r="I286" s="106"/>
      <c r="J286" s="107"/>
      <c r="K286" s="107"/>
      <c r="L286" s="38"/>
      <c r="M286" s="38"/>
    </row>
    <row r="287" spans="2:13" ht="38.25" x14ac:dyDescent="0.25">
      <c r="B287" s="30" t="s">
        <v>713</v>
      </c>
      <c r="C287" s="102">
        <v>20401</v>
      </c>
      <c r="D287" s="102" t="s">
        <v>443</v>
      </c>
      <c r="E287" s="102" t="s">
        <v>447</v>
      </c>
      <c r="F287" s="140">
        <v>27112838</v>
      </c>
      <c r="G287" s="105">
        <v>92125457</v>
      </c>
      <c r="H287" s="91" t="s">
        <v>1145</v>
      </c>
      <c r="I287" s="106">
        <v>0</v>
      </c>
      <c r="J287" s="107">
        <v>0</v>
      </c>
      <c r="K287" s="107">
        <v>0</v>
      </c>
      <c r="L287" s="38" t="s">
        <v>706</v>
      </c>
      <c r="M287" s="38" t="s">
        <v>707</v>
      </c>
    </row>
    <row r="288" spans="2:13" ht="38.25" x14ac:dyDescent="0.25">
      <c r="B288" s="30" t="s">
        <v>713</v>
      </c>
      <c r="C288" s="102">
        <v>20401</v>
      </c>
      <c r="D288" s="102" t="s">
        <v>443</v>
      </c>
      <c r="E288" s="102" t="s">
        <v>447</v>
      </c>
      <c r="F288" s="125">
        <v>27112838</v>
      </c>
      <c r="G288" s="105">
        <v>92125457</v>
      </c>
      <c r="H288" s="128" t="s">
        <v>1146</v>
      </c>
      <c r="I288" s="106">
        <v>3820</v>
      </c>
      <c r="J288" s="107">
        <v>576.29999999999995</v>
      </c>
      <c r="K288" s="107">
        <v>2201466</v>
      </c>
      <c r="L288" s="38" t="s">
        <v>706</v>
      </c>
      <c r="M288" s="38" t="s">
        <v>707</v>
      </c>
    </row>
    <row r="289" spans="2:13" ht="38.25" x14ac:dyDescent="0.25">
      <c r="B289" s="30" t="s">
        <v>713</v>
      </c>
      <c r="C289" s="102">
        <v>20401</v>
      </c>
      <c r="D289" s="102" t="s">
        <v>443</v>
      </c>
      <c r="E289" s="102" t="s">
        <v>159</v>
      </c>
      <c r="F289" s="140">
        <v>27112838</v>
      </c>
      <c r="G289" s="105">
        <v>92106634</v>
      </c>
      <c r="H289" s="128" t="s">
        <v>1147</v>
      </c>
      <c r="I289" s="106">
        <v>3820</v>
      </c>
      <c r="J289" s="107">
        <v>2067.9</v>
      </c>
      <c r="K289" s="107">
        <v>7899378</v>
      </c>
      <c r="L289" s="38" t="s">
        <v>706</v>
      </c>
      <c r="M289" s="38" t="s">
        <v>707</v>
      </c>
    </row>
    <row r="290" spans="2:13" ht="38.25" x14ac:dyDescent="0.25">
      <c r="B290" s="30" t="s">
        <v>713</v>
      </c>
      <c r="C290" s="102" t="s">
        <v>584</v>
      </c>
      <c r="D290" s="102" t="s">
        <v>443</v>
      </c>
      <c r="E290" s="102" t="s">
        <v>447</v>
      </c>
      <c r="F290" s="125">
        <v>23131503</v>
      </c>
      <c r="G290" s="105">
        <v>90028402</v>
      </c>
      <c r="H290" s="128" t="s">
        <v>1148</v>
      </c>
      <c r="I290" s="106">
        <v>10</v>
      </c>
      <c r="J290" s="107">
        <v>18000</v>
      </c>
      <c r="K290" s="107">
        <v>180000</v>
      </c>
      <c r="L290" s="38" t="s">
        <v>706</v>
      </c>
      <c r="M290" s="38" t="s">
        <v>707</v>
      </c>
    </row>
    <row r="291" spans="2:13" x14ac:dyDescent="0.25">
      <c r="B291" s="30" t="s">
        <v>713</v>
      </c>
      <c r="C291" s="102">
        <v>20401</v>
      </c>
      <c r="D291" s="102" t="s">
        <v>474</v>
      </c>
      <c r="E291" s="102" t="s">
        <v>909</v>
      </c>
      <c r="F291" s="140"/>
      <c r="G291" s="105"/>
      <c r="H291" s="91" t="s">
        <v>1149</v>
      </c>
      <c r="I291" s="106"/>
      <c r="J291" s="107"/>
      <c r="K291" s="107"/>
      <c r="L291" s="38"/>
      <c r="M291" s="38"/>
    </row>
    <row r="292" spans="2:13" ht="38.25" x14ac:dyDescent="0.25">
      <c r="B292" s="30" t="s">
        <v>713</v>
      </c>
      <c r="C292" s="102">
        <v>20401</v>
      </c>
      <c r="D292" s="102" t="s">
        <v>474</v>
      </c>
      <c r="E292" s="102" t="s">
        <v>447</v>
      </c>
      <c r="F292" s="125">
        <v>27111601</v>
      </c>
      <c r="G292" s="105">
        <v>90003385</v>
      </c>
      <c r="H292" s="128" t="s">
        <v>1150</v>
      </c>
      <c r="I292" s="106">
        <v>10</v>
      </c>
      <c r="J292" s="107">
        <v>2000</v>
      </c>
      <c r="K292" s="107">
        <v>20000</v>
      </c>
      <c r="L292" s="38" t="s">
        <v>706</v>
      </c>
      <c r="M292" s="38" t="s">
        <v>707</v>
      </c>
    </row>
    <row r="293" spans="2:13" x14ac:dyDescent="0.25">
      <c r="B293" s="30" t="s">
        <v>713</v>
      </c>
      <c r="C293" s="102">
        <v>20401</v>
      </c>
      <c r="D293" s="102" t="s">
        <v>908</v>
      </c>
      <c r="E293" s="102" t="s">
        <v>909</v>
      </c>
      <c r="F293" s="140"/>
      <c r="G293" s="105"/>
      <c r="H293" s="128" t="s">
        <v>1151</v>
      </c>
      <c r="I293" s="106"/>
      <c r="J293" s="107"/>
      <c r="K293" s="107"/>
      <c r="L293" s="38"/>
      <c r="M293" s="38"/>
    </row>
    <row r="294" spans="2:13" ht="38.25" x14ac:dyDescent="0.25">
      <c r="B294" s="30" t="s">
        <v>713</v>
      </c>
      <c r="C294" s="102">
        <v>20401</v>
      </c>
      <c r="D294" s="102" t="s">
        <v>908</v>
      </c>
      <c r="E294" s="102" t="s">
        <v>909</v>
      </c>
      <c r="F294" s="125">
        <v>31191510</v>
      </c>
      <c r="G294" s="105">
        <v>92161535</v>
      </c>
      <c r="H294" s="128" t="s">
        <v>1152</v>
      </c>
      <c r="I294" s="106">
        <v>10</v>
      </c>
      <c r="J294" s="107">
        <v>20000</v>
      </c>
      <c r="K294" s="107">
        <v>200000</v>
      </c>
      <c r="L294" s="38" t="s">
        <v>706</v>
      </c>
      <c r="M294" s="38" t="s">
        <v>707</v>
      </c>
    </row>
    <row r="295" spans="2:13" x14ac:dyDescent="0.25">
      <c r="B295" s="30" t="s">
        <v>713</v>
      </c>
      <c r="C295" s="102">
        <v>20401</v>
      </c>
      <c r="D295" s="102" t="s">
        <v>60</v>
      </c>
      <c r="E295" s="102" t="s">
        <v>909</v>
      </c>
      <c r="F295" s="140"/>
      <c r="G295" s="105"/>
      <c r="H295" s="91" t="s">
        <v>1153</v>
      </c>
      <c r="I295" s="106"/>
      <c r="J295" s="107"/>
      <c r="K295" s="107"/>
      <c r="L295" s="38"/>
      <c r="M295" s="38"/>
    </row>
    <row r="296" spans="2:13" ht="38.25" x14ac:dyDescent="0.25">
      <c r="B296" s="30" t="s">
        <v>713</v>
      </c>
      <c r="C296" s="102">
        <v>20401</v>
      </c>
      <c r="D296" s="102" t="s">
        <v>60</v>
      </c>
      <c r="E296" s="102" t="s">
        <v>447</v>
      </c>
      <c r="F296" s="140">
        <v>30102204</v>
      </c>
      <c r="G296" s="105">
        <v>92007450</v>
      </c>
      <c r="H296" s="128" t="s">
        <v>1154</v>
      </c>
      <c r="I296" s="106">
        <v>2</v>
      </c>
      <c r="J296" s="107">
        <v>5000</v>
      </c>
      <c r="K296" s="107">
        <v>10000</v>
      </c>
      <c r="L296" s="38" t="s">
        <v>706</v>
      </c>
      <c r="M296" s="38" t="s">
        <v>707</v>
      </c>
    </row>
    <row r="297" spans="2:13" x14ac:dyDescent="0.25">
      <c r="B297" s="30" t="s">
        <v>713</v>
      </c>
      <c r="C297" s="102">
        <v>20401</v>
      </c>
      <c r="D297" s="102" t="s">
        <v>254</v>
      </c>
      <c r="E297" s="102" t="s">
        <v>909</v>
      </c>
      <c r="F297" s="125"/>
      <c r="G297" s="105"/>
      <c r="H297" s="128" t="s">
        <v>1155</v>
      </c>
      <c r="I297" s="106"/>
      <c r="J297" s="107"/>
      <c r="K297" s="107"/>
      <c r="L297" s="38"/>
      <c r="M297" s="38"/>
    </row>
    <row r="298" spans="2:13" ht="38.25" x14ac:dyDescent="0.25">
      <c r="B298" s="30" t="s">
        <v>713</v>
      </c>
      <c r="C298" s="102">
        <v>20401</v>
      </c>
      <c r="D298" s="102" t="s">
        <v>254</v>
      </c>
      <c r="E298" s="102" t="s">
        <v>447</v>
      </c>
      <c r="F298" s="140">
        <v>27111602</v>
      </c>
      <c r="G298" s="105">
        <v>90033778</v>
      </c>
      <c r="H298" s="91" t="s">
        <v>1156</v>
      </c>
      <c r="I298" s="106">
        <v>20</v>
      </c>
      <c r="J298" s="107">
        <v>1000</v>
      </c>
      <c r="K298" s="107">
        <v>20000</v>
      </c>
      <c r="L298" s="38" t="s">
        <v>706</v>
      </c>
      <c r="M298" s="38" t="s">
        <v>707</v>
      </c>
    </row>
    <row r="299" spans="2:13" ht="38.25" x14ac:dyDescent="0.25">
      <c r="B299" s="30" t="s">
        <v>713</v>
      </c>
      <c r="C299" s="102">
        <v>20401</v>
      </c>
      <c r="D299" s="102" t="s">
        <v>254</v>
      </c>
      <c r="E299" s="102" t="s">
        <v>346</v>
      </c>
      <c r="F299" s="140">
        <v>27111602</v>
      </c>
      <c r="G299" s="105">
        <v>90003368</v>
      </c>
      <c r="H299" s="128" t="s">
        <v>1157</v>
      </c>
      <c r="I299" s="106">
        <v>20</v>
      </c>
      <c r="J299" s="107">
        <v>1000</v>
      </c>
      <c r="K299" s="107">
        <v>20000</v>
      </c>
      <c r="L299" s="38" t="s">
        <v>706</v>
      </c>
      <c r="M299" s="38" t="s">
        <v>707</v>
      </c>
    </row>
    <row r="300" spans="2:13" x14ac:dyDescent="0.25">
      <c r="B300" s="30" t="s">
        <v>713</v>
      </c>
      <c r="C300" s="102">
        <v>20401</v>
      </c>
      <c r="D300" s="102" t="s">
        <v>805</v>
      </c>
      <c r="E300" s="102" t="s">
        <v>909</v>
      </c>
      <c r="F300" s="140"/>
      <c r="G300" s="105"/>
      <c r="H300" s="128" t="s">
        <v>1158</v>
      </c>
      <c r="I300" s="106"/>
      <c r="J300" s="107"/>
      <c r="K300" s="107"/>
      <c r="L300" s="38"/>
      <c r="M300" s="38"/>
    </row>
    <row r="301" spans="2:13" ht="38.25" x14ac:dyDescent="0.25">
      <c r="B301" s="30" t="s">
        <v>713</v>
      </c>
      <c r="C301" s="102">
        <v>20401</v>
      </c>
      <c r="D301" s="102" t="s">
        <v>805</v>
      </c>
      <c r="E301" s="102" t="s">
        <v>447</v>
      </c>
      <c r="F301" s="140">
        <v>27112108</v>
      </c>
      <c r="G301" s="105">
        <v>92045839</v>
      </c>
      <c r="H301" s="128" t="s">
        <v>1159</v>
      </c>
      <c r="I301" s="106">
        <v>10</v>
      </c>
      <c r="J301" s="107">
        <v>3000</v>
      </c>
      <c r="K301" s="107">
        <v>30000</v>
      </c>
      <c r="L301" s="38" t="s">
        <v>706</v>
      </c>
      <c r="M301" s="38" t="s">
        <v>707</v>
      </c>
    </row>
    <row r="302" spans="2:13" ht="38.25" x14ac:dyDescent="0.25">
      <c r="B302" s="30" t="s">
        <v>713</v>
      </c>
      <c r="C302" s="102">
        <v>20401</v>
      </c>
      <c r="D302" s="102" t="s">
        <v>805</v>
      </c>
      <c r="E302" s="102" t="s">
        <v>1160</v>
      </c>
      <c r="F302" s="125">
        <v>27112126</v>
      </c>
      <c r="G302" s="105">
        <v>90028908</v>
      </c>
      <c r="H302" s="128" t="s">
        <v>1161</v>
      </c>
      <c r="I302" s="106">
        <v>10</v>
      </c>
      <c r="J302" s="107">
        <v>3000</v>
      </c>
      <c r="K302" s="107">
        <v>30000</v>
      </c>
      <c r="L302" s="38" t="s">
        <v>706</v>
      </c>
      <c r="M302" s="38" t="s">
        <v>707</v>
      </c>
    </row>
    <row r="303" spans="2:13" ht="38.25" x14ac:dyDescent="0.25">
      <c r="B303" s="30" t="s">
        <v>713</v>
      </c>
      <c r="C303" s="102">
        <v>20401</v>
      </c>
      <c r="D303" s="102" t="s">
        <v>805</v>
      </c>
      <c r="E303" s="102" t="s">
        <v>1162</v>
      </c>
      <c r="F303" s="140">
        <v>27112115</v>
      </c>
      <c r="G303" s="105">
        <v>90008630</v>
      </c>
      <c r="H303" s="128" t="s">
        <v>1163</v>
      </c>
      <c r="I303" s="106">
        <v>10</v>
      </c>
      <c r="J303" s="107">
        <v>3000</v>
      </c>
      <c r="K303" s="107">
        <v>30000</v>
      </c>
      <c r="L303" s="38" t="s">
        <v>706</v>
      </c>
      <c r="M303" s="38" t="s">
        <v>707</v>
      </c>
    </row>
    <row r="304" spans="2:13" ht="38.25" x14ac:dyDescent="0.25">
      <c r="B304" s="30" t="s">
        <v>713</v>
      </c>
      <c r="C304" s="102">
        <v>20401</v>
      </c>
      <c r="D304" s="102" t="s">
        <v>805</v>
      </c>
      <c r="E304" s="102" t="s">
        <v>1164</v>
      </c>
      <c r="F304" s="125">
        <v>27112126</v>
      </c>
      <c r="G304" s="105">
        <v>90009599</v>
      </c>
      <c r="H304" s="128" t="s">
        <v>1165</v>
      </c>
      <c r="I304" s="106">
        <v>10</v>
      </c>
      <c r="J304" s="107">
        <v>3000</v>
      </c>
      <c r="K304" s="107">
        <v>30000</v>
      </c>
      <c r="L304" s="38" t="s">
        <v>706</v>
      </c>
      <c r="M304" s="38" t="s">
        <v>707</v>
      </c>
    </row>
    <row r="305" spans="2:13" x14ac:dyDescent="0.25">
      <c r="B305" s="30" t="s">
        <v>713</v>
      </c>
      <c r="C305" s="102">
        <v>20401</v>
      </c>
      <c r="D305" s="102" t="s">
        <v>1166</v>
      </c>
      <c r="E305" s="102" t="s">
        <v>909</v>
      </c>
      <c r="F305" s="140"/>
      <c r="G305" s="105"/>
      <c r="H305" s="151" t="s">
        <v>1167</v>
      </c>
      <c r="I305" s="106"/>
      <c r="J305" s="107"/>
      <c r="K305" s="107"/>
      <c r="L305" s="38"/>
      <c r="M305" s="38"/>
    </row>
    <row r="306" spans="2:13" ht="38.25" x14ac:dyDescent="0.25">
      <c r="B306" s="30" t="s">
        <v>713</v>
      </c>
      <c r="C306" s="102">
        <v>20401</v>
      </c>
      <c r="D306" s="102" t="s">
        <v>1166</v>
      </c>
      <c r="E306" s="102" t="s">
        <v>1168</v>
      </c>
      <c r="F306" s="125">
        <v>27111907</v>
      </c>
      <c r="G306" s="105">
        <v>90009533</v>
      </c>
      <c r="H306" s="128" t="s">
        <v>1169</v>
      </c>
      <c r="I306" s="106">
        <v>20</v>
      </c>
      <c r="J306" s="107">
        <v>12000</v>
      </c>
      <c r="K306" s="107">
        <v>240000</v>
      </c>
      <c r="L306" s="38" t="s">
        <v>706</v>
      </c>
      <c r="M306" s="38" t="s">
        <v>707</v>
      </c>
    </row>
    <row r="307" spans="2:13" x14ac:dyDescent="0.25">
      <c r="B307" s="30" t="s">
        <v>713</v>
      </c>
      <c r="C307" s="102">
        <v>20401</v>
      </c>
      <c r="D307" s="102" t="s">
        <v>585</v>
      </c>
      <c r="E307" s="102" t="s">
        <v>909</v>
      </c>
      <c r="F307" s="125"/>
      <c r="G307" s="105"/>
      <c r="H307" s="128" t="s">
        <v>1170</v>
      </c>
      <c r="I307" s="106"/>
      <c r="J307" s="107"/>
      <c r="K307" s="107"/>
      <c r="L307" s="38"/>
      <c r="M307" s="38"/>
    </row>
    <row r="308" spans="2:13" ht="38.25" x14ac:dyDescent="0.25">
      <c r="B308" s="30" t="s">
        <v>713</v>
      </c>
      <c r="C308" s="102">
        <v>20401</v>
      </c>
      <c r="D308" s="102" t="s">
        <v>585</v>
      </c>
      <c r="E308" s="102" t="s">
        <v>586</v>
      </c>
      <c r="F308" s="125">
        <v>27111703</v>
      </c>
      <c r="G308" s="105">
        <v>90029578</v>
      </c>
      <c r="H308" s="128" t="s">
        <v>1171</v>
      </c>
      <c r="I308" s="106">
        <v>1</v>
      </c>
      <c r="J308" s="107">
        <v>50000</v>
      </c>
      <c r="K308" s="107">
        <v>50000</v>
      </c>
      <c r="L308" s="38" t="s">
        <v>706</v>
      </c>
      <c r="M308" s="38" t="s">
        <v>707</v>
      </c>
    </row>
    <row r="309" spans="2:13" x14ac:dyDescent="0.25">
      <c r="B309" s="30" t="s">
        <v>713</v>
      </c>
      <c r="C309" s="102">
        <v>20401</v>
      </c>
      <c r="D309" s="102" t="s">
        <v>31</v>
      </c>
      <c r="E309" s="102" t="s">
        <v>909</v>
      </c>
      <c r="F309" s="125"/>
      <c r="G309" s="105"/>
      <c r="H309" s="128" t="s">
        <v>1172</v>
      </c>
      <c r="I309" s="106"/>
      <c r="J309" s="107"/>
      <c r="K309" s="107"/>
      <c r="L309" s="38"/>
      <c r="M309" s="38"/>
    </row>
    <row r="310" spans="2:13" ht="38.25" x14ac:dyDescent="0.25">
      <c r="B310" s="30" t="s">
        <v>713</v>
      </c>
      <c r="C310" s="102">
        <v>20401</v>
      </c>
      <c r="D310" s="102" t="s">
        <v>31</v>
      </c>
      <c r="E310" s="102" t="s">
        <v>447</v>
      </c>
      <c r="F310" s="125">
        <v>23231002</v>
      </c>
      <c r="G310" s="105"/>
      <c r="H310" s="128" t="s">
        <v>1173</v>
      </c>
      <c r="I310" s="106">
        <v>10</v>
      </c>
      <c r="J310" s="107">
        <v>10000</v>
      </c>
      <c r="K310" s="107">
        <v>100000</v>
      </c>
      <c r="L310" s="38" t="s">
        <v>706</v>
      </c>
      <c r="M310" s="38" t="s">
        <v>707</v>
      </c>
    </row>
    <row r="311" spans="2:13" ht="38.25" x14ac:dyDescent="0.25">
      <c r="B311" s="30" t="s">
        <v>713</v>
      </c>
      <c r="C311" s="102">
        <v>20401</v>
      </c>
      <c r="D311" s="102" t="s">
        <v>31</v>
      </c>
      <c r="E311" s="102" t="s">
        <v>199</v>
      </c>
      <c r="F311" s="140">
        <v>23231002</v>
      </c>
      <c r="G311" s="105"/>
      <c r="H311" s="128" t="s">
        <v>1174</v>
      </c>
      <c r="I311" s="106">
        <v>5</v>
      </c>
      <c r="J311" s="107">
        <v>15000</v>
      </c>
      <c r="K311" s="107">
        <v>75000</v>
      </c>
      <c r="L311" s="38" t="s">
        <v>706</v>
      </c>
      <c r="M311" s="38" t="s">
        <v>707</v>
      </c>
    </row>
    <row r="312" spans="2:13" ht="38.25" x14ac:dyDescent="0.25">
      <c r="B312" s="30" t="s">
        <v>713</v>
      </c>
      <c r="C312" s="102">
        <v>20401</v>
      </c>
      <c r="D312" s="102" t="s">
        <v>31</v>
      </c>
      <c r="E312" s="102" t="s">
        <v>676</v>
      </c>
      <c r="F312" s="140">
        <v>23231002</v>
      </c>
      <c r="G312" s="105"/>
      <c r="H312" s="128" t="s">
        <v>1175</v>
      </c>
      <c r="I312" s="106">
        <v>5</v>
      </c>
      <c r="J312" s="107">
        <v>15000</v>
      </c>
      <c r="K312" s="107">
        <v>75000</v>
      </c>
      <c r="L312" s="38" t="s">
        <v>706</v>
      </c>
      <c r="M312" s="38" t="s">
        <v>707</v>
      </c>
    </row>
    <row r="313" spans="2:13" x14ac:dyDescent="0.25">
      <c r="B313" s="30" t="s">
        <v>713</v>
      </c>
      <c r="C313" s="102">
        <v>20401</v>
      </c>
      <c r="D313" s="102" t="s">
        <v>86</v>
      </c>
      <c r="E313" s="102" t="s">
        <v>909</v>
      </c>
      <c r="F313" s="140"/>
      <c r="G313" s="105"/>
      <c r="H313" s="128" t="s">
        <v>1176</v>
      </c>
      <c r="I313" s="106"/>
      <c r="J313" s="107"/>
      <c r="K313" s="107"/>
      <c r="L313" s="38"/>
      <c r="M313" s="38"/>
    </row>
    <row r="314" spans="2:13" ht="38.25" x14ac:dyDescent="0.25">
      <c r="B314" s="30" t="s">
        <v>713</v>
      </c>
      <c r="C314" s="102">
        <v>20401</v>
      </c>
      <c r="D314" s="102" t="s">
        <v>86</v>
      </c>
      <c r="E314" s="102" t="s">
        <v>1177</v>
      </c>
      <c r="F314" s="125">
        <v>27111701</v>
      </c>
      <c r="G314" s="105">
        <v>90033928</v>
      </c>
      <c r="H314" s="128" t="s">
        <v>1178</v>
      </c>
      <c r="I314" s="106">
        <v>10</v>
      </c>
      <c r="J314" s="107">
        <v>2000</v>
      </c>
      <c r="K314" s="107">
        <v>20000</v>
      </c>
      <c r="L314" s="38" t="s">
        <v>706</v>
      </c>
      <c r="M314" s="38" t="s">
        <v>707</v>
      </c>
    </row>
    <row r="315" spans="2:13" ht="38.25" x14ac:dyDescent="0.25">
      <c r="B315" s="30" t="s">
        <v>713</v>
      </c>
      <c r="C315" s="102">
        <v>20401</v>
      </c>
      <c r="D315" s="102" t="s">
        <v>86</v>
      </c>
      <c r="E315" s="102" t="s">
        <v>1179</v>
      </c>
      <c r="F315" s="140">
        <v>27111701</v>
      </c>
      <c r="G315" s="105">
        <v>90003230</v>
      </c>
      <c r="H315" s="91" t="s">
        <v>1180</v>
      </c>
      <c r="I315" s="106">
        <v>10</v>
      </c>
      <c r="J315" s="107">
        <v>2000</v>
      </c>
      <c r="K315" s="107">
        <v>20000</v>
      </c>
      <c r="L315" s="38" t="s">
        <v>706</v>
      </c>
      <c r="M315" s="38" t="s">
        <v>707</v>
      </c>
    </row>
    <row r="316" spans="2:13" ht="38.25" x14ac:dyDescent="0.25">
      <c r="B316" s="30" t="s">
        <v>713</v>
      </c>
      <c r="C316" s="102">
        <v>20401</v>
      </c>
      <c r="D316" s="102" t="s">
        <v>86</v>
      </c>
      <c r="E316" s="102" t="s">
        <v>87</v>
      </c>
      <c r="F316" s="125">
        <v>27111701</v>
      </c>
      <c r="G316" s="105">
        <v>90003233</v>
      </c>
      <c r="H316" s="91" t="s">
        <v>1181</v>
      </c>
      <c r="I316" s="106">
        <v>10</v>
      </c>
      <c r="J316" s="107">
        <v>2000</v>
      </c>
      <c r="K316" s="107">
        <v>20000</v>
      </c>
      <c r="L316" s="38" t="s">
        <v>706</v>
      </c>
      <c r="M316" s="38" t="s">
        <v>707</v>
      </c>
    </row>
    <row r="317" spans="2:13" x14ac:dyDescent="0.25">
      <c r="B317" s="30" t="s">
        <v>713</v>
      </c>
      <c r="C317" s="102">
        <v>20401</v>
      </c>
      <c r="D317" s="102" t="s">
        <v>667</v>
      </c>
      <c r="E317" s="102" t="s">
        <v>909</v>
      </c>
      <c r="F317" s="125"/>
      <c r="G317" s="105"/>
      <c r="H317" s="128" t="s">
        <v>1182</v>
      </c>
      <c r="I317" s="106"/>
      <c r="J317" s="107"/>
      <c r="K317" s="107"/>
      <c r="L317" s="38"/>
      <c r="M317" s="38"/>
    </row>
    <row r="318" spans="2:13" ht="38.25" x14ac:dyDescent="0.25">
      <c r="B318" s="30" t="s">
        <v>713</v>
      </c>
      <c r="C318" s="102">
        <v>20401</v>
      </c>
      <c r="D318" s="102" t="s">
        <v>667</v>
      </c>
      <c r="E318" s="102" t="s">
        <v>447</v>
      </c>
      <c r="F318" s="140">
        <v>27111931</v>
      </c>
      <c r="G318" s="105">
        <v>92064638</v>
      </c>
      <c r="H318" s="128" t="s">
        <v>1183</v>
      </c>
      <c r="I318" s="106">
        <v>10</v>
      </c>
      <c r="J318" s="107">
        <v>2000</v>
      </c>
      <c r="K318" s="107">
        <v>20000</v>
      </c>
      <c r="L318" s="38" t="s">
        <v>706</v>
      </c>
      <c r="M318" s="38" t="s">
        <v>707</v>
      </c>
    </row>
    <row r="319" spans="2:13" ht="38.25" x14ac:dyDescent="0.25">
      <c r="B319" s="30" t="s">
        <v>713</v>
      </c>
      <c r="C319" s="102">
        <v>20401</v>
      </c>
      <c r="D319" s="102" t="s">
        <v>667</v>
      </c>
      <c r="E319" s="102" t="s">
        <v>1184</v>
      </c>
      <c r="F319" s="140" t="s">
        <v>1185</v>
      </c>
      <c r="G319" s="105">
        <v>90029846</v>
      </c>
      <c r="H319" s="128" t="s">
        <v>1186</v>
      </c>
      <c r="I319" s="106">
        <v>10</v>
      </c>
      <c r="J319" s="107">
        <v>4000</v>
      </c>
      <c r="K319" s="107">
        <v>40000</v>
      </c>
      <c r="L319" s="38" t="s">
        <v>706</v>
      </c>
      <c r="M319" s="38" t="s">
        <v>707</v>
      </c>
    </row>
    <row r="320" spans="2:13" x14ac:dyDescent="0.25">
      <c r="B320" s="30" t="s">
        <v>713</v>
      </c>
      <c r="C320" s="102">
        <v>20401</v>
      </c>
      <c r="D320" s="102" t="s">
        <v>1187</v>
      </c>
      <c r="E320" s="102" t="s">
        <v>909</v>
      </c>
      <c r="F320" s="140"/>
      <c r="G320" s="105"/>
      <c r="H320" s="128" t="s">
        <v>1188</v>
      </c>
      <c r="I320" s="106"/>
      <c r="J320" s="107"/>
      <c r="K320" s="107"/>
      <c r="L320" s="38"/>
      <c r="M320" s="38"/>
    </row>
    <row r="321" spans="2:13" ht="38.25" x14ac:dyDescent="0.25">
      <c r="B321" s="30" t="s">
        <v>713</v>
      </c>
      <c r="C321" s="102">
        <v>20401</v>
      </c>
      <c r="D321" s="102" t="s">
        <v>1187</v>
      </c>
      <c r="E321" s="102" t="s">
        <v>1189</v>
      </c>
      <c r="F321" s="125">
        <v>41111621</v>
      </c>
      <c r="G321" s="105">
        <v>92007825</v>
      </c>
      <c r="H321" s="128" t="s">
        <v>1190</v>
      </c>
      <c r="I321" s="106">
        <v>1</v>
      </c>
      <c r="J321" s="107">
        <v>20000</v>
      </c>
      <c r="K321" s="107">
        <v>20000</v>
      </c>
      <c r="L321" s="38" t="s">
        <v>706</v>
      </c>
      <c r="M321" s="38" t="s">
        <v>707</v>
      </c>
    </row>
    <row r="322" spans="2:13" ht="38.25" x14ac:dyDescent="0.25">
      <c r="B322" s="30" t="s">
        <v>713</v>
      </c>
      <c r="C322" s="102">
        <v>20401</v>
      </c>
      <c r="D322" s="102" t="s">
        <v>1187</v>
      </c>
      <c r="E322" s="102" t="s">
        <v>1191</v>
      </c>
      <c r="F322" s="140">
        <v>41113637</v>
      </c>
      <c r="G322" s="105">
        <v>92099657</v>
      </c>
      <c r="H322" s="128" t="s">
        <v>1192</v>
      </c>
      <c r="I322" s="106">
        <v>1</v>
      </c>
      <c r="J322" s="107">
        <v>30000</v>
      </c>
      <c r="K322" s="107">
        <v>30000</v>
      </c>
      <c r="L322" s="38" t="s">
        <v>706</v>
      </c>
      <c r="M322" s="38" t="s">
        <v>707</v>
      </c>
    </row>
    <row r="323" spans="2:13" ht="38.25" x14ac:dyDescent="0.25">
      <c r="B323" s="30" t="s">
        <v>713</v>
      </c>
      <c r="C323" s="102">
        <v>20401</v>
      </c>
      <c r="D323" s="102" t="s">
        <v>1187</v>
      </c>
      <c r="E323" s="102" t="s">
        <v>1193</v>
      </c>
      <c r="F323" s="140">
        <v>41113637</v>
      </c>
      <c r="G323" s="105">
        <v>92107429</v>
      </c>
      <c r="H323" s="128" t="s">
        <v>1194</v>
      </c>
      <c r="I323" s="106">
        <v>1</v>
      </c>
      <c r="J323" s="107">
        <v>30000</v>
      </c>
      <c r="K323" s="107">
        <v>30000</v>
      </c>
      <c r="L323" s="38" t="s">
        <v>706</v>
      </c>
      <c r="M323" s="38" t="s">
        <v>707</v>
      </c>
    </row>
    <row r="324" spans="2:13" x14ac:dyDescent="0.25">
      <c r="B324" s="30" t="s">
        <v>713</v>
      </c>
      <c r="C324" s="102">
        <v>20401</v>
      </c>
      <c r="D324" s="102" t="s">
        <v>105</v>
      </c>
      <c r="E324" s="102" t="s">
        <v>909</v>
      </c>
      <c r="F324" s="125"/>
      <c r="G324" s="105"/>
      <c r="H324" s="128" t="s">
        <v>1195</v>
      </c>
      <c r="I324" s="106"/>
      <c r="J324" s="107"/>
      <c r="K324" s="107"/>
      <c r="L324" s="38"/>
      <c r="M324" s="38"/>
    </row>
    <row r="325" spans="2:13" ht="38.25" x14ac:dyDescent="0.25">
      <c r="B325" s="30" t="s">
        <v>713</v>
      </c>
      <c r="C325" s="102">
        <v>20401</v>
      </c>
      <c r="D325" s="102" t="s">
        <v>105</v>
      </c>
      <c r="E325" s="102" t="s">
        <v>393</v>
      </c>
      <c r="F325" s="140">
        <v>27111508</v>
      </c>
      <c r="G325" s="105">
        <v>90003782</v>
      </c>
      <c r="H325" s="128" t="s">
        <v>1196</v>
      </c>
      <c r="I325" s="106">
        <v>20</v>
      </c>
      <c r="J325" s="107">
        <v>20000</v>
      </c>
      <c r="K325" s="107">
        <v>400000</v>
      </c>
      <c r="L325" s="38" t="s">
        <v>706</v>
      </c>
      <c r="M325" s="38" t="s">
        <v>707</v>
      </c>
    </row>
    <row r="326" spans="2:13" ht="38.25" x14ac:dyDescent="0.25">
      <c r="B326" s="30" t="s">
        <v>713</v>
      </c>
      <c r="C326" s="102">
        <v>20401</v>
      </c>
      <c r="D326" s="102" t="s">
        <v>105</v>
      </c>
      <c r="E326" s="102" t="s">
        <v>676</v>
      </c>
      <c r="F326" s="140">
        <v>23231199</v>
      </c>
      <c r="G326" s="105">
        <v>92098304</v>
      </c>
      <c r="H326" s="128" t="s">
        <v>1197</v>
      </c>
      <c r="I326" s="106">
        <v>100</v>
      </c>
      <c r="J326" s="107">
        <v>8000</v>
      </c>
      <c r="K326" s="107">
        <v>800000</v>
      </c>
      <c r="L326" s="38" t="s">
        <v>706</v>
      </c>
      <c r="M326" s="38" t="s">
        <v>707</v>
      </c>
    </row>
    <row r="327" spans="2:13" x14ac:dyDescent="0.25">
      <c r="B327" s="30" t="s">
        <v>713</v>
      </c>
      <c r="C327" s="102">
        <v>20401</v>
      </c>
      <c r="D327" s="102" t="s">
        <v>143</v>
      </c>
      <c r="E327" s="102" t="s">
        <v>909</v>
      </c>
      <c r="F327" s="125"/>
      <c r="G327" s="105"/>
      <c r="H327" s="128" t="s">
        <v>1198</v>
      </c>
      <c r="I327" s="106"/>
      <c r="J327" s="107"/>
      <c r="K327" s="107"/>
      <c r="L327" s="38"/>
      <c r="M327" s="38"/>
    </row>
    <row r="328" spans="2:13" ht="38.25" x14ac:dyDescent="0.25">
      <c r="B328" s="30" t="s">
        <v>713</v>
      </c>
      <c r="C328" s="102">
        <v>20401</v>
      </c>
      <c r="D328" s="102" t="s">
        <v>143</v>
      </c>
      <c r="E328" s="102" t="s">
        <v>159</v>
      </c>
      <c r="F328" s="140">
        <v>23271711</v>
      </c>
      <c r="G328" s="105"/>
      <c r="H328" s="128" t="s">
        <v>1199</v>
      </c>
      <c r="I328" s="106">
        <v>1</v>
      </c>
      <c r="J328" s="107">
        <v>30000</v>
      </c>
      <c r="K328" s="107">
        <v>30000</v>
      </c>
      <c r="L328" s="38" t="s">
        <v>706</v>
      </c>
      <c r="M328" s="38" t="s">
        <v>707</v>
      </c>
    </row>
    <row r="329" spans="2:13" ht="38.25" x14ac:dyDescent="0.25">
      <c r="B329" s="30" t="s">
        <v>713</v>
      </c>
      <c r="C329" s="102">
        <v>20401</v>
      </c>
      <c r="D329" s="102" t="s">
        <v>143</v>
      </c>
      <c r="E329" s="102" t="s">
        <v>1200</v>
      </c>
      <c r="F329" s="125">
        <v>23271711</v>
      </c>
      <c r="G329" s="105"/>
      <c r="H329" s="128" t="s">
        <v>1201</v>
      </c>
      <c r="I329" s="106">
        <v>100</v>
      </c>
      <c r="J329" s="107">
        <v>2000</v>
      </c>
      <c r="K329" s="107">
        <v>200000</v>
      </c>
      <c r="L329" s="38" t="s">
        <v>706</v>
      </c>
      <c r="M329" s="38" t="s">
        <v>707</v>
      </c>
    </row>
    <row r="330" spans="2:13" x14ac:dyDescent="0.25">
      <c r="B330" s="30" t="s">
        <v>713</v>
      </c>
      <c r="C330" s="102">
        <v>20401</v>
      </c>
      <c r="D330" s="102" t="s">
        <v>158</v>
      </c>
      <c r="E330" s="102" t="s">
        <v>909</v>
      </c>
      <c r="F330" s="136"/>
      <c r="G330" s="105"/>
      <c r="H330" s="128" t="s">
        <v>1202</v>
      </c>
      <c r="I330" s="106"/>
      <c r="J330" s="107"/>
      <c r="K330" s="107"/>
      <c r="L330" s="38"/>
      <c r="M330" s="38"/>
    </row>
    <row r="331" spans="2:13" ht="38.25" x14ac:dyDescent="0.25">
      <c r="B331" s="30" t="s">
        <v>713</v>
      </c>
      <c r="C331" s="102">
        <v>20401</v>
      </c>
      <c r="D331" s="102" t="s">
        <v>158</v>
      </c>
      <c r="E331" s="102" t="s">
        <v>18</v>
      </c>
      <c r="F331" s="125">
        <v>23271603</v>
      </c>
      <c r="G331" s="105">
        <v>90029752</v>
      </c>
      <c r="H331" s="128" t="s">
        <v>1203</v>
      </c>
      <c r="I331" s="106">
        <v>1</v>
      </c>
      <c r="J331" s="107">
        <v>5000</v>
      </c>
      <c r="K331" s="107">
        <v>5000</v>
      </c>
      <c r="L331" s="38" t="s">
        <v>706</v>
      </c>
      <c r="M331" s="38" t="s">
        <v>707</v>
      </c>
    </row>
    <row r="332" spans="2:13" x14ac:dyDescent="0.25">
      <c r="B332" s="30" t="s">
        <v>713</v>
      </c>
      <c r="C332" s="102">
        <v>20401</v>
      </c>
      <c r="D332" s="102" t="s">
        <v>333</v>
      </c>
      <c r="E332" s="102" t="s">
        <v>909</v>
      </c>
      <c r="F332" s="140"/>
      <c r="G332" s="105"/>
      <c r="H332" s="128" t="s">
        <v>1204</v>
      </c>
      <c r="I332" s="106"/>
      <c r="J332" s="107"/>
      <c r="K332" s="107"/>
      <c r="L332" s="38"/>
      <c r="M332" s="38"/>
    </row>
    <row r="333" spans="2:13" ht="38.25" x14ac:dyDescent="0.25">
      <c r="B333" s="30" t="s">
        <v>713</v>
      </c>
      <c r="C333" s="102">
        <v>20401</v>
      </c>
      <c r="D333" s="102" t="s">
        <v>333</v>
      </c>
      <c r="E333" s="102" t="s">
        <v>18</v>
      </c>
      <c r="F333" s="125">
        <v>23271603</v>
      </c>
      <c r="G333" s="105">
        <v>92015924</v>
      </c>
      <c r="H333" s="128" t="s">
        <v>1205</v>
      </c>
      <c r="I333" s="106">
        <v>2</v>
      </c>
      <c r="J333" s="107">
        <v>5000</v>
      </c>
      <c r="K333" s="107">
        <v>10000</v>
      </c>
      <c r="L333" s="38" t="s">
        <v>706</v>
      </c>
      <c r="M333" s="38" t="s">
        <v>707</v>
      </c>
    </row>
    <row r="334" spans="2:13" x14ac:dyDescent="0.25">
      <c r="B334" s="30" t="s">
        <v>713</v>
      </c>
      <c r="C334" s="102">
        <v>20401</v>
      </c>
      <c r="D334" s="102" t="s">
        <v>169</v>
      </c>
      <c r="E334" s="102" t="s">
        <v>909</v>
      </c>
      <c r="F334" s="140"/>
      <c r="G334" s="105"/>
      <c r="H334" s="91" t="s">
        <v>1206</v>
      </c>
      <c r="I334" s="106"/>
      <c r="J334" s="107"/>
      <c r="K334" s="107"/>
      <c r="L334" s="38"/>
      <c r="M334" s="38"/>
    </row>
    <row r="335" spans="2:13" ht="38.25" x14ac:dyDescent="0.25">
      <c r="B335" s="30" t="s">
        <v>713</v>
      </c>
      <c r="C335" s="102">
        <v>20401</v>
      </c>
      <c r="D335" s="102" t="s">
        <v>169</v>
      </c>
      <c r="E335" s="102" t="s">
        <v>144</v>
      </c>
      <c r="F335" s="125">
        <v>27111801</v>
      </c>
      <c r="G335" s="105">
        <v>90002722</v>
      </c>
      <c r="H335" s="128" t="s">
        <v>1207</v>
      </c>
      <c r="I335" s="106">
        <v>120</v>
      </c>
      <c r="J335" s="107">
        <v>5000</v>
      </c>
      <c r="K335" s="107">
        <v>600000</v>
      </c>
      <c r="L335" s="38" t="s">
        <v>706</v>
      </c>
      <c r="M335" s="38" t="s">
        <v>707</v>
      </c>
    </row>
    <row r="336" spans="2:13" x14ac:dyDescent="0.25">
      <c r="B336" s="30" t="s">
        <v>713</v>
      </c>
      <c r="C336" s="102">
        <v>20401</v>
      </c>
      <c r="D336" s="102" t="s">
        <v>173</v>
      </c>
      <c r="E336" s="102" t="s">
        <v>909</v>
      </c>
      <c r="F336" s="140"/>
      <c r="G336" s="105"/>
      <c r="H336" s="128" t="s">
        <v>1208</v>
      </c>
      <c r="I336" s="106"/>
      <c r="J336" s="107"/>
      <c r="K336" s="107"/>
      <c r="L336" s="38"/>
      <c r="M336" s="38"/>
    </row>
    <row r="337" spans="2:13" ht="38.25" x14ac:dyDescent="0.25">
      <c r="B337" s="30" t="s">
        <v>713</v>
      </c>
      <c r="C337" s="102">
        <v>20401</v>
      </c>
      <c r="D337" s="102" t="s">
        <v>173</v>
      </c>
      <c r="E337" s="102" t="s">
        <v>447</v>
      </c>
      <c r="F337" s="125">
        <v>27111911</v>
      </c>
      <c r="G337" s="105">
        <v>90029149</v>
      </c>
      <c r="H337" s="128" t="s">
        <v>1209</v>
      </c>
      <c r="I337" s="106">
        <v>6</v>
      </c>
      <c r="J337" s="107">
        <v>5000</v>
      </c>
      <c r="K337" s="107">
        <v>30000</v>
      </c>
      <c r="L337" s="38" t="s">
        <v>706</v>
      </c>
      <c r="M337" s="38" t="s">
        <v>707</v>
      </c>
    </row>
    <row r="338" spans="2:13" x14ac:dyDescent="0.25">
      <c r="B338" s="30" t="s">
        <v>713</v>
      </c>
      <c r="C338" s="102">
        <v>20401</v>
      </c>
      <c r="D338" s="102" t="s">
        <v>549</v>
      </c>
      <c r="E338" s="102" t="s">
        <v>909</v>
      </c>
      <c r="F338" s="140"/>
      <c r="G338" s="105"/>
      <c r="H338" s="128" t="s">
        <v>1210</v>
      </c>
      <c r="I338" s="106"/>
      <c r="J338" s="107"/>
      <c r="K338" s="107"/>
      <c r="L338" s="38"/>
      <c r="M338" s="38"/>
    </row>
    <row r="339" spans="2:13" ht="38.25" x14ac:dyDescent="0.25">
      <c r="B339" s="30" t="s">
        <v>713</v>
      </c>
      <c r="C339" s="102">
        <v>20401</v>
      </c>
      <c r="D339" s="102" t="s">
        <v>549</v>
      </c>
      <c r="E339" s="102" t="s">
        <v>18</v>
      </c>
      <c r="F339" s="140">
        <v>27111508</v>
      </c>
      <c r="G339" s="105">
        <v>90007444</v>
      </c>
      <c r="H339" s="128" t="s">
        <v>1211</v>
      </c>
      <c r="I339" s="106">
        <v>10</v>
      </c>
      <c r="J339" s="107">
        <v>5000</v>
      </c>
      <c r="K339" s="107">
        <v>50000</v>
      </c>
      <c r="L339" s="38" t="s">
        <v>706</v>
      </c>
      <c r="M339" s="38" t="s">
        <v>707</v>
      </c>
    </row>
    <row r="340" spans="2:13" x14ac:dyDescent="0.25">
      <c r="B340" s="30" t="s">
        <v>713</v>
      </c>
      <c r="C340" s="102">
        <v>20401</v>
      </c>
      <c r="D340" s="102" t="s">
        <v>1079</v>
      </c>
      <c r="E340" s="102" t="s">
        <v>909</v>
      </c>
      <c r="F340" s="125"/>
      <c r="G340" s="105"/>
      <c r="H340" s="128" t="s">
        <v>1212</v>
      </c>
      <c r="I340" s="106"/>
      <c r="J340" s="107"/>
      <c r="K340" s="107"/>
      <c r="L340" s="38"/>
      <c r="M340" s="38"/>
    </row>
    <row r="341" spans="2:13" ht="38.25" x14ac:dyDescent="0.25">
      <c r="B341" s="30" t="s">
        <v>713</v>
      </c>
      <c r="C341" s="109">
        <v>20401</v>
      </c>
      <c r="D341" s="109" t="s">
        <v>1079</v>
      </c>
      <c r="E341" s="109" t="s">
        <v>18</v>
      </c>
      <c r="F341" s="136">
        <v>27111503</v>
      </c>
      <c r="G341" s="42">
        <v>92012381</v>
      </c>
      <c r="H341" s="152" t="s">
        <v>1213</v>
      </c>
      <c r="I341" s="110">
        <v>6</v>
      </c>
      <c r="J341" s="111">
        <v>5000</v>
      </c>
      <c r="K341" s="111">
        <v>30000</v>
      </c>
      <c r="L341" s="38" t="s">
        <v>706</v>
      </c>
      <c r="M341" s="38" t="s">
        <v>707</v>
      </c>
    </row>
    <row r="342" spans="2:13" ht="38.25" x14ac:dyDescent="0.25">
      <c r="B342" s="30" t="s">
        <v>713</v>
      </c>
      <c r="C342" s="109">
        <v>20401</v>
      </c>
      <c r="D342" s="109" t="s">
        <v>1079</v>
      </c>
      <c r="E342" s="109" t="s">
        <v>159</v>
      </c>
      <c r="F342" s="136">
        <v>52151702</v>
      </c>
      <c r="G342" s="42">
        <v>92003826</v>
      </c>
      <c r="H342" s="152" t="s">
        <v>1214</v>
      </c>
      <c r="I342" s="110">
        <v>6</v>
      </c>
      <c r="J342" s="111">
        <v>5000</v>
      </c>
      <c r="K342" s="111">
        <v>30000</v>
      </c>
      <c r="L342" s="38" t="s">
        <v>706</v>
      </c>
      <c r="M342" s="38" t="s">
        <v>707</v>
      </c>
    </row>
    <row r="343" spans="2:13" x14ac:dyDescent="0.25">
      <c r="B343" s="30" t="s">
        <v>713</v>
      </c>
      <c r="C343" s="109">
        <v>20401</v>
      </c>
      <c r="D343" s="109" t="s">
        <v>639</v>
      </c>
      <c r="E343" s="109" t="s">
        <v>909</v>
      </c>
      <c r="F343" s="136"/>
      <c r="G343" s="42"/>
      <c r="H343" s="152" t="s">
        <v>1215</v>
      </c>
      <c r="I343" s="110"/>
      <c r="J343" s="111"/>
      <c r="K343" s="111"/>
      <c r="L343" s="38"/>
      <c r="M343" s="38"/>
    </row>
    <row r="344" spans="2:13" ht="38.25" x14ac:dyDescent="0.25">
      <c r="B344" s="30" t="s">
        <v>713</v>
      </c>
      <c r="C344" s="109">
        <v>20401</v>
      </c>
      <c r="D344" s="109" t="s">
        <v>639</v>
      </c>
      <c r="E344" s="109" t="s">
        <v>1177</v>
      </c>
      <c r="F344" s="136">
        <v>46182001</v>
      </c>
      <c r="G344" s="42">
        <v>90019319</v>
      </c>
      <c r="H344" s="152" t="s">
        <v>1216</v>
      </c>
      <c r="I344" s="110">
        <v>20</v>
      </c>
      <c r="J344" s="111">
        <v>50</v>
      </c>
      <c r="K344" s="111">
        <v>1000</v>
      </c>
      <c r="L344" s="38" t="s">
        <v>706</v>
      </c>
      <c r="M344" s="38" t="s">
        <v>707</v>
      </c>
    </row>
    <row r="345" spans="2:13" ht="38.25" x14ac:dyDescent="0.25">
      <c r="B345" s="30" t="s">
        <v>713</v>
      </c>
      <c r="C345" s="109">
        <v>20401</v>
      </c>
      <c r="D345" s="109" t="s">
        <v>639</v>
      </c>
      <c r="E345" s="109" t="s">
        <v>93</v>
      </c>
      <c r="F345" s="114">
        <v>46181703</v>
      </c>
      <c r="G345" s="42">
        <v>92005474</v>
      </c>
      <c r="H345" s="152" t="s">
        <v>1217</v>
      </c>
      <c r="I345" s="110">
        <v>30</v>
      </c>
      <c r="J345" s="111">
        <v>10000</v>
      </c>
      <c r="K345" s="111">
        <v>300000</v>
      </c>
      <c r="L345" s="38" t="s">
        <v>706</v>
      </c>
      <c r="M345" s="38" t="s">
        <v>707</v>
      </c>
    </row>
    <row r="346" spans="2:13" ht="38.25" x14ac:dyDescent="0.25">
      <c r="B346" s="30" t="s">
        <v>713</v>
      </c>
      <c r="C346" s="109" t="s">
        <v>584</v>
      </c>
      <c r="D346" s="109" t="s">
        <v>639</v>
      </c>
      <c r="E346" s="109" t="s">
        <v>768</v>
      </c>
      <c r="F346" s="114">
        <v>46181902</v>
      </c>
      <c r="G346" s="42">
        <v>92176142</v>
      </c>
      <c r="H346" s="152" t="s">
        <v>1218</v>
      </c>
      <c r="I346" s="110">
        <v>50</v>
      </c>
      <c r="J346" s="111">
        <v>4000</v>
      </c>
      <c r="K346" s="111">
        <v>200000</v>
      </c>
      <c r="L346" s="38" t="s">
        <v>706</v>
      </c>
      <c r="M346" s="38" t="s">
        <v>707</v>
      </c>
    </row>
    <row r="347" spans="2:13" ht="38.25" x14ac:dyDescent="0.25">
      <c r="B347" s="30" t="s">
        <v>713</v>
      </c>
      <c r="C347" s="109" t="s">
        <v>584</v>
      </c>
      <c r="D347" s="109" t="s">
        <v>639</v>
      </c>
      <c r="E347" s="109" t="s">
        <v>1219</v>
      </c>
      <c r="F347" s="136">
        <v>46181520</v>
      </c>
      <c r="G347" s="42">
        <v>90002832</v>
      </c>
      <c r="H347" s="115" t="s">
        <v>1220</v>
      </c>
      <c r="I347" s="110">
        <v>35</v>
      </c>
      <c r="J347" s="111">
        <v>10000</v>
      </c>
      <c r="K347" s="111">
        <v>350000</v>
      </c>
      <c r="L347" s="38" t="s">
        <v>706</v>
      </c>
      <c r="M347" s="38" t="s">
        <v>707</v>
      </c>
    </row>
    <row r="348" spans="2:13" ht="38.25" x14ac:dyDescent="0.25">
      <c r="B348" s="30" t="s">
        <v>713</v>
      </c>
      <c r="C348" s="109" t="s">
        <v>584</v>
      </c>
      <c r="D348" s="109" t="s">
        <v>639</v>
      </c>
      <c r="E348" s="109" t="s">
        <v>1221</v>
      </c>
      <c r="F348" s="136">
        <v>46181703</v>
      </c>
      <c r="G348" s="42">
        <v>92007527</v>
      </c>
      <c r="H348" s="115" t="s">
        <v>1222</v>
      </c>
      <c r="I348" s="110">
        <v>35</v>
      </c>
      <c r="J348" s="111">
        <v>8000</v>
      </c>
      <c r="K348" s="111">
        <v>280000</v>
      </c>
      <c r="L348" s="38" t="s">
        <v>706</v>
      </c>
      <c r="M348" s="38" t="s">
        <v>707</v>
      </c>
    </row>
    <row r="349" spans="2:13" x14ac:dyDescent="0.25">
      <c r="B349" s="30" t="s">
        <v>713</v>
      </c>
      <c r="C349" s="109">
        <v>20401</v>
      </c>
      <c r="D349" s="109" t="s">
        <v>33</v>
      </c>
      <c r="E349" s="109" t="s">
        <v>909</v>
      </c>
      <c r="F349" s="114"/>
      <c r="G349" s="42"/>
      <c r="H349" s="152" t="s">
        <v>1223</v>
      </c>
      <c r="I349" s="110"/>
      <c r="J349" s="111"/>
      <c r="K349" s="111"/>
      <c r="L349" s="38"/>
      <c r="M349" s="38"/>
    </row>
    <row r="350" spans="2:13" ht="38.25" x14ac:dyDescent="0.25">
      <c r="B350" s="30" t="s">
        <v>713</v>
      </c>
      <c r="C350" s="109">
        <v>20401</v>
      </c>
      <c r="D350" s="109" t="s">
        <v>33</v>
      </c>
      <c r="E350" s="109" t="s">
        <v>18</v>
      </c>
      <c r="F350" s="136">
        <v>27111909</v>
      </c>
      <c r="G350" s="42">
        <v>90012506</v>
      </c>
      <c r="H350" s="115" t="s">
        <v>1224</v>
      </c>
      <c r="I350" s="110">
        <v>12</v>
      </c>
      <c r="J350" s="111">
        <v>10000</v>
      </c>
      <c r="K350" s="111">
        <v>120000</v>
      </c>
      <c r="L350" s="38" t="s">
        <v>706</v>
      </c>
      <c r="M350" s="38" t="s">
        <v>707</v>
      </c>
    </row>
    <row r="351" spans="2:13" ht="38.25" x14ac:dyDescent="0.25">
      <c r="B351" s="30" t="s">
        <v>713</v>
      </c>
      <c r="C351" s="109">
        <v>20401</v>
      </c>
      <c r="D351" s="109" t="s">
        <v>33</v>
      </c>
      <c r="E351" s="109" t="s">
        <v>199</v>
      </c>
      <c r="F351" s="114">
        <v>27111909</v>
      </c>
      <c r="G351" s="42">
        <v>92136958</v>
      </c>
      <c r="H351" s="152" t="s">
        <v>1225</v>
      </c>
      <c r="I351" s="110">
        <v>12</v>
      </c>
      <c r="J351" s="111">
        <v>5000</v>
      </c>
      <c r="K351" s="111">
        <v>60000</v>
      </c>
      <c r="L351" s="38" t="s">
        <v>706</v>
      </c>
      <c r="M351" s="38" t="s">
        <v>707</v>
      </c>
    </row>
    <row r="352" spans="2:13" x14ac:dyDescent="0.25">
      <c r="B352" s="30" t="s">
        <v>713</v>
      </c>
      <c r="C352" s="109">
        <v>20401</v>
      </c>
      <c r="D352" s="109" t="s">
        <v>92</v>
      </c>
      <c r="E352" s="109" t="s">
        <v>909</v>
      </c>
      <c r="F352" s="136"/>
      <c r="G352" s="42"/>
      <c r="H352" s="152" t="s">
        <v>1226</v>
      </c>
      <c r="I352" s="110"/>
      <c r="J352" s="111"/>
      <c r="K352" s="111"/>
      <c r="L352" s="38"/>
      <c r="M352" s="38"/>
    </row>
    <row r="353" spans="2:13" ht="38.25" x14ac:dyDescent="0.25">
      <c r="B353" s="30" t="s">
        <v>713</v>
      </c>
      <c r="C353" s="109">
        <v>20401</v>
      </c>
      <c r="D353" s="109" t="s">
        <v>92</v>
      </c>
      <c r="E353" s="109" t="s">
        <v>18</v>
      </c>
      <c r="F353" s="136">
        <v>27111552</v>
      </c>
      <c r="G353" s="42">
        <v>92030008</v>
      </c>
      <c r="H353" s="115" t="s">
        <v>1227</v>
      </c>
      <c r="I353" s="110">
        <v>12</v>
      </c>
      <c r="J353" s="111">
        <v>5000</v>
      </c>
      <c r="K353" s="111">
        <v>60000</v>
      </c>
      <c r="L353" s="38" t="s">
        <v>706</v>
      </c>
      <c r="M353" s="38" t="s">
        <v>707</v>
      </c>
    </row>
    <row r="354" spans="2:13" x14ac:dyDescent="0.25">
      <c r="B354" s="30" t="s">
        <v>713</v>
      </c>
      <c r="C354" s="109">
        <v>20401</v>
      </c>
      <c r="D354" s="109" t="s">
        <v>17</v>
      </c>
      <c r="E354" s="109" t="s">
        <v>909</v>
      </c>
      <c r="F354" s="136"/>
      <c r="G354" s="42"/>
      <c r="H354" s="115" t="s">
        <v>1228</v>
      </c>
      <c r="I354" s="110"/>
      <c r="J354" s="111"/>
      <c r="K354" s="111"/>
      <c r="L354" s="38"/>
      <c r="M354" s="38"/>
    </row>
    <row r="355" spans="2:13" ht="38.25" x14ac:dyDescent="0.25">
      <c r="B355" s="30" t="s">
        <v>713</v>
      </c>
      <c r="C355" s="109">
        <v>20401</v>
      </c>
      <c r="D355" s="109" t="s">
        <v>17</v>
      </c>
      <c r="E355" s="109" t="s">
        <v>447</v>
      </c>
      <c r="F355" s="114">
        <v>27111707</v>
      </c>
      <c r="G355" s="42">
        <v>92008104</v>
      </c>
      <c r="H355" s="152" t="s">
        <v>1229</v>
      </c>
      <c r="I355" s="110">
        <v>5</v>
      </c>
      <c r="J355" s="111">
        <v>4000</v>
      </c>
      <c r="K355" s="111">
        <v>20000</v>
      </c>
      <c r="L355" s="38" t="s">
        <v>706</v>
      </c>
      <c r="M355" s="38" t="s">
        <v>707</v>
      </c>
    </row>
    <row r="356" spans="2:13" ht="38.25" x14ac:dyDescent="0.25">
      <c r="B356" s="30" t="s">
        <v>713</v>
      </c>
      <c r="C356" s="144">
        <v>20401</v>
      </c>
      <c r="D356" s="144" t="s">
        <v>17</v>
      </c>
      <c r="E356" s="144" t="s">
        <v>1230</v>
      </c>
      <c r="F356" s="114">
        <v>27111707</v>
      </c>
      <c r="G356" s="42">
        <v>92156320</v>
      </c>
      <c r="H356" s="152" t="s">
        <v>1231</v>
      </c>
      <c r="I356" s="110">
        <v>2</v>
      </c>
      <c r="J356" s="111">
        <v>10000</v>
      </c>
      <c r="K356" s="111">
        <v>20000</v>
      </c>
      <c r="L356" s="38" t="s">
        <v>706</v>
      </c>
      <c r="M356" s="38" t="s">
        <v>707</v>
      </c>
    </row>
    <row r="357" spans="2:13" ht="38.25" x14ac:dyDescent="0.25">
      <c r="B357" s="30" t="s">
        <v>713</v>
      </c>
      <c r="C357" s="105">
        <v>20401</v>
      </c>
      <c r="D357" s="141" t="s">
        <v>17</v>
      </c>
      <c r="E357" s="141" t="s">
        <v>210</v>
      </c>
      <c r="F357" s="125">
        <v>27113201</v>
      </c>
      <c r="G357" s="105">
        <v>92076795</v>
      </c>
      <c r="H357" s="104" t="s">
        <v>1232</v>
      </c>
      <c r="I357" s="106">
        <v>1</v>
      </c>
      <c r="J357" s="107">
        <v>40000</v>
      </c>
      <c r="K357" s="107">
        <v>40000</v>
      </c>
      <c r="L357" s="38" t="s">
        <v>706</v>
      </c>
      <c r="M357" s="38" t="s">
        <v>707</v>
      </c>
    </row>
    <row r="358" spans="2:13" x14ac:dyDescent="0.25">
      <c r="B358" s="30" t="s">
        <v>713</v>
      </c>
      <c r="C358" s="102">
        <v>20401</v>
      </c>
      <c r="D358" s="102" t="s">
        <v>46</v>
      </c>
      <c r="E358" s="102" t="s">
        <v>909</v>
      </c>
      <c r="F358" s="125"/>
      <c r="G358" s="105"/>
      <c r="H358" s="128" t="s">
        <v>1233</v>
      </c>
      <c r="I358" s="106"/>
      <c r="J358" s="107"/>
      <c r="K358" s="107"/>
      <c r="L358" s="38"/>
      <c r="M358" s="38"/>
    </row>
    <row r="359" spans="2:13" ht="38.25" x14ac:dyDescent="0.25">
      <c r="B359" s="30" t="s">
        <v>713</v>
      </c>
      <c r="C359" s="109" t="s">
        <v>1234</v>
      </c>
      <c r="D359" s="109" t="s">
        <v>46</v>
      </c>
      <c r="E359" s="109" t="s">
        <v>1108</v>
      </c>
      <c r="F359" s="114">
        <v>56101904</v>
      </c>
      <c r="G359" s="42">
        <v>92068912</v>
      </c>
      <c r="H359" s="152" t="s">
        <v>1235</v>
      </c>
      <c r="I359" s="110">
        <v>4100</v>
      </c>
      <c r="J359" s="111">
        <v>282.5</v>
      </c>
      <c r="K359" s="111">
        <v>1158250</v>
      </c>
      <c r="L359" s="38" t="s">
        <v>706</v>
      </c>
      <c r="M359" s="38" t="s">
        <v>707</v>
      </c>
    </row>
    <row r="360" spans="2:13" x14ac:dyDescent="0.25">
      <c r="B360" s="30" t="s">
        <v>713</v>
      </c>
      <c r="C360" s="109" t="s">
        <v>1236</v>
      </c>
      <c r="D360" s="109" t="s">
        <v>908</v>
      </c>
      <c r="E360" s="109" t="s">
        <v>1108</v>
      </c>
      <c r="F360" s="136"/>
      <c r="G360" s="42"/>
      <c r="H360" s="31" t="s">
        <v>1237</v>
      </c>
      <c r="I360" s="110"/>
      <c r="J360" s="111"/>
      <c r="K360" s="111">
        <v>11039350</v>
      </c>
      <c r="L360" s="38"/>
      <c r="M360" s="38"/>
    </row>
    <row r="361" spans="2:13" ht="25.5" x14ac:dyDescent="0.25">
      <c r="B361" s="30" t="s">
        <v>713</v>
      </c>
      <c r="C361" s="109" t="s">
        <v>1238</v>
      </c>
      <c r="D361" s="109" t="s">
        <v>254</v>
      </c>
      <c r="E361" s="109" t="s">
        <v>909</v>
      </c>
      <c r="F361" s="136"/>
      <c r="G361" s="42"/>
      <c r="H361" s="31" t="s">
        <v>1239</v>
      </c>
      <c r="I361" s="110"/>
      <c r="J361" s="111"/>
      <c r="K361" s="111"/>
      <c r="L361" s="38"/>
      <c r="M361" s="38"/>
    </row>
    <row r="362" spans="2:13" ht="38.25" x14ac:dyDescent="0.25">
      <c r="B362" s="30" t="s">
        <v>713</v>
      </c>
      <c r="C362" s="109" t="s">
        <v>1238</v>
      </c>
      <c r="D362" s="109" t="s">
        <v>254</v>
      </c>
      <c r="E362" s="109" t="s">
        <v>18</v>
      </c>
      <c r="F362" s="136" t="s">
        <v>1240</v>
      </c>
      <c r="G362" s="42"/>
      <c r="H362" s="31" t="s">
        <v>1241</v>
      </c>
      <c r="I362" s="110">
        <v>1</v>
      </c>
      <c r="J362" s="111">
        <v>5000000</v>
      </c>
      <c r="K362" s="111">
        <v>5000000</v>
      </c>
      <c r="L362" s="38" t="s">
        <v>706</v>
      </c>
      <c r="M362" s="38" t="s">
        <v>707</v>
      </c>
    </row>
    <row r="363" spans="2:13" ht="38.25" x14ac:dyDescent="0.25">
      <c r="B363" s="30" t="s">
        <v>713</v>
      </c>
      <c r="C363" s="109" t="s">
        <v>1238</v>
      </c>
      <c r="D363" s="109" t="s">
        <v>254</v>
      </c>
      <c r="E363" s="109" t="s">
        <v>909</v>
      </c>
      <c r="F363" s="136">
        <v>45111602</v>
      </c>
      <c r="G363" s="42"/>
      <c r="H363" s="31" t="s">
        <v>1242</v>
      </c>
      <c r="I363" s="110">
        <v>50</v>
      </c>
      <c r="J363" s="111">
        <v>300</v>
      </c>
      <c r="K363" s="111">
        <v>15000</v>
      </c>
      <c r="L363" s="38" t="s">
        <v>706</v>
      </c>
      <c r="M363" s="38" t="s">
        <v>707</v>
      </c>
    </row>
    <row r="364" spans="2:13" ht="38.25" x14ac:dyDescent="0.25">
      <c r="B364" s="30" t="s">
        <v>713</v>
      </c>
      <c r="C364" s="109" t="s">
        <v>1238</v>
      </c>
      <c r="D364" s="109" t="s">
        <v>254</v>
      </c>
      <c r="E364" s="109" t="s">
        <v>909</v>
      </c>
      <c r="F364" s="114">
        <v>45111602</v>
      </c>
      <c r="G364" s="42"/>
      <c r="H364" s="153" t="s">
        <v>1243</v>
      </c>
      <c r="I364" s="110">
        <v>50</v>
      </c>
      <c r="J364" s="111">
        <v>300</v>
      </c>
      <c r="K364" s="111">
        <v>15000</v>
      </c>
      <c r="L364" s="38" t="s">
        <v>706</v>
      </c>
      <c r="M364" s="38" t="s">
        <v>707</v>
      </c>
    </row>
    <row r="365" spans="2:13" ht="38.25" x14ac:dyDescent="0.25">
      <c r="B365" s="30" t="s">
        <v>713</v>
      </c>
      <c r="C365" s="109" t="s">
        <v>1238</v>
      </c>
      <c r="D365" s="109" t="s">
        <v>254</v>
      </c>
      <c r="E365" s="109" t="s">
        <v>756</v>
      </c>
      <c r="F365" s="136">
        <v>45111602</v>
      </c>
      <c r="G365" s="121"/>
      <c r="H365" s="115" t="s">
        <v>1244</v>
      </c>
      <c r="I365" s="110">
        <v>50</v>
      </c>
      <c r="J365" s="111">
        <v>300</v>
      </c>
      <c r="K365" s="111">
        <v>15000</v>
      </c>
      <c r="L365" s="38" t="s">
        <v>706</v>
      </c>
      <c r="M365" s="38" t="s">
        <v>707</v>
      </c>
    </row>
    <row r="366" spans="2:13" ht="38.25" x14ac:dyDescent="0.25">
      <c r="B366" s="30" t="s">
        <v>713</v>
      </c>
      <c r="C366" s="102" t="s">
        <v>1238</v>
      </c>
      <c r="D366" s="102" t="s">
        <v>254</v>
      </c>
      <c r="E366" s="102" t="s">
        <v>1245</v>
      </c>
      <c r="F366" s="125">
        <v>45111602</v>
      </c>
      <c r="G366" s="105"/>
      <c r="H366" s="128" t="s">
        <v>1246</v>
      </c>
      <c r="I366" s="106">
        <v>50</v>
      </c>
      <c r="J366" s="107">
        <v>300</v>
      </c>
      <c r="K366" s="107">
        <v>15000</v>
      </c>
      <c r="L366" s="38" t="s">
        <v>706</v>
      </c>
      <c r="M366" s="38" t="s">
        <v>707</v>
      </c>
    </row>
    <row r="367" spans="2:13" ht="38.25" x14ac:dyDescent="0.25">
      <c r="B367" s="30" t="s">
        <v>713</v>
      </c>
      <c r="C367" s="102" t="s">
        <v>1238</v>
      </c>
      <c r="D367" s="102" t="s">
        <v>254</v>
      </c>
      <c r="E367" s="102" t="s">
        <v>1247</v>
      </c>
      <c r="F367" s="125" t="s">
        <v>136</v>
      </c>
      <c r="G367" s="105"/>
      <c r="H367" s="128" t="s">
        <v>1248</v>
      </c>
      <c r="I367" s="106">
        <v>5</v>
      </c>
      <c r="J367" s="107">
        <v>50000</v>
      </c>
      <c r="K367" s="107">
        <v>250000</v>
      </c>
      <c r="L367" s="38" t="s">
        <v>706</v>
      </c>
      <c r="M367" s="38" t="s">
        <v>707</v>
      </c>
    </row>
    <row r="368" spans="2:13" ht="38.25" x14ac:dyDescent="0.25">
      <c r="B368" s="30" t="s">
        <v>713</v>
      </c>
      <c r="C368" s="102" t="s">
        <v>1238</v>
      </c>
      <c r="D368" s="102" t="s">
        <v>254</v>
      </c>
      <c r="E368" s="102" t="s">
        <v>1249</v>
      </c>
      <c r="F368" s="125">
        <v>25171714</v>
      </c>
      <c r="G368" s="105">
        <v>92051498</v>
      </c>
      <c r="H368" s="128" t="s">
        <v>1250</v>
      </c>
      <c r="I368" s="106">
        <v>1</v>
      </c>
      <c r="J368" s="107">
        <v>60000</v>
      </c>
      <c r="K368" s="107">
        <v>60000</v>
      </c>
      <c r="L368" s="38" t="s">
        <v>706</v>
      </c>
      <c r="M368" s="38" t="s">
        <v>707</v>
      </c>
    </row>
    <row r="369" spans="2:13" x14ac:dyDescent="0.25">
      <c r="B369" s="30" t="s">
        <v>713</v>
      </c>
      <c r="C369" s="102" t="s">
        <v>1238</v>
      </c>
      <c r="D369" s="102" t="s">
        <v>86</v>
      </c>
      <c r="E369" s="102" t="s">
        <v>909</v>
      </c>
      <c r="F369" s="125"/>
      <c r="G369" s="105"/>
      <c r="H369" s="128" t="s">
        <v>1251</v>
      </c>
      <c r="I369" s="106"/>
      <c r="J369" s="107"/>
      <c r="K369" s="107"/>
      <c r="L369" s="38"/>
      <c r="M369" s="38"/>
    </row>
    <row r="370" spans="2:13" ht="38.25" x14ac:dyDescent="0.25">
      <c r="B370" s="30" t="s">
        <v>713</v>
      </c>
      <c r="C370" s="102" t="s">
        <v>1238</v>
      </c>
      <c r="D370" s="102" t="s">
        <v>86</v>
      </c>
      <c r="E370" s="102" t="s">
        <v>18</v>
      </c>
      <c r="F370" s="125" t="s">
        <v>1252</v>
      </c>
      <c r="G370" s="105"/>
      <c r="H370" s="128" t="s">
        <v>1253</v>
      </c>
      <c r="I370" s="106">
        <v>1</v>
      </c>
      <c r="J370" s="107">
        <v>50000</v>
      </c>
      <c r="K370" s="107">
        <v>50000</v>
      </c>
      <c r="L370" s="38" t="s">
        <v>706</v>
      </c>
      <c r="M370" s="38" t="s">
        <v>707</v>
      </c>
    </row>
    <row r="371" spans="2:13" ht="38.25" x14ac:dyDescent="0.25">
      <c r="B371" s="30" t="s">
        <v>713</v>
      </c>
      <c r="C371" s="102" t="s">
        <v>1238</v>
      </c>
      <c r="D371" s="102" t="s">
        <v>86</v>
      </c>
      <c r="E371" s="102" t="s">
        <v>72</v>
      </c>
      <c r="F371" s="125">
        <v>31171504</v>
      </c>
      <c r="G371" s="105"/>
      <c r="H371" s="128" t="s">
        <v>1254</v>
      </c>
      <c r="I371" s="106">
        <v>5</v>
      </c>
      <c r="J371" s="107">
        <v>50000</v>
      </c>
      <c r="K371" s="107">
        <v>250000</v>
      </c>
      <c r="L371" s="38" t="s">
        <v>706</v>
      </c>
      <c r="M371" s="38" t="s">
        <v>707</v>
      </c>
    </row>
    <row r="372" spans="2:13" x14ac:dyDescent="0.25">
      <c r="B372" s="30" t="s">
        <v>713</v>
      </c>
      <c r="C372" s="102" t="s">
        <v>1238</v>
      </c>
      <c r="D372" s="102" t="s">
        <v>269</v>
      </c>
      <c r="E372" s="102" t="s">
        <v>909</v>
      </c>
      <c r="F372" s="125"/>
      <c r="G372" s="105"/>
      <c r="H372" s="128" t="s">
        <v>1255</v>
      </c>
      <c r="I372" s="106"/>
      <c r="J372" s="107"/>
      <c r="K372" s="107"/>
      <c r="L372" s="38"/>
      <c r="M372" s="38"/>
    </row>
    <row r="373" spans="2:13" ht="38.25" x14ac:dyDescent="0.25">
      <c r="B373" s="30" t="s">
        <v>713</v>
      </c>
      <c r="C373" s="102" t="s">
        <v>1238</v>
      </c>
      <c r="D373" s="102" t="s">
        <v>269</v>
      </c>
      <c r="E373" s="102" t="s">
        <v>159</v>
      </c>
      <c r="F373" s="125">
        <v>40141604</v>
      </c>
      <c r="G373" s="105"/>
      <c r="H373" s="128" t="s">
        <v>1256</v>
      </c>
      <c r="I373" s="106">
        <v>2</v>
      </c>
      <c r="J373" s="107">
        <v>100000</v>
      </c>
      <c r="K373" s="107">
        <v>200000</v>
      </c>
      <c r="L373" s="38" t="s">
        <v>706</v>
      </c>
      <c r="M373" s="38" t="s">
        <v>707</v>
      </c>
    </row>
    <row r="374" spans="2:13" x14ac:dyDescent="0.25">
      <c r="B374" s="30" t="s">
        <v>713</v>
      </c>
      <c r="C374" s="102" t="s">
        <v>1238</v>
      </c>
      <c r="D374" s="102" t="s">
        <v>667</v>
      </c>
      <c r="E374" s="102" t="s">
        <v>909</v>
      </c>
      <c r="F374" s="125"/>
      <c r="G374" s="105"/>
      <c r="H374" s="128" t="s">
        <v>1257</v>
      </c>
      <c r="I374" s="106"/>
      <c r="J374" s="107"/>
      <c r="K374" s="107"/>
      <c r="L374" s="38"/>
      <c r="M374" s="38"/>
    </row>
    <row r="375" spans="2:13" ht="38.25" x14ac:dyDescent="0.25">
      <c r="B375" s="30" t="s">
        <v>713</v>
      </c>
      <c r="C375" s="102" t="s">
        <v>1238</v>
      </c>
      <c r="D375" s="102" t="s">
        <v>667</v>
      </c>
      <c r="E375" s="102" t="s">
        <v>18</v>
      </c>
      <c r="F375" s="125" t="s">
        <v>1258</v>
      </c>
      <c r="G375" s="105"/>
      <c r="H375" s="128" t="s">
        <v>1259</v>
      </c>
      <c r="I375" s="106">
        <v>5</v>
      </c>
      <c r="J375" s="107">
        <v>20000</v>
      </c>
      <c r="K375" s="107">
        <v>100000</v>
      </c>
      <c r="L375" s="38" t="s">
        <v>706</v>
      </c>
      <c r="M375" s="38" t="s">
        <v>707</v>
      </c>
    </row>
    <row r="376" spans="2:13" x14ac:dyDescent="0.25">
      <c r="B376" s="30" t="s">
        <v>713</v>
      </c>
      <c r="C376" s="102" t="s">
        <v>1238</v>
      </c>
      <c r="D376" s="102" t="s">
        <v>92</v>
      </c>
      <c r="E376" s="102" t="s">
        <v>909</v>
      </c>
      <c r="F376" s="125"/>
      <c r="G376" s="105"/>
      <c r="H376" s="128" t="s">
        <v>1260</v>
      </c>
      <c r="I376" s="106"/>
      <c r="J376" s="107"/>
      <c r="K376" s="107"/>
      <c r="L376" s="38"/>
      <c r="M376" s="38"/>
    </row>
    <row r="377" spans="2:13" ht="38.25" x14ac:dyDescent="0.25">
      <c r="B377" s="30" t="s">
        <v>713</v>
      </c>
      <c r="C377" s="102" t="s">
        <v>1238</v>
      </c>
      <c r="D377" s="102" t="s">
        <v>92</v>
      </c>
      <c r="E377" s="102" t="s">
        <v>556</v>
      </c>
      <c r="F377" s="125" t="s">
        <v>1261</v>
      </c>
      <c r="G377" s="105"/>
      <c r="H377" s="128" t="s">
        <v>1262</v>
      </c>
      <c r="I377" s="106">
        <v>6</v>
      </c>
      <c r="J377" s="107">
        <v>100000</v>
      </c>
      <c r="K377" s="107">
        <v>600000</v>
      </c>
      <c r="L377" s="38" t="s">
        <v>706</v>
      </c>
      <c r="M377" s="38" t="s">
        <v>707</v>
      </c>
    </row>
    <row r="378" spans="2:13" x14ac:dyDescent="0.25">
      <c r="B378" s="30" t="s">
        <v>713</v>
      </c>
      <c r="C378" s="102" t="s">
        <v>1238</v>
      </c>
      <c r="D378" s="102" t="s">
        <v>1187</v>
      </c>
      <c r="E378" s="102" t="s">
        <v>909</v>
      </c>
      <c r="F378" s="125"/>
      <c r="G378" s="105"/>
      <c r="H378" s="128" t="s">
        <v>1263</v>
      </c>
      <c r="I378" s="106"/>
      <c r="J378" s="107"/>
      <c r="K378" s="107"/>
      <c r="L378" s="38"/>
      <c r="M378" s="38"/>
    </row>
    <row r="379" spans="2:13" ht="38.25" x14ac:dyDescent="0.25">
      <c r="B379" s="30" t="s">
        <v>713</v>
      </c>
      <c r="C379" s="102" t="s">
        <v>1238</v>
      </c>
      <c r="D379" s="102" t="s">
        <v>1187</v>
      </c>
      <c r="E379" s="102" t="s">
        <v>18</v>
      </c>
      <c r="F379" s="125" t="s">
        <v>1264</v>
      </c>
      <c r="G379" s="105"/>
      <c r="H379" s="128" t="s">
        <v>1265</v>
      </c>
      <c r="I379" s="106">
        <v>5</v>
      </c>
      <c r="J379" s="107">
        <v>3000</v>
      </c>
      <c r="K379" s="107">
        <v>15000</v>
      </c>
      <c r="L379" s="38" t="s">
        <v>706</v>
      </c>
      <c r="M379" s="38" t="s">
        <v>707</v>
      </c>
    </row>
    <row r="380" spans="2:13" ht="38.25" x14ac:dyDescent="0.25">
      <c r="B380" s="30" t="s">
        <v>713</v>
      </c>
      <c r="C380" s="102" t="s">
        <v>1238</v>
      </c>
      <c r="D380" s="102" t="s">
        <v>1187</v>
      </c>
      <c r="E380" s="102" t="s">
        <v>447</v>
      </c>
      <c r="F380" s="125" t="s">
        <v>1264</v>
      </c>
      <c r="G380" s="132"/>
      <c r="H380" s="128" t="s">
        <v>1266</v>
      </c>
      <c r="I380" s="106">
        <v>5</v>
      </c>
      <c r="J380" s="107">
        <v>3000</v>
      </c>
      <c r="K380" s="107">
        <v>15000</v>
      </c>
      <c r="L380" s="38" t="s">
        <v>706</v>
      </c>
      <c r="M380" s="38" t="s">
        <v>707</v>
      </c>
    </row>
    <row r="381" spans="2:13" ht="38.25" x14ac:dyDescent="0.25">
      <c r="B381" s="30" t="s">
        <v>713</v>
      </c>
      <c r="C381" s="102" t="s">
        <v>1238</v>
      </c>
      <c r="D381" s="102" t="s">
        <v>1187</v>
      </c>
      <c r="E381" s="102" t="s">
        <v>159</v>
      </c>
      <c r="F381" s="125" t="s">
        <v>1264</v>
      </c>
      <c r="G381" s="105"/>
      <c r="H381" s="128" t="s">
        <v>1267</v>
      </c>
      <c r="I381" s="106">
        <v>5</v>
      </c>
      <c r="J381" s="107">
        <v>3000</v>
      </c>
      <c r="K381" s="107">
        <v>15000</v>
      </c>
      <c r="L381" s="38" t="s">
        <v>706</v>
      </c>
      <c r="M381" s="38" t="s">
        <v>707</v>
      </c>
    </row>
    <row r="382" spans="2:13" x14ac:dyDescent="0.25">
      <c r="B382" s="30" t="s">
        <v>713</v>
      </c>
      <c r="C382" s="102" t="s">
        <v>1238</v>
      </c>
      <c r="D382" s="102" t="s">
        <v>295</v>
      </c>
      <c r="E382" s="102" t="s">
        <v>909</v>
      </c>
      <c r="F382" s="132"/>
      <c r="G382" s="132"/>
      <c r="H382" s="128" t="s">
        <v>1268</v>
      </c>
      <c r="I382" s="106"/>
      <c r="J382" s="107"/>
      <c r="K382" s="107"/>
      <c r="L382" s="38"/>
      <c r="M382" s="38"/>
    </row>
    <row r="383" spans="2:13" ht="38.25" x14ac:dyDescent="0.25">
      <c r="B383" s="30" t="s">
        <v>713</v>
      </c>
      <c r="C383" s="102" t="s">
        <v>1238</v>
      </c>
      <c r="D383" s="102" t="s">
        <v>295</v>
      </c>
      <c r="E383" s="102" t="s">
        <v>18</v>
      </c>
      <c r="F383" s="125" t="s">
        <v>1269</v>
      </c>
      <c r="G383" s="105"/>
      <c r="H383" s="128" t="s">
        <v>1270</v>
      </c>
      <c r="I383" s="106">
        <v>6</v>
      </c>
      <c r="J383" s="107">
        <v>5000</v>
      </c>
      <c r="K383" s="107">
        <v>30000</v>
      </c>
      <c r="L383" s="38" t="s">
        <v>706</v>
      </c>
      <c r="M383" s="38" t="s">
        <v>707</v>
      </c>
    </row>
    <row r="384" spans="2:13" x14ac:dyDescent="0.25">
      <c r="B384" s="30" t="s">
        <v>713</v>
      </c>
      <c r="C384" s="102" t="s">
        <v>1238</v>
      </c>
      <c r="D384" s="102" t="s">
        <v>302</v>
      </c>
      <c r="E384" s="102" t="s">
        <v>909</v>
      </c>
      <c r="F384" s="125"/>
      <c r="G384" s="105"/>
      <c r="H384" s="128" t="s">
        <v>1271</v>
      </c>
      <c r="I384" s="106"/>
      <c r="J384" s="107"/>
      <c r="K384" s="107"/>
      <c r="L384" s="38"/>
      <c r="M384" s="38"/>
    </row>
    <row r="385" spans="2:13" ht="38.25" x14ac:dyDescent="0.25">
      <c r="B385" s="30" t="s">
        <v>713</v>
      </c>
      <c r="C385" s="102" t="s">
        <v>1238</v>
      </c>
      <c r="D385" s="102" t="s">
        <v>302</v>
      </c>
      <c r="E385" s="102" t="s">
        <v>454</v>
      </c>
      <c r="F385" s="125">
        <v>31151905</v>
      </c>
      <c r="G385" s="105"/>
      <c r="H385" s="128" t="s">
        <v>1272</v>
      </c>
      <c r="I385" s="106">
        <v>15</v>
      </c>
      <c r="J385" s="107">
        <v>12000</v>
      </c>
      <c r="K385" s="107">
        <v>180000</v>
      </c>
      <c r="L385" s="38" t="s">
        <v>706</v>
      </c>
      <c r="M385" s="38" t="s">
        <v>707</v>
      </c>
    </row>
    <row r="386" spans="2:13" x14ac:dyDescent="0.25">
      <c r="B386" s="30" t="s">
        <v>713</v>
      </c>
      <c r="C386" s="102" t="s">
        <v>1238</v>
      </c>
      <c r="D386" s="102" t="s">
        <v>113</v>
      </c>
      <c r="E386" s="102" t="s">
        <v>909</v>
      </c>
      <c r="F386" s="125"/>
      <c r="G386" s="105"/>
      <c r="H386" s="128" t="s">
        <v>1273</v>
      </c>
      <c r="I386" s="106"/>
      <c r="J386" s="107"/>
      <c r="K386" s="107"/>
      <c r="L386" s="38"/>
      <c r="M386" s="38"/>
    </row>
    <row r="387" spans="2:13" ht="38.25" x14ac:dyDescent="0.25">
      <c r="B387" s="30" t="s">
        <v>713</v>
      </c>
      <c r="C387" s="102" t="s">
        <v>1238</v>
      </c>
      <c r="D387" s="102" t="s">
        <v>113</v>
      </c>
      <c r="E387" s="102" t="s">
        <v>18</v>
      </c>
      <c r="F387" s="125">
        <v>32121501</v>
      </c>
      <c r="G387" s="105"/>
      <c r="H387" s="128" t="s">
        <v>1274</v>
      </c>
      <c r="I387" s="106">
        <v>2</v>
      </c>
      <c r="J387" s="107">
        <v>20000</v>
      </c>
      <c r="K387" s="107">
        <v>40000</v>
      </c>
      <c r="L387" s="38" t="s">
        <v>706</v>
      </c>
      <c r="M387" s="38" t="s">
        <v>707</v>
      </c>
    </row>
    <row r="388" spans="2:13" ht="38.25" x14ac:dyDescent="0.25">
      <c r="B388" s="30" t="s">
        <v>713</v>
      </c>
      <c r="C388" s="102" t="s">
        <v>1238</v>
      </c>
      <c r="D388" s="102" t="s">
        <v>113</v>
      </c>
      <c r="E388" s="102" t="s">
        <v>159</v>
      </c>
      <c r="F388" s="125">
        <v>32121501</v>
      </c>
      <c r="G388" s="105"/>
      <c r="H388" s="128" t="s">
        <v>1275</v>
      </c>
      <c r="I388" s="106">
        <v>2</v>
      </c>
      <c r="J388" s="107">
        <v>20000</v>
      </c>
      <c r="K388" s="107">
        <v>40000</v>
      </c>
      <c r="L388" s="38" t="s">
        <v>706</v>
      </c>
      <c r="M388" s="38" t="s">
        <v>707</v>
      </c>
    </row>
    <row r="389" spans="2:13" x14ac:dyDescent="0.25">
      <c r="B389" s="30" t="s">
        <v>713</v>
      </c>
      <c r="C389" s="102" t="s">
        <v>1238</v>
      </c>
      <c r="D389" s="102" t="s">
        <v>143</v>
      </c>
      <c r="E389" s="102" t="s">
        <v>909</v>
      </c>
      <c r="F389" s="125"/>
      <c r="G389" s="105"/>
      <c r="H389" s="128" t="s">
        <v>1276</v>
      </c>
      <c r="I389" s="106"/>
      <c r="J389" s="107"/>
      <c r="K389" s="107"/>
      <c r="L389" s="38"/>
      <c r="M389" s="38"/>
    </row>
    <row r="390" spans="2:13" ht="38.25" x14ac:dyDescent="0.25">
      <c r="B390" s="30" t="s">
        <v>713</v>
      </c>
      <c r="C390" s="102" t="s">
        <v>1238</v>
      </c>
      <c r="D390" s="102" t="s">
        <v>143</v>
      </c>
      <c r="E390" s="102" t="s">
        <v>18</v>
      </c>
      <c r="F390" s="132" t="s">
        <v>1277</v>
      </c>
      <c r="G390" s="132"/>
      <c r="H390" s="128" t="s">
        <v>1278</v>
      </c>
      <c r="I390" s="106">
        <v>1</v>
      </c>
      <c r="J390" s="107">
        <v>10000</v>
      </c>
      <c r="K390" s="107">
        <v>10000</v>
      </c>
      <c r="L390" s="38" t="s">
        <v>706</v>
      </c>
      <c r="M390" s="38" t="s">
        <v>707</v>
      </c>
    </row>
    <row r="391" spans="2:13" ht="38.25" x14ac:dyDescent="0.25">
      <c r="B391" s="30" t="s">
        <v>713</v>
      </c>
      <c r="C391" s="102" t="s">
        <v>1238</v>
      </c>
      <c r="D391" s="102" t="s">
        <v>143</v>
      </c>
      <c r="E391" s="102" t="s">
        <v>1025</v>
      </c>
      <c r="F391" s="125" t="s">
        <v>1277</v>
      </c>
      <c r="G391" s="105"/>
      <c r="H391" s="128" t="s">
        <v>1279</v>
      </c>
      <c r="I391" s="106">
        <v>1</v>
      </c>
      <c r="J391" s="107">
        <v>10000</v>
      </c>
      <c r="K391" s="107">
        <v>10000</v>
      </c>
      <c r="L391" s="38" t="s">
        <v>706</v>
      </c>
      <c r="M391" s="38" t="s">
        <v>707</v>
      </c>
    </row>
    <row r="392" spans="2:13" x14ac:dyDescent="0.25">
      <c r="B392" s="30" t="s">
        <v>713</v>
      </c>
      <c r="C392" s="102" t="s">
        <v>1238</v>
      </c>
      <c r="D392" s="102" t="s">
        <v>158</v>
      </c>
      <c r="E392" s="102" t="s">
        <v>909</v>
      </c>
      <c r="F392" s="125"/>
      <c r="G392" s="105"/>
      <c r="H392" s="128" t="s">
        <v>1280</v>
      </c>
      <c r="I392" s="106"/>
      <c r="J392" s="107"/>
      <c r="K392" s="107"/>
      <c r="L392" s="38"/>
      <c r="M392" s="38"/>
    </row>
    <row r="393" spans="2:13" ht="38.25" x14ac:dyDescent="0.25">
      <c r="B393" s="30" t="s">
        <v>713</v>
      </c>
      <c r="C393" s="102" t="s">
        <v>1238</v>
      </c>
      <c r="D393" s="102" t="s">
        <v>158</v>
      </c>
      <c r="E393" s="102" t="s">
        <v>18</v>
      </c>
      <c r="F393" s="125">
        <v>31171504</v>
      </c>
      <c r="G393" s="105">
        <v>92145061</v>
      </c>
      <c r="H393" s="128" t="s">
        <v>1281</v>
      </c>
      <c r="I393" s="106">
        <v>10</v>
      </c>
      <c r="J393" s="107">
        <v>10000</v>
      </c>
      <c r="K393" s="107">
        <v>100000</v>
      </c>
      <c r="L393" s="38" t="s">
        <v>706</v>
      </c>
      <c r="M393" s="38" t="s">
        <v>707</v>
      </c>
    </row>
    <row r="394" spans="2:13" x14ac:dyDescent="0.25">
      <c r="B394" s="30" t="s">
        <v>713</v>
      </c>
      <c r="C394" s="102" t="s">
        <v>1238</v>
      </c>
      <c r="D394" s="102" t="s">
        <v>639</v>
      </c>
      <c r="E394" s="102" t="s">
        <v>909</v>
      </c>
      <c r="F394" s="125"/>
      <c r="G394" s="105"/>
      <c r="H394" s="128" t="s">
        <v>1282</v>
      </c>
      <c r="I394" s="106"/>
      <c r="J394" s="107"/>
      <c r="K394" s="107"/>
      <c r="L394" s="38"/>
      <c r="M394" s="38"/>
    </row>
    <row r="395" spans="2:13" ht="38.25" x14ac:dyDescent="0.25">
      <c r="B395" s="30" t="s">
        <v>713</v>
      </c>
      <c r="C395" s="102" t="s">
        <v>1238</v>
      </c>
      <c r="D395" s="102" t="s">
        <v>639</v>
      </c>
      <c r="E395" s="102" t="s">
        <v>18</v>
      </c>
      <c r="F395" s="125" t="s">
        <v>1283</v>
      </c>
      <c r="G395" s="105"/>
      <c r="H395" s="128" t="s">
        <v>1284</v>
      </c>
      <c r="I395" s="106">
        <v>2</v>
      </c>
      <c r="J395" s="107">
        <v>5000</v>
      </c>
      <c r="K395" s="107">
        <v>10000</v>
      </c>
      <c r="L395" s="38" t="s">
        <v>706</v>
      </c>
      <c r="M395" s="38" t="s">
        <v>707</v>
      </c>
    </row>
    <row r="396" spans="2:13" ht="38.25" x14ac:dyDescent="0.25">
      <c r="B396" s="30" t="s">
        <v>713</v>
      </c>
      <c r="C396" s="102" t="s">
        <v>1238</v>
      </c>
      <c r="D396" s="102" t="s">
        <v>639</v>
      </c>
      <c r="E396" s="102" t="s">
        <v>159</v>
      </c>
      <c r="F396" s="125" t="s">
        <v>1283</v>
      </c>
      <c r="G396" s="105"/>
      <c r="H396" s="128" t="s">
        <v>1285</v>
      </c>
      <c r="I396" s="106">
        <v>1</v>
      </c>
      <c r="J396" s="107">
        <v>10000</v>
      </c>
      <c r="K396" s="107">
        <v>10000</v>
      </c>
      <c r="L396" s="38" t="s">
        <v>706</v>
      </c>
      <c r="M396" s="38" t="s">
        <v>707</v>
      </c>
    </row>
    <row r="397" spans="2:13" x14ac:dyDescent="0.25">
      <c r="B397" s="30" t="s">
        <v>713</v>
      </c>
      <c r="C397" s="102" t="s">
        <v>1238</v>
      </c>
      <c r="D397" s="102" t="s">
        <v>1286</v>
      </c>
      <c r="E397" s="102" t="s">
        <v>909</v>
      </c>
      <c r="F397" s="125"/>
      <c r="G397" s="105"/>
      <c r="H397" s="128" t="s">
        <v>1287</v>
      </c>
      <c r="I397" s="106"/>
      <c r="J397" s="107"/>
      <c r="K397" s="107"/>
      <c r="L397" s="38"/>
      <c r="M397" s="38"/>
    </row>
    <row r="398" spans="2:13" ht="38.25" x14ac:dyDescent="0.25">
      <c r="B398" s="30" t="s">
        <v>713</v>
      </c>
      <c r="C398" s="102" t="s">
        <v>1238</v>
      </c>
      <c r="D398" s="102" t="s">
        <v>1286</v>
      </c>
      <c r="E398" s="102" t="s">
        <v>18</v>
      </c>
      <c r="F398" s="125">
        <v>27112807</v>
      </c>
      <c r="G398" s="105">
        <v>92016950</v>
      </c>
      <c r="H398" s="128" t="s">
        <v>1288</v>
      </c>
      <c r="I398" s="106">
        <v>20</v>
      </c>
      <c r="J398" s="107">
        <v>10000</v>
      </c>
      <c r="K398" s="107">
        <v>200000</v>
      </c>
      <c r="L398" s="38" t="s">
        <v>706</v>
      </c>
      <c r="M398" s="38" t="s">
        <v>707</v>
      </c>
    </row>
    <row r="399" spans="2:13" ht="38.25" x14ac:dyDescent="0.25">
      <c r="B399" s="30" t="s">
        <v>713</v>
      </c>
      <c r="C399" s="102" t="s">
        <v>1238</v>
      </c>
      <c r="D399" s="102" t="s">
        <v>1286</v>
      </c>
      <c r="E399" s="102" t="s">
        <v>159</v>
      </c>
      <c r="F399" s="125" t="s">
        <v>1289</v>
      </c>
      <c r="G399" s="105"/>
      <c r="H399" s="128" t="s">
        <v>1290</v>
      </c>
      <c r="I399" s="106">
        <v>20</v>
      </c>
      <c r="J399" s="107">
        <v>10000</v>
      </c>
      <c r="K399" s="107">
        <v>200000</v>
      </c>
      <c r="L399" s="38" t="s">
        <v>706</v>
      </c>
      <c r="M399" s="38" t="s">
        <v>707</v>
      </c>
    </row>
    <row r="400" spans="2:13" x14ac:dyDescent="0.25">
      <c r="B400" s="30" t="s">
        <v>713</v>
      </c>
      <c r="C400" s="102" t="s">
        <v>1238</v>
      </c>
      <c r="D400" s="102" t="s">
        <v>214</v>
      </c>
      <c r="E400" s="102" t="s">
        <v>909</v>
      </c>
      <c r="F400" s="125"/>
      <c r="G400" s="132"/>
      <c r="H400" s="128" t="s">
        <v>1291</v>
      </c>
      <c r="I400" s="106"/>
      <c r="J400" s="107"/>
      <c r="K400" s="107"/>
      <c r="L400" s="38"/>
      <c r="M400" s="38"/>
    </row>
    <row r="401" spans="2:13" ht="38.25" x14ac:dyDescent="0.25">
      <c r="B401" s="30" t="s">
        <v>713</v>
      </c>
      <c r="C401" s="102" t="s">
        <v>1238</v>
      </c>
      <c r="D401" s="102" t="s">
        <v>214</v>
      </c>
      <c r="E401" s="102" t="s">
        <v>18</v>
      </c>
      <c r="F401" s="125">
        <v>27112802</v>
      </c>
      <c r="G401" s="105">
        <v>90007143</v>
      </c>
      <c r="H401" s="128" t="s">
        <v>1292</v>
      </c>
      <c r="I401" s="106">
        <v>50</v>
      </c>
      <c r="J401" s="107">
        <v>1000</v>
      </c>
      <c r="K401" s="107">
        <v>50000</v>
      </c>
      <c r="L401" s="38" t="s">
        <v>706</v>
      </c>
      <c r="M401" s="38" t="s">
        <v>707</v>
      </c>
    </row>
    <row r="402" spans="2:13" x14ac:dyDescent="0.25">
      <c r="B402" s="30" t="s">
        <v>713</v>
      </c>
      <c r="C402" s="102" t="s">
        <v>1238</v>
      </c>
      <c r="D402" s="102" t="s">
        <v>521</v>
      </c>
      <c r="E402" s="102" t="s">
        <v>909</v>
      </c>
      <c r="F402" s="125"/>
      <c r="G402" s="132"/>
      <c r="H402" s="128" t="s">
        <v>1293</v>
      </c>
      <c r="I402" s="106"/>
      <c r="J402" s="107"/>
      <c r="K402" s="107"/>
      <c r="L402" s="38"/>
      <c r="M402" s="38"/>
    </row>
    <row r="403" spans="2:13" ht="38.25" x14ac:dyDescent="0.25">
      <c r="B403" s="30" t="s">
        <v>713</v>
      </c>
      <c r="C403" s="102" t="s">
        <v>1238</v>
      </c>
      <c r="D403" s="102" t="s">
        <v>521</v>
      </c>
      <c r="E403" s="102" t="s">
        <v>18</v>
      </c>
      <c r="F403" s="125" t="s">
        <v>1294</v>
      </c>
      <c r="G403" s="105"/>
      <c r="H403" s="128" t="s">
        <v>1295</v>
      </c>
      <c r="I403" s="106">
        <v>30</v>
      </c>
      <c r="J403" s="107">
        <v>10000</v>
      </c>
      <c r="K403" s="107">
        <v>300000</v>
      </c>
      <c r="L403" s="38" t="s">
        <v>706</v>
      </c>
      <c r="M403" s="38" t="s">
        <v>707</v>
      </c>
    </row>
    <row r="404" spans="2:13" x14ac:dyDescent="0.25">
      <c r="B404" s="30" t="s">
        <v>713</v>
      </c>
      <c r="C404" s="102" t="s">
        <v>1238</v>
      </c>
      <c r="D404" s="102" t="s">
        <v>1296</v>
      </c>
      <c r="E404" s="102" t="s">
        <v>909</v>
      </c>
      <c r="F404" s="125"/>
      <c r="G404" s="105"/>
      <c r="H404" s="128" t="s">
        <v>1297</v>
      </c>
      <c r="I404" s="106"/>
      <c r="J404" s="107"/>
      <c r="K404" s="107"/>
      <c r="L404" s="38"/>
      <c r="M404" s="38"/>
    </row>
    <row r="405" spans="2:13" ht="38.25" x14ac:dyDescent="0.25">
      <c r="B405" s="30" t="s">
        <v>713</v>
      </c>
      <c r="C405" s="102" t="s">
        <v>1238</v>
      </c>
      <c r="D405" s="102" t="s">
        <v>1296</v>
      </c>
      <c r="E405" s="102" t="s">
        <v>199</v>
      </c>
      <c r="F405" s="125" t="s">
        <v>1298</v>
      </c>
      <c r="G405" s="105"/>
      <c r="H405" s="128" t="s">
        <v>1065</v>
      </c>
      <c r="I405" s="106">
        <v>4</v>
      </c>
      <c r="J405" s="107">
        <v>50000</v>
      </c>
      <c r="K405" s="107">
        <v>200000</v>
      </c>
      <c r="L405" s="38" t="s">
        <v>706</v>
      </c>
      <c r="M405" s="38" t="s">
        <v>707</v>
      </c>
    </row>
    <row r="406" spans="2:13" x14ac:dyDescent="0.25">
      <c r="B406" s="30" t="s">
        <v>713</v>
      </c>
      <c r="C406" s="102" t="s">
        <v>1238</v>
      </c>
      <c r="D406" s="102" t="s">
        <v>46</v>
      </c>
      <c r="E406" s="102" t="s">
        <v>909</v>
      </c>
      <c r="F406" s="125"/>
      <c r="G406" s="105"/>
      <c r="H406" s="128" t="s">
        <v>1299</v>
      </c>
      <c r="I406" s="106"/>
      <c r="J406" s="107"/>
      <c r="K406" s="107"/>
      <c r="L406" s="38"/>
      <c r="M406" s="38"/>
    </row>
    <row r="407" spans="2:13" ht="38.25" x14ac:dyDescent="0.25">
      <c r="B407" s="30" t="s">
        <v>713</v>
      </c>
      <c r="C407" s="102" t="s">
        <v>1238</v>
      </c>
      <c r="D407" s="102" t="s">
        <v>46</v>
      </c>
      <c r="E407" s="102" t="s">
        <v>1300</v>
      </c>
      <c r="F407" s="125">
        <v>31171804</v>
      </c>
      <c r="G407" s="105">
        <v>92083019</v>
      </c>
      <c r="H407" s="128" t="s">
        <v>1301</v>
      </c>
      <c r="I407" s="106">
        <v>1</v>
      </c>
      <c r="J407" s="107">
        <v>50000</v>
      </c>
      <c r="K407" s="107">
        <v>50000</v>
      </c>
      <c r="L407" s="38" t="s">
        <v>706</v>
      </c>
      <c r="M407" s="38" t="s">
        <v>707</v>
      </c>
    </row>
    <row r="408" spans="2:13" ht="38.25" x14ac:dyDescent="0.25">
      <c r="B408" s="30" t="s">
        <v>713</v>
      </c>
      <c r="C408" s="102" t="s">
        <v>1238</v>
      </c>
      <c r="D408" s="102" t="s">
        <v>46</v>
      </c>
      <c r="E408" s="102" t="s">
        <v>1302</v>
      </c>
      <c r="F408" s="125" t="s">
        <v>1303</v>
      </c>
      <c r="G408" s="105"/>
      <c r="H408" s="128" t="s">
        <v>1304</v>
      </c>
      <c r="I408" s="106">
        <v>20</v>
      </c>
      <c r="J408" s="107">
        <v>10000</v>
      </c>
      <c r="K408" s="107">
        <v>200000</v>
      </c>
      <c r="L408" s="38" t="s">
        <v>706</v>
      </c>
      <c r="M408" s="38" t="s">
        <v>707</v>
      </c>
    </row>
    <row r="409" spans="2:13" ht="38.25" x14ac:dyDescent="0.25">
      <c r="B409" s="30" t="s">
        <v>713</v>
      </c>
      <c r="C409" s="102" t="s">
        <v>1238</v>
      </c>
      <c r="D409" s="102" t="s">
        <v>46</v>
      </c>
      <c r="E409" s="102" t="s">
        <v>1302</v>
      </c>
      <c r="F409" s="125" t="s">
        <v>1303</v>
      </c>
      <c r="G409" s="91"/>
      <c r="H409" s="128" t="s">
        <v>1305</v>
      </c>
      <c r="I409" s="106">
        <v>20</v>
      </c>
      <c r="J409" s="107">
        <v>10000</v>
      </c>
      <c r="K409" s="107">
        <v>200000</v>
      </c>
      <c r="L409" s="38" t="s">
        <v>706</v>
      </c>
      <c r="M409" s="38" t="s">
        <v>707</v>
      </c>
    </row>
    <row r="410" spans="2:13" ht="38.25" x14ac:dyDescent="0.25">
      <c r="B410" s="30" t="s">
        <v>713</v>
      </c>
      <c r="C410" s="102" t="s">
        <v>1238</v>
      </c>
      <c r="D410" s="102" t="s">
        <v>46</v>
      </c>
      <c r="E410" s="102" t="s">
        <v>1306</v>
      </c>
      <c r="F410" s="125" t="s">
        <v>1307</v>
      </c>
      <c r="G410" s="105"/>
      <c r="H410" s="128" t="s">
        <v>1308</v>
      </c>
      <c r="I410" s="106">
        <v>20</v>
      </c>
      <c r="J410" s="107">
        <v>10000</v>
      </c>
      <c r="K410" s="107">
        <v>200000</v>
      </c>
      <c r="L410" s="38" t="s">
        <v>706</v>
      </c>
      <c r="M410" s="38" t="s">
        <v>707</v>
      </c>
    </row>
    <row r="411" spans="2:13" ht="38.25" x14ac:dyDescent="0.25">
      <c r="B411" s="30" t="s">
        <v>713</v>
      </c>
      <c r="C411" s="102" t="s">
        <v>1238</v>
      </c>
      <c r="D411" s="102" t="s">
        <v>639</v>
      </c>
      <c r="E411" s="102" t="s">
        <v>657</v>
      </c>
      <c r="F411" s="125" t="s">
        <v>1309</v>
      </c>
      <c r="G411" s="105"/>
      <c r="H411" s="128" t="s">
        <v>1310</v>
      </c>
      <c r="I411" s="106">
        <v>10</v>
      </c>
      <c r="J411" s="107">
        <v>1000</v>
      </c>
      <c r="K411" s="107">
        <v>10000</v>
      </c>
      <c r="L411" s="38" t="s">
        <v>706</v>
      </c>
      <c r="M411" s="38" t="s">
        <v>707</v>
      </c>
    </row>
    <row r="412" spans="2:13" ht="38.25" x14ac:dyDescent="0.25">
      <c r="B412" s="30" t="s">
        <v>713</v>
      </c>
      <c r="C412" s="102" t="s">
        <v>1238</v>
      </c>
      <c r="D412" s="102" t="s">
        <v>46</v>
      </c>
      <c r="E412" s="102" t="s">
        <v>1311</v>
      </c>
      <c r="F412" s="125" t="s">
        <v>1312</v>
      </c>
      <c r="G412" s="105"/>
      <c r="H412" s="128" t="s">
        <v>1313</v>
      </c>
      <c r="I412" s="106">
        <v>10</v>
      </c>
      <c r="J412" s="107">
        <v>2500</v>
      </c>
      <c r="K412" s="107">
        <v>25000</v>
      </c>
      <c r="L412" s="38" t="s">
        <v>706</v>
      </c>
      <c r="M412" s="38" t="s">
        <v>707</v>
      </c>
    </row>
    <row r="413" spans="2:13" ht="38.25" x14ac:dyDescent="0.25">
      <c r="B413" s="30" t="s">
        <v>713</v>
      </c>
      <c r="C413" s="102" t="s">
        <v>1238</v>
      </c>
      <c r="D413" s="102" t="s">
        <v>46</v>
      </c>
      <c r="E413" s="102" t="s">
        <v>1125</v>
      </c>
      <c r="F413" s="125" t="s">
        <v>1314</v>
      </c>
      <c r="G413" s="105"/>
      <c r="H413" s="128" t="s">
        <v>1315</v>
      </c>
      <c r="I413" s="106">
        <v>1</v>
      </c>
      <c r="J413" s="107">
        <v>50000</v>
      </c>
      <c r="K413" s="107">
        <v>50000</v>
      </c>
      <c r="L413" s="38" t="s">
        <v>706</v>
      </c>
      <c r="M413" s="38" t="s">
        <v>707</v>
      </c>
    </row>
    <row r="414" spans="2:13" ht="38.25" x14ac:dyDescent="0.25">
      <c r="B414" s="30" t="s">
        <v>713</v>
      </c>
      <c r="C414" s="102" t="s">
        <v>1238</v>
      </c>
      <c r="D414" s="102" t="s">
        <v>46</v>
      </c>
      <c r="E414" s="102" t="s">
        <v>97</v>
      </c>
      <c r="F414" s="125" t="s">
        <v>1316</v>
      </c>
      <c r="G414" s="105"/>
      <c r="H414" s="128" t="s">
        <v>1317</v>
      </c>
      <c r="I414" s="106">
        <v>1</v>
      </c>
      <c r="J414" s="107">
        <v>5000</v>
      </c>
      <c r="K414" s="107">
        <v>5000</v>
      </c>
      <c r="L414" s="38" t="s">
        <v>706</v>
      </c>
      <c r="M414" s="38" t="s">
        <v>707</v>
      </c>
    </row>
    <row r="415" spans="2:13" ht="38.25" x14ac:dyDescent="0.25">
      <c r="B415" s="30" t="s">
        <v>713</v>
      </c>
      <c r="C415" s="102" t="s">
        <v>1238</v>
      </c>
      <c r="D415" s="102" t="s">
        <v>46</v>
      </c>
      <c r="E415" s="102" t="s">
        <v>556</v>
      </c>
      <c r="F415" s="125" t="s">
        <v>1318</v>
      </c>
      <c r="G415" s="132"/>
      <c r="H415" s="128" t="s">
        <v>1319</v>
      </c>
      <c r="I415" s="106">
        <v>1</v>
      </c>
      <c r="J415" s="107">
        <v>10000</v>
      </c>
      <c r="K415" s="107">
        <v>10000</v>
      </c>
      <c r="L415" s="38" t="s">
        <v>706</v>
      </c>
      <c r="M415" s="38" t="s">
        <v>707</v>
      </c>
    </row>
    <row r="416" spans="2:13" ht="38.25" x14ac:dyDescent="0.25">
      <c r="B416" s="30" t="s">
        <v>713</v>
      </c>
      <c r="C416" s="102" t="s">
        <v>1238</v>
      </c>
      <c r="D416" s="102" t="s">
        <v>46</v>
      </c>
      <c r="E416" s="102" t="s">
        <v>1320</v>
      </c>
      <c r="F416" s="125" t="s">
        <v>1298</v>
      </c>
      <c r="G416" s="105"/>
      <c r="H416" s="128" t="s">
        <v>1321</v>
      </c>
      <c r="I416" s="106">
        <v>1</v>
      </c>
      <c r="J416" s="107">
        <v>10000</v>
      </c>
      <c r="K416" s="107">
        <v>10000</v>
      </c>
      <c r="L416" s="38" t="s">
        <v>706</v>
      </c>
      <c r="M416" s="38" t="s">
        <v>707</v>
      </c>
    </row>
    <row r="417" spans="2:13" ht="38.25" x14ac:dyDescent="0.25">
      <c r="B417" s="30" t="s">
        <v>713</v>
      </c>
      <c r="C417" s="102" t="s">
        <v>1238</v>
      </c>
      <c r="D417" s="102" t="s">
        <v>46</v>
      </c>
      <c r="E417" s="102" t="s">
        <v>1322</v>
      </c>
      <c r="F417" s="125" t="s">
        <v>1323</v>
      </c>
      <c r="G417" s="105"/>
      <c r="H417" s="128" t="s">
        <v>1324</v>
      </c>
      <c r="I417" s="106">
        <v>1</v>
      </c>
      <c r="J417" s="107">
        <v>10000</v>
      </c>
      <c r="K417" s="107">
        <v>10000</v>
      </c>
      <c r="L417" s="38" t="s">
        <v>706</v>
      </c>
      <c r="M417" s="38" t="s">
        <v>707</v>
      </c>
    </row>
    <row r="418" spans="2:13" ht="38.25" x14ac:dyDescent="0.25">
      <c r="B418" s="30" t="s">
        <v>713</v>
      </c>
      <c r="C418" s="102" t="s">
        <v>1238</v>
      </c>
      <c r="D418" s="102" t="s">
        <v>46</v>
      </c>
      <c r="E418" s="102" t="s">
        <v>1325</v>
      </c>
      <c r="F418" s="125" t="s">
        <v>1298</v>
      </c>
      <c r="G418" s="105"/>
      <c r="H418" s="128" t="s">
        <v>1326</v>
      </c>
      <c r="I418" s="106">
        <v>4</v>
      </c>
      <c r="J418" s="107">
        <v>50000</v>
      </c>
      <c r="K418" s="107">
        <v>200000</v>
      </c>
      <c r="L418" s="38" t="s">
        <v>706</v>
      </c>
      <c r="M418" s="38" t="s">
        <v>707</v>
      </c>
    </row>
    <row r="419" spans="2:13" ht="38.25" x14ac:dyDescent="0.25">
      <c r="B419" s="30" t="s">
        <v>713</v>
      </c>
      <c r="C419" s="102" t="s">
        <v>1238</v>
      </c>
      <c r="D419" s="102" t="s">
        <v>46</v>
      </c>
      <c r="E419" s="102" t="s">
        <v>148</v>
      </c>
      <c r="F419" s="125" t="s">
        <v>80</v>
      </c>
      <c r="G419" s="105"/>
      <c r="H419" s="128" t="s">
        <v>1327</v>
      </c>
      <c r="I419" s="106">
        <v>110</v>
      </c>
      <c r="J419" s="107">
        <v>10</v>
      </c>
      <c r="K419" s="107">
        <v>1100</v>
      </c>
      <c r="L419" s="38" t="s">
        <v>706</v>
      </c>
      <c r="M419" s="38" t="s">
        <v>707</v>
      </c>
    </row>
    <row r="420" spans="2:13" ht="38.25" x14ac:dyDescent="0.25">
      <c r="B420" s="30" t="s">
        <v>713</v>
      </c>
      <c r="C420" s="102" t="s">
        <v>1238</v>
      </c>
      <c r="D420" s="102" t="s">
        <v>46</v>
      </c>
      <c r="E420" s="102" t="s">
        <v>1328</v>
      </c>
      <c r="F420" s="125">
        <v>27112814</v>
      </c>
      <c r="G420" s="105">
        <v>92009622</v>
      </c>
      <c r="H420" s="128" t="s">
        <v>1329</v>
      </c>
      <c r="I420" s="106">
        <v>1850</v>
      </c>
      <c r="J420" s="107">
        <v>245</v>
      </c>
      <c r="K420" s="107">
        <v>453250</v>
      </c>
      <c r="L420" s="38" t="s">
        <v>706</v>
      </c>
      <c r="M420" s="38" t="s">
        <v>707</v>
      </c>
    </row>
    <row r="421" spans="2:13" ht="38.25" x14ac:dyDescent="0.25">
      <c r="B421" s="30" t="s">
        <v>713</v>
      </c>
      <c r="C421" s="102" t="s">
        <v>1238</v>
      </c>
      <c r="D421" s="102" t="s">
        <v>46</v>
      </c>
      <c r="E421" s="102" t="s">
        <v>1330</v>
      </c>
      <c r="F421" s="140" t="s">
        <v>1331</v>
      </c>
      <c r="G421" s="105"/>
      <c r="H421" s="128" t="s">
        <v>1332</v>
      </c>
      <c r="I421" s="106">
        <v>2</v>
      </c>
      <c r="J421" s="107">
        <v>10000</v>
      </c>
      <c r="K421" s="107">
        <v>20000</v>
      </c>
      <c r="L421" s="38" t="s">
        <v>706</v>
      </c>
      <c r="M421" s="38" t="s">
        <v>707</v>
      </c>
    </row>
    <row r="422" spans="2:13" ht="38.25" x14ac:dyDescent="0.25">
      <c r="B422" s="30" t="s">
        <v>713</v>
      </c>
      <c r="C422" s="102" t="s">
        <v>1238</v>
      </c>
      <c r="D422" s="102" t="s">
        <v>46</v>
      </c>
      <c r="E422" s="102" t="s">
        <v>1311</v>
      </c>
      <c r="F422" s="125" t="s">
        <v>1252</v>
      </c>
      <c r="G422" s="105"/>
      <c r="H422" s="128" t="s">
        <v>1333</v>
      </c>
      <c r="I422" s="106">
        <v>1</v>
      </c>
      <c r="J422" s="107">
        <v>100000</v>
      </c>
      <c r="K422" s="107">
        <v>100000</v>
      </c>
      <c r="L422" s="38" t="s">
        <v>706</v>
      </c>
      <c r="M422" s="38" t="s">
        <v>707</v>
      </c>
    </row>
    <row r="423" spans="2:13" ht="38.25" x14ac:dyDescent="0.25">
      <c r="B423" s="30" t="s">
        <v>713</v>
      </c>
      <c r="C423" s="102" t="s">
        <v>1238</v>
      </c>
      <c r="D423" s="102" t="s">
        <v>46</v>
      </c>
      <c r="E423" s="102" t="s">
        <v>1302</v>
      </c>
      <c r="F423" s="125" t="s">
        <v>1252</v>
      </c>
      <c r="G423" s="105"/>
      <c r="H423" s="128" t="s">
        <v>1334</v>
      </c>
      <c r="I423" s="106">
        <v>1</v>
      </c>
      <c r="J423" s="107">
        <v>100000</v>
      </c>
      <c r="K423" s="107">
        <v>100000</v>
      </c>
      <c r="L423" s="38" t="s">
        <v>706</v>
      </c>
      <c r="M423" s="38" t="s">
        <v>707</v>
      </c>
    </row>
    <row r="424" spans="2:13" ht="38.25" x14ac:dyDescent="0.25">
      <c r="B424" s="30" t="s">
        <v>713</v>
      </c>
      <c r="C424" s="102" t="s">
        <v>1238</v>
      </c>
      <c r="D424" s="102" t="s">
        <v>46</v>
      </c>
      <c r="E424" s="102" t="s">
        <v>1311</v>
      </c>
      <c r="F424" s="125">
        <v>23271711</v>
      </c>
      <c r="G424" s="105">
        <v>92096861</v>
      </c>
      <c r="H424" s="128" t="s">
        <v>1335</v>
      </c>
      <c r="I424" s="106">
        <v>210</v>
      </c>
      <c r="J424" s="107">
        <v>1000</v>
      </c>
      <c r="K424" s="107">
        <v>210000</v>
      </c>
      <c r="L424" s="38" t="s">
        <v>706</v>
      </c>
      <c r="M424" s="38" t="s">
        <v>707</v>
      </c>
    </row>
    <row r="425" spans="2:13" ht="38.25" x14ac:dyDescent="0.25">
      <c r="B425" s="30" t="s">
        <v>713</v>
      </c>
      <c r="C425" s="102" t="s">
        <v>1238</v>
      </c>
      <c r="D425" s="102" t="s">
        <v>46</v>
      </c>
      <c r="E425" s="102" t="s">
        <v>1311</v>
      </c>
      <c r="F425" s="125">
        <v>23271711</v>
      </c>
      <c r="G425" s="105">
        <v>92096883</v>
      </c>
      <c r="H425" s="128" t="s">
        <v>1336</v>
      </c>
      <c r="I425" s="106">
        <v>110</v>
      </c>
      <c r="J425" s="107">
        <v>3000</v>
      </c>
      <c r="K425" s="107">
        <v>330000</v>
      </c>
      <c r="L425" s="38" t="s">
        <v>706</v>
      </c>
      <c r="M425" s="38" t="s">
        <v>707</v>
      </c>
    </row>
    <row r="426" spans="2:13" ht="38.25" x14ac:dyDescent="0.25">
      <c r="B426" s="30" t="s">
        <v>713</v>
      </c>
      <c r="C426" s="102" t="s">
        <v>1238</v>
      </c>
      <c r="D426" s="102" t="s">
        <v>46</v>
      </c>
      <c r="E426" s="102" t="s">
        <v>1311</v>
      </c>
      <c r="F426" s="125">
        <v>23271711</v>
      </c>
      <c r="G426" s="105">
        <v>92096882</v>
      </c>
      <c r="H426" s="128" t="s">
        <v>1337</v>
      </c>
      <c r="I426" s="106">
        <v>20</v>
      </c>
      <c r="J426" s="107">
        <v>3000</v>
      </c>
      <c r="K426" s="107">
        <v>60000</v>
      </c>
      <c r="L426" s="38" t="s">
        <v>706</v>
      </c>
      <c r="M426" s="38" t="s">
        <v>707</v>
      </c>
    </row>
    <row r="427" spans="2:13" ht="38.25" x14ac:dyDescent="0.25">
      <c r="B427" s="30" t="s">
        <v>713</v>
      </c>
      <c r="C427" s="102" t="s">
        <v>1238</v>
      </c>
      <c r="D427" s="102" t="s">
        <v>46</v>
      </c>
      <c r="E427" s="102" t="s">
        <v>1302</v>
      </c>
      <c r="F427" s="140" t="s">
        <v>1252</v>
      </c>
      <c r="G427" s="105"/>
      <c r="H427" s="128" t="s">
        <v>1338</v>
      </c>
      <c r="I427" s="106">
        <v>20</v>
      </c>
      <c r="J427" s="107">
        <v>5000</v>
      </c>
      <c r="K427" s="107">
        <v>100000</v>
      </c>
      <c r="L427" s="38" t="s">
        <v>706</v>
      </c>
      <c r="M427" s="38" t="s">
        <v>707</v>
      </c>
    </row>
    <row r="428" spans="2:13" ht="38.25" x14ac:dyDescent="0.25">
      <c r="B428" s="30" t="s">
        <v>713</v>
      </c>
      <c r="C428" s="102" t="s">
        <v>1238</v>
      </c>
      <c r="D428" s="102" t="s">
        <v>1286</v>
      </c>
      <c r="E428" s="102" t="s">
        <v>18</v>
      </c>
      <c r="F428" s="140" t="s">
        <v>1252</v>
      </c>
      <c r="G428" s="105"/>
      <c r="H428" s="128" t="s">
        <v>1339</v>
      </c>
      <c r="I428" s="106">
        <v>20</v>
      </c>
      <c r="J428" s="107">
        <v>5000</v>
      </c>
      <c r="K428" s="107">
        <v>100000</v>
      </c>
      <c r="L428" s="38" t="s">
        <v>706</v>
      </c>
      <c r="M428" s="38" t="s">
        <v>707</v>
      </c>
    </row>
    <row r="429" spans="2:13" x14ac:dyDescent="0.25">
      <c r="B429" s="30" t="s">
        <v>713</v>
      </c>
      <c r="C429" s="105" t="s">
        <v>1238</v>
      </c>
      <c r="D429" s="141" t="s">
        <v>46</v>
      </c>
      <c r="E429" s="141" t="s">
        <v>1302</v>
      </c>
      <c r="F429" s="125" t="s">
        <v>1252</v>
      </c>
      <c r="G429" s="125"/>
      <c r="H429" s="104" t="s">
        <v>1340</v>
      </c>
      <c r="I429" s="106">
        <v>20</v>
      </c>
      <c r="J429" s="107">
        <v>5000</v>
      </c>
      <c r="K429" s="107">
        <v>100000</v>
      </c>
      <c r="L429" s="105" t="s">
        <v>706</v>
      </c>
      <c r="M429" s="104" t="s">
        <v>707</v>
      </c>
    </row>
    <row r="430" spans="2:13" x14ac:dyDescent="0.25">
      <c r="B430" s="30" t="s">
        <v>713</v>
      </c>
      <c r="C430" s="101" t="s">
        <v>1238</v>
      </c>
      <c r="D430" s="102" t="s">
        <v>46</v>
      </c>
      <c r="E430" s="102" t="s">
        <v>393</v>
      </c>
      <c r="F430" s="125">
        <v>46182005</v>
      </c>
      <c r="G430" s="105">
        <v>92002939</v>
      </c>
      <c r="H430" s="128" t="s">
        <v>1341</v>
      </c>
      <c r="I430" s="106">
        <v>50</v>
      </c>
      <c r="J430" s="107">
        <v>6000</v>
      </c>
      <c r="K430" s="107">
        <v>300000</v>
      </c>
      <c r="L430" s="105" t="s">
        <v>706</v>
      </c>
      <c r="M430" s="104" t="s">
        <v>707</v>
      </c>
    </row>
    <row r="431" spans="2:13" ht="38.25" x14ac:dyDescent="0.25">
      <c r="B431" s="30" t="s">
        <v>713</v>
      </c>
      <c r="C431" s="101" t="s">
        <v>1238</v>
      </c>
      <c r="D431" s="102" t="s">
        <v>46</v>
      </c>
      <c r="E431" s="102" t="s">
        <v>393</v>
      </c>
      <c r="F431" s="140">
        <v>46182005</v>
      </c>
      <c r="G431" s="132">
        <v>92026976</v>
      </c>
      <c r="H431" s="128" t="s">
        <v>1342</v>
      </c>
      <c r="I431" s="106">
        <v>200</v>
      </c>
      <c r="J431" s="107">
        <v>1000</v>
      </c>
      <c r="K431" s="107">
        <v>200000</v>
      </c>
      <c r="L431" s="38" t="s">
        <v>706</v>
      </c>
      <c r="M431" s="38" t="s">
        <v>707</v>
      </c>
    </row>
    <row r="432" spans="2:13" x14ac:dyDescent="0.25">
      <c r="B432" s="30" t="s">
        <v>713</v>
      </c>
      <c r="C432" s="101" t="s">
        <v>1343</v>
      </c>
      <c r="D432" s="102" t="s">
        <v>908</v>
      </c>
      <c r="E432" s="102" t="s">
        <v>1108</v>
      </c>
      <c r="F432" s="125"/>
      <c r="G432" s="105"/>
      <c r="H432" s="128" t="s">
        <v>1344</v>
      </c>
      <c r="I432" s="106"/>
      <c r="J432" s="107"/>
      <c r="K432" s="107">
        <v>143510</v>
      </c>
      <c r="L432" s="105"/>
      <c r="M432" s="104"/>
    </row>
    <row r="433" spans="2:13" x14ac:dyDescent="0.25">
      <c r="B433" s="30" t="s">
        <v>713</v>
      </c>
      <c r="C433" s="101">
        <v>29901</v>
      </c>
      <c r="D433" s="101" t="s">
        <v>86</v>
      </c>
      <c r="E433" s="102" t="s">
        <v>909</v>
      </c>
      <c r="F433" s="140"/>
      <c r="G433" s="105"/>
      <c r="H433" s="128" t="s">
        <v>1345</v>
      </c>
      <c r="I433" s="106"/>
      <c r="J433" s="107"/>
      <c r="K433" s="107"/>
      <c r="L433" s="38"/>
      <c r="M433" s="38"/>
    </row>
    <row r="434" spans="2:13" x14ac:dyDescent="0.25">
      <c r="B434" s="30" t="s">
        <v>713</v>
      </c>
      <c r="C434" s="105">
        <v>29901</v>
      </c>
      <c r="D434" s="141" t="s">
        <v>86</v>
      </c>
      <c r="E434" s="141" t="s">
        <v>1040</v>
      </c>
      <c r="F434" s="125">
        <v>44121705</v>
      </c>
      <c r="G434" s="154"/>
      <c r="H434" s="104" t="s">
        <v>1346</v>
      </c>
      <c r="I434" s="106">
        <v>200</v>
      </c>
      <c r="J434" s="107">
        <v>565</v>
      </c>
      <c r="K434" s="107">
        <v>113000</v>
      </c>
      <c r="L434" s="105" t="s">
        <v>706</v>
      </c>
      <c r="M434" s="104" t="s">
        <v>707</v>
      </c>
    </row>
    <row r="435" spans="2:13" x14ac:dyDescent="0.25">
      <c r="B435" s="30" t="s">
        <v>713</v>
      </c>
      <c r="C435" s="101">
        <v>29901</v>
      </c>
      <c r="D435" s="102">
        <v>420</v>
      </c>
      <c r="E435" s="102" t="s">
        <v>909</v>
      </c>
      <c r="F435" s="125"/>
      <c r="G435" s="105"/>
      <c r="H435" s="128" t="s">
        <v>1347</v>
      </c>
      <c r="I435" s="106"/>
      <c r="J435" s="107"/>
      <c r="K435" s="107"/>
      <c r="L435" s="105"/>
      <c r="M435" s="104"/>
    </row>
    <row r="436" spans="2:13" ht="38.25" x14ac:dyDescent="0.25">
      <c r="B436" s="30" t="s">
        <v>713</v>
      </c>
      <c r="C436" s="101">
        <v>29901</v>
      </c>
      <c r="D436" s="102">
        <v>420</v>
      </c>
      <c r="E436" s="102" t="s">
        <v>454</v>
      </c>
      <c r="F436" s="142">
        <v>27112311</v>
      </c>
      <c r="G436" s="105">
        <v>90015389</v>
      </c>
      <c r="H436" s="104" t="s">
        <v>1348</v>
      </c>
      <c r="I436" s="106">
        <v>60</v>
      </c>
      <c r="J436" s="107">
        <v>508.49999999999994</v>
      </c>
      <c r="K436" s="107">
        <v>30509.999999999996</v>
      </c>
      <c r="L436" s="38" t="s">
        <v>706</v>
      </c>
      <c r="M436" s="38" t="s">
        <v>707</v>
      </c>
    </row>
    <row r="437" spans="2:13" x14ac:dyDescent="0.25">
      <c r="B437" s="30" t="s">
        <v>713</v>
      </c>
      <c r="C437" s="101" t="s">
        <v>1349</v>
      </c>
      <c r="D437" s="102" t="s">
        <v>908</v>
      </c>
      <c r="E437" s="102" t="s">
        <v>1108</v>
      </c>
      <c r="F437" s="125"/>
      <c r="G437" s="105"/>
      <c r="H437" s="104" t="s">
        <v>1350</v>
      </c>
      <c r="I437" s="106"/>
      <c r="J437" s="107"/>
      <c r="K437" s="107">
        <v>142380</v>
      </c>
      <c r="L437" s="38"/>
      <c r="M437" s="38"/>
    </row>
    <row r="438" spans="2:13" x14ac:dyDescent="0.25">
      <c r="B438" s="30" t="s">
        <v>713</v>
      </c>
      <c r="C438" s="105">
        <v>29903</v>
      </c>
      <c r="D438" s="141" t="s">
        <v>60</v>
      </c>
      <c r="E438" s="141" t="s">
        <v>909</v>
      </c>
      <c r="F438" s="125"/>
      <c r="G438" s="154"/>
      <c r="H438" s="104" t="s">
        <v>1351</v>
      </c>
      <c r="I438" s="106"/>
      <c r="J438" s="107"/>
      <c r="K438" s="107"/>
      <c r="L438" s="105"/>
      <c r="M438" s="104"/>
    </row>
    <row r="439" spans="2:13" x14ac:dyDescent="0.25">
      <c r="B439" s="30" t="s">
        <v>713</v>
      </c>
      <c r="C439" s="101">
        <v>29903</v>
      </c>
      <c r="D439" s="102" t="s">
        <v>60</v>
      </c>
      <c r="E439" s="102" t="s">
        <v>18</v>
      </c>
      <c r="F439" s="125">
        <v>14111822</v>
      </c>
      <c r="G439" s="105"/>
      <c r="H439" s="128" t="s">
        <v>1352</v>
      </c>
      <c r="I439" s="106">
        <v>20</v>
      </c>
      <c r="J439" s="107">
        <v>5084.9999999999991</v>
      </c>
      <c r="K439" s="107">
        <v>101699.99999999999</v>
      </c>
      <c r="L439" s="105" t="s">
        <v>706</v>
      </c>
      <c r="M439" s="104" t="s">
        <v>707</v>
      </c>
    </row>
    <row r="440" spans="2:13" ht="38.25" x14ac:dyDescent="0.25">
      <c r="B440" s="30" t="s">
        <v>713</v>
      </c>
      <c r="C440" s="143">
        <v>29903</v>
      </c>
      <c r="D440" s="109" t="s">
        <v>60</v>
      </c>
      <c r="E440" s="109" t="s">
        <v>18</v>
      </c>
      <c r="F440" s="136">
        <v>14111811</v>
      </c>
      <c r="G440" s="42"/>
      <c r="H440" s="152" t="s">
        <v>1353</v>
      </c>
      <c r="I440" s="110">
        <v>9</v>
      </c>
      <c r="J440" s="111">
        <v>4520</v>
      </c>
      <c r="K440" s="111">
        <v>40680</v>
      </c>
      <c r="L440" s="38" t="s">
        <v>706</v>
      </c>
      <c r="M440" s="38" t="s">
        <v>707</v>
      </c>
    </row>
    <row r="441" spans="2:13" x14ac:dyDescent="0.25">
      <c r="B441" s="30" t="s">
        <v>713</v>
      </c>
      <c r="C441" s="143" t="s">
        <v>1354</v>
      </c>
      <c r="D441" s="109" t="s">
        <v>908</v>
      </c>
      <c r="E441" s="109" t="s">
        <v>1108</v>
      </c>
      <c r="F441" s="114"/>
      <c r="G441" s="42"/>
      <c r="H441" s="152" t="s">
        <v>1355</v>
      </c>
      <c r="I441" s="110"/>
      <c r="J441" s="111"/>
      <c r="K441" s="111">
        <v>2259999.9999999995</v>
      </c>
      <c r="L441" s="38"/>
      <c r="M441" s="38"/>
    </row>
    <row r="442" spans="2:13" x14ac:dyDescent="0.25">
      <c r="B442" s="30" t="s">
        <v>713</v>
      </c>
      <c r="C442" s="143">
        <v>29904</v>
      </c>
      <c r="D442" s="109" t="s">
        <v>585</v>
      </c>
      <c r="E442" s="109" t="s">
        <v>909</v>
      </c>
      <c r="F442" s="114"/>
      <c r="G442" s="42"/>
      <c r="H442" s="152" t="s">
        <v>1356</v>
      </c>
      <c r="I442" s="110"/>
      <c r="J442" s="111"/>
      <c r="K442" s="111"/>
      <c r="L442" s="38"/>
      <c r="M442" s="38"/>
    </row>
    <row r="443" spans="2:13" ht="38.25" x14ac:dyDescent="0.25">
      <c r="B443" s="30" t="s">
        <v>713</v>
      </c>
      <c r="C443" s="143">
        <v>29904</v>
      </c>
      <c r="D443" s="109" t="s">
        <v>585</v>
      </c>
      <c r="E443" s="109" t="s">
        <v>501</v>
      </c>
      <c r="F443" s="155">
        <v>46181604</v>
      </c>
      <c r="G443" s="121">
        <v>90017969</v>
      </c>
      <c r="H443" s="152" t="s">
        <v>1357</v>
      </c>
      <c r="I443" s="110">
        <v>30</v>
      </c>
      <c r="J443" s="111">
        <v>11299.999999999998</v>
      </c>
      <c r="K443" s="111">
        <v>338999.99999999994</v>
      </c>
      <c r="L443" s="38" t="s">
        <v>706</v>
      </c>
      <c r="M443" s="38" t="s">
        <v>707</v>
      </c>
    </row>
    <row r="444" spans="2:13" x14ac:dyDescent="0.25">
      <c r="B444" s="30" t="s">
        <v>713</v>
      </c>
      <c r="C444" s="105">
        <v>29904</v>
      </c>
      <c r="D444" s="141" t="s">
        <v>46</v>
      </c>
      <c r="E444" s="141" t="s">
        <v>909</v>
      </c>
      <c r="F444" s="125"/>
      <c r="G444" s="125"/>
      <c r="H444" s="104" t="s">
        <v>1359</v>
      </c>
      <c r="I444" s="106"/>
      <c r="J444" s="107"/>
      <c r="K444" s="107"/>
      <c r="L444" s="105"/>
      <c r="M444" s="104"/>
    </row>
    <row r="445" spans="2:13" x14ac:dyDescent="0.25">
      <c r="B445" s="30" t="s">
        <v>713</v>
      </c>
      <c r="C445" s="101">
        <v>29904</v>
      </c>
      <c r="D445" s="102" t="s">
        <v>46</v>
      </c>
      <c r="E445" s="102" t="s">
        <v>848</v>
      </c>
      <c r="F445" s="125">
        <v>46181501</v>
      </c>
      <c r="G445" s="105">
        <v>92007915</v>
      </c>
      <c r="H445" s="128" t="s">
        <v>1360</v>
      </c>
      <c r="I445" s="106">
        <v>60</v>
      </c>
      <c r="J445" s="107">
        <v>22599.999999999996</v>
      </c>
      <c r="K445" s="107">
        <v>1355999.9999999998</v>
      </c>
      <c r="L445" s="105" t="s">
        <v>706</v>
      </c>
      <c r="M445" s="104" t="s">
        <v>707</v>
      </c>
    </row>
    <row r="446" spans="2:13" ht="38.25" x14ac:dyDescent="0.25">
      <c r="B446" s="30" t="s">
        <v>713</v>
      </c>
      <c r="C446" s="143">
        <v>29904</v>
      </c>
      <c r="D446" s="109" t="s">
        <v>46</v>
      </c>
      <c r="E446" s="109" t="s">
        <v>1361</v>
      </c>
      <c r="F446" s="136">
        <v>46181516</v>
      </c>
      <c r="G446" s="42">
        <v>90017803</v>
      </c>
      <c r="H446" s="152" t="s">
        <v>1362</v>
      </c>
      <c r="I446" s="110">
        <v>50</v>
      </c>
      <c r="J446" s="111">
        <v>11299.999999999998</v>
      </c>
      <c r="K446" s="111">
        <v>564999.99999999988</v>
      </c>
      <c r="L446" s="38" t="s">
        <v>706</v>
      </c>
      <c r="M446" s="38" t="s">
        <v>707</v>
      </c>
    </row>
    <row r="447" spans="2:13" x14ac:dyDescent="0.25">
      <c r="B447" s="30" t="s">
        <v>713</v>
      </c>
      <c r="C447" s="143" t="s">
        <v>1363</v>
      </c>
      <c r="D447" s="109" t="s">
        <v>908</v>
      </c>
      <c r="E447" s="109" t="s">
        <v>909</v>
      </c>
      <c r="F447" s="136"/>
      <c r="G447" s="42"/>
      <c r="H447" s="152" t="s">
        <v>1364</v>
      </c>
      <c r="I447" s="110"/>
      <c r="J447" s="111"/>
      <c r="K447" s="111">
        <v>6382240</v>
      </c>
      <c r="L447" s="38"/>
      <c r="M447" s="38"/>
    </row>
    <row r="448" spans="2:13" x14ac:dyDescent="0.25">
      <c r="B448" s="30" t="s">
        <v>713</v>
      </c>
      <c r="C448" s="143">
        <v>29906</v>
      </c>
      <c r="D448" s="109" t="s">
        <v>639</v>
      </c>
      <c r="E448" s="109" t="s">
        <v>909</v>
      </c>
      <c r="F448" s="136"/>
      <c r="G448" s="42"/>
      <c r="H448" s="152" t="s">
        <v>1365</v>
      </c>
      <c r="I448" s="110"/>
      <c r="J448" s="111"/>
      <c r="K448" s="111"/>
      <c r="L448" s="38"/>
      <c r="M448" s="38"/>
    </row>
    <row r="449" spans="2:13" ht="38.25" x14ac:dyDescent="0.25">
      <c r="B449" s="30" t="s">
        <v>713</v>
      </c>
      <c r="C449" s="143">
        <v>29906</v>
      </c>
      <c r="D449" s="109" t="s">
        <v>639</v>
      </c>
      <c r="E449" s="109" t="s">
        <v>1366</v>
      </c>
      <c r="F449" s="136">
        <v>46181804</v>
      </c>
      <c r="G449" s="42">
        <v>92086375</v>
      </c>
      <c r="H449" s="152" t="s">
        <v>1367</v>
      </c>
      <c r="I449" s="110">
        <v>30</v>
      </c>
      <c r="J449" s="111">
        <v>2260</v>
      </c>
      <c r="K449" s="111">
        <v>67800</v>
      </c>
      <c r="L449" s="38" t="s">
        <v>706</v>
      </c>
      <c r="M449" s="38" t="s">
        <v>707</v>
      </c>
    </row>
    <row r="450" spans="2:13" ht="38.25" x14ac:dyDescent="0.25">
      <c r="B450" s="30" t="s">
        <v>713</v>
      </c>
      <c r="C450" s="143">
        <v>29906</v>
      </c>
      <c r="D450" s="109" t="s">
        <v>46</v>
      </c>
      <c r="E450" s="109" t="s">
        <v>1368</v>
      </c>
      <c r="F450" s="114">
        <v>46181804</v>
      </c>
      <c r="G450" s="42">
        <v>92052072</v>
      </c>
      <c r="H450" s="152" t="s">
        <v>1369</v>
      </c>
      <c r="I450" s="110">
        <v>20</v>
      </c>
      <c r="J450" s="111">
        <v>1130</v>
      </c>
      <c r="K450" s="111">
        <v>22600</v>
      </c>
      <c r="L450" s="38" t="s">
        <v>706</v>
      </c>
      <c r="M450" s="38" t="s">
        <v>707</v>
      </c>
    </row>
    <row r="451" spans="2:13" ht="38.25" x14ac:dyDescent="0.25">
      <c r="B451" s="30" t="s">
        <v>713</v>
      </c>
      <c r="C451" s="143">
        <v>29906</v>
      </c>
      <c r="D451" s="109" t="s">
        <v>639</v>
      </c>
      <c r="E451" s="109" t="s">
        <v>1189</v>
      </c>
      <c r="F451" s="136">
        <v>46181540</v>
      </c>
      <c r="G451" s="121">
        <v>90015448</v>
      </c>
      <c r="H451" s="152" t="s">
        <v>1370</v>
      </c>
      <c r="I451" s="110">
        <v>90</v>
      </c>
      <c r="J451" s="111">
        <v>5649.9999999999991</v>
      </c>
      <c r="K451" s="111">
        <v>508499.99999999994</v>
      </c>
      <c r="L451" s="38" t="s">
        <v>706</v>
      </c>
      <c r="M451" s="38" t="s">
        <v>707</v>
      </c>
    </row>
    <row r="452" spans="2:13" ht="38.25" x14ac:dyDescent="0.25">
      <c r="B452" s="30" t="s">
        <v>713</v>
      </c>
      <c r="C452" s="143">
        <v>29906</v>
      </c>
      <c r="D452" s="109" t="s">
        <v>639</v>
      </c>
      <c r="E452" s="109" t="s">
        <v>1219</v>
      </c>
      <c r="F452" s="114">
        <v>46181520</v>
      </c>
      <c r="G452" s="42">
        <v>90002832</v>
      </c>
      <c r="H452" s="152" t="s">
        <v>1371</v>
      </c>
      <c r="I452" s="110">
        <v>90</v>
      </c>
      <c r="J452" s="111">
        <v>8475</v>
      </c>
      <c r="K452" s="111">
        <v>762750</v>
      </c>
      <c r="L452" s="38" t="s">
        <v>706</v>
      </c>
      <c r="M452" s="38" t="s">
        <v>707</v>
      </c>
    </row>
    <row r="453" spans="2:13" x14ac:dyDescent="0.25">
      <c r="B453" s="30" t="s">
        <v>713</v>
      </c>
      <c r="C453" s="143">
        <v>29906</v>
      </c>
      <c r="D453" s="109" t="s">
        <v>46</v>
      </c>
      <c r="E453" s="109" t="s">
        <v>909</v>
      </c>
      <c r="F453" s="114"/>
      <c r="G453" s="42"/>
      <c r="H453" s="152" t="s">
        <v>1372</v>
      </c>
      <c r="I453" s="110"/>
      <c r="J453" s="111"/>
      <c r="K453" s="111"/>
      <c r="L453" s="38"/>
      <c r="M453" s="38"/>
    </row>
    <row r="454" spans="2:13" ht="38.25" x14ac:dyDescent="0.25">
      <c r="B454" s="30" t="s">
        <v>713</v>
      </c>
      <c r="C454" s="42">
        <v>29906</v>
      </c>
      <c r="D454" s="144" t="s">
        <v>46</v>
      </c>
      <c r="E454" s="144" t="s">
        <v>985</v>
      </c>
      <c r="F454" s="114">
        <v>46181516</v>
      </c>
      <c r="G454" s="42">
        <v>90017803</v>
      </c>
      <c r="H454" s="156" t="s">
        <v>1373</v>
      </c>
      <c r="I454" s="110">
        <v>90</v>
      </c>
      <c r="J454" s="111">
        <v>6779.9999999999991</v>
      </c>
      <c r="K454" s="111">
        <v>610199.99999999988</v>
      </c>
      <c r="L454" s="38" t="s">
        <v>706</v>
      </c>
      <c r="M454" s="38" t="s">
        <v>707</v>
      </c>
    </row>
    <row r="455" spans="2:13" x14ac:dyDescent="0.25">
      <c r="B455" s="30" t="s">
        <v>713</v>
      </c>
      <c r="C455" s="42">
        <v>29906</v>
      </c>
      <c r="D455" s="144" t="s">
        <v>105</v>
      </c>
      <c r="E455" s="144" t="s">
        <v>909</v>
      </c>
      <c r="F455" s="114"/>
      <c r="G455" s="42"/>
      <c r="H455" s="156" t="s">
        <v>1374</v>
      </c>
      <c r="I455" s="110"/>
      <c r="J455" s="111"/>
      <c r="K455" s="111"/>
      <c r="L455" s="38"/>
      <c r="M455" s="38"/>
    </row>
    <row r="456" spans="2:13" ht="38.25" x14ac:dyDescent="0.25">
      <c r="B456" s="30" t="s">
        <v>713</v>
      </c>
      <c r="C456" s="42">
        <v>29906</v>
      </c>
      <c r="D456" s="144" t="s">
        <v>105</v>
      </c>
      <c r="E456" s="144" t="s">
        <v>393</v>
      </c>
      <c r="F456" s="114">
        <v>46181504</v>
      </c>
      <c r="G456" s="42">
        <v>90002945</v>
      </c>
      <c r="H456" s="156" t="s">
        <v>1375</v>
      </c>
      <c r="I456" s="110">
        <v>1250</v>
      </c>
      <c r="J456" s="111">
        <v>2260</v>
      </c>
      <c r="K456" s="111">
        <v>2825000</v>
      </c>
      <c r="L456" s="38" t="s">
        <v>706</v>
      </c>
      <c r="M456" s="38" t="s">
        <v>707</v>
      </c>
    </row>
    <row r="457" spans="2:13" x14ac:dyDescent="0.25">
      <c r="B457" s="30" t="s">
        <v>713</v>
      </c>
      <c r="C457" s="42">
        <v>29906</v>
      </c>
      <c r="D457" s="144" t="s">
        <v>639</v>
      </c>
      <c r="E457" s="144" t="s">
        <v>909</v>
      </c>
      <c r="F457" s="114"/>
      <c r="G457" s="42"/>
      <c r="H457" s="156" t="s">
        <v>1376</v>
      </c>
      <c r="I457" s="110"/>
      <c r="J457" s="111"/>
      <c r="K457" s="111"/>
      <c r="L457" s="38"/>
      <c r="M457" s="38"/>
    </row>
    <row r="458" spans="2:13" ht="38.25" x14ac:dyDescent="0.25">
      <c r="B458" s="30" t="s">
        <v>713</v>
      </c>
      <c r="C458" s="42">
        <v>29906</v>
      </c>
      <c r="D458" s="144" t="s">
        <v>639</v>
      </c>
      <c r="E458" s="144" t="s">
        <v>1377</v>
      </c>
      <c r="F458" s="137">
        <v>46182211</v>
      </c>
      <c r="G458" s="121">
        <v>92039776</v>
      </c>
      <c r="H458" s="156" t="s">
        <v>1378</v>
      </c>
      <c r="I458" s="110">
        <v>110</v>
      </c>
      <c r="J458" s="111">
        <v>5084.9999999999991</v>
      </c>
      <c r="K458" s="111">
        <v>559349.99999999988</v>
      </c>
      <c r="L458" s="38" t="s">
        <v>706</v>
      </c>
      <c r="M458" s="38" t="s">
        <v>707</v>
      </c>
    </row>
    <row r="459" spans="2:13" x14ac:dyDescent="0.25">
      <c r="B459" s="30" t="s">
        <v>713</v>
      </c>
      <c r="C459" s="42">
        <v>29906</v>
      </c>
      <c r="D459" s="144" t="s">
        <v>639</v>
      </c>
      <c r="E459" s="144" t="s">
        <v>909</v>
      </c>
      <c r="F459" s="114"/>
      <c r="G459" s="42"/>
      <c r="H459" s="156" t="s">
        <v>1379</v>
      </c>
      <c r="I459" s="110"/>
      <c r="J459" s="111"/>
      <c r="K459" s="111"/>
      <c r="L459" s="38"/>
      <c r="M459" s="38"/>
    </row>
    <row r="460" spans="2:13" ht="38.25" x14ac:dyDescent="0.25">
      <c r="B460" s="30" t="s">
        <v>713</v>
      </c>
      <c r="C460" s="42">
        <v>29906</v>
      </c>
      <c r="D460" s="144" t="s">
        <v>639</v>
      </c>
      <c r="E460" s="144" t="s">
        <v>454</v>
      </c>
      <c r="F460" s="114">
        <v>46182001</v>
      </c>
      <c r="G460" s="42">
        <v>92008099</v>
      </c>
      <c r="H460" s="156" t="s">
        <v>1380</v>
      </c>
      <c r="I460" s="110">
        <v>26</v>
      </c>
      <c r="J460" s="111">
        <v>11299.999999999998</v>
      </c>
      <c r="K460" s="111">
        <v>293799.99999999994</v>
      </c>
      <c r="L460" s="38" t="s">
        <v>706</v>
      </c>
      <c r="M460" s="38" t="s">
        <v>707</v>
      </c>
    </row>
    <row r="461" spans="2:13" ht="38.25" x14ac:dyDescent="0.25">
      <c r="B461" s="30" t="s">
        <v>713</v>
      </c>
      <c r="C461" s="42">
        <v>29906</v>
      </c>
      <c r="D461" s="144" t="s">
        <v>639</v>
      </c>
      <c r="E461" s="144" t="s">
        <v>429</v>
      </c>
      <c r="F461" s="136">
        <v>46182001</v>
      </c>
      <c r="G461" s="42">
        <v>90030807</v>
      </c>
      <c r="H461" s="156" t="s">
        <v>1381</v>
      </c>
      <c r="I461" s="110">
        <v>8200</v>
      </c>
      <c r="J461" s="111">
        <v>56.499999999999993</v>
      </c>
      <c r="K461" s="111">
        <v>463299.99999999994</v>
      </c>
      <c r="L461" s="38" t="s">
        <v>706</v>
      </c>
      <c r="M461" s="38" t="s">
        <v>707</v>
      </c>
    </row>
    <row r="462" spans="2:13" x14ac:dyDescent="0.25">
      <c r="B462" s="30" t="s">
        <v>713</v>
      </c>
      <c r="C462" s="42">
        <v>29906</v>
      </c>
      <c r="D462" s="144" t="s">
        <v>432</v>
      </c>
      <c r="E462" s="144" t="s">
        <v>909</v>
      </c>
      <c r="F462" s="136"/>
      <c r="G462" s="42"/>
      <c r="H462" s="156" t="s">
        <v>1382</v>
      </c>
      <c r="I462" s="110"/>
      <c r="J462" s="111"/>
      <c r="K462" s="111"/>
      <c r="L462" s="38"/>
      <c r="M462" s="38"/>
    </row>
    <row r="463" spans="2:13" ht="38.25" x14ac:dyDescent="0.25">
      <c r="B463" s="30" t="s">
        <v>713</v>
      </c>
      <c r="C463" s="143">
        <v>29906</v>
      </c>
      <c r="D463" s="109" t="s">
        <v>432</v>
      </c>
      <c r="E463" s="109" t="s">
        <v>159</v>
      </c>
      <c r="F463" s="114">
        <v>46181703</v>
      </c>
      <c r="G463" s="42">
        <v>92007527</v>
      </c>
      <c r="H463" s="152" t="s">
        <v>1383</v>
      </c>
      <c r="I463" s="110">
        <v>50</v>
      </c>
      <c r="J463" s="111">
        <v>1130</v>
      </c>
      <c r="K463" s="111">
        <v>56500</v>
      </c>
      <c r="L463" s="38" t="s">
        <v>706</v>
      </c>
      <c r="M463" s="38" t="s">
        <v>707</v>
      </c>
    </row>
    <row r="464" spans="2:13" ht="38.25" x14ac:dyDescent="0.25">
      <c r="B464" s="30" t="s">
        <v>713</v>
      </c>
      <c r="C464" s="143">
        <v>29906</v>
      </c>
      <c r="D464" s="109" t="s">
        <v>432</v>
      </c>
      <c r="E464" s="109" t="s">
        <v>436</v>
      </c>
      <c r="F464" s="137">
        <v>46181802</v>
      </c>
      <c r="G464" s="42">
        <v>92007594</v>
      </c>
      <c r="H464" s="152" t="s">
        <v>1384</v>
      </c>
      <c r="I464" s="110">
        <v>30</v>
      </c>
      <c r="J464" s="111">
        <v>1130</v>
      </c>
      <c r="K464" s="111">
        <v>33900</v>
      </c>
      <c r="L464" s="38" t="s">
        <v>706</v>
      </c>
      <c r="M464" s="38" t="s">
        <v>707</v>
      </c>
    </row>
    <row r="465" spans="2:13" ht="39" x14ac:dyDescent="0.25">
      <c r="B465" s="30" t="s">
        <v>713</v>
      </c>
      <c r="C465" s="102">
        <v>29906</v>
      </c>
      <c r="D465" s="102" t="s">
        <v>432</v>
      </c>
      <c r="E465" s="102" t="s">
        <v>144</v>
      </c>
      <c r="F465" s="125">
        <v>46181804</v>
      </c>
      <c r="G465" s="105">
        <v>92141502</v>
      </c>
      <c r="H465" s="131" t="s">
        <v>1385</v>
      </c>
      <c r="I465" s="106">
        <v>4</v>
      </c>
      <c r="J465" s="107">
        <v>2260</v>
      </c>
      <c r="K465" s="107">
        <v>9040</v>
      </c>
      <c r="L465" s="105" t="s">
        <v>706</v>
      </c>
      <c r="M465" s="104" t="s">
        <v>707</v>
      </c>
    </row>
    <row r="466" spans="2:13" x14ac:dyDescent="0.25">
      <c r="B466" s="30" t="s">
        <v>713</v>
      </c>
      <c r="C466" s="101">
        <v>29906</v>
      </c>
      <c r="D466" s="102" t="s">
        <v>1079</v>
      </c>
      <c r="E466" s="102" t="s">
        <v>909</v>
      </c>
      <c r="F466" s="125"/>
      <c r="G466" s="105"/>
      <c r="H466" s="128" t="s">
        <v>1386</v>
      </c>
      <c r="I466" s="106"/>
      <c r="J466" s="107"/>
      <c r="K466" s="107"/>
      <c r="L466" s="105"/>
      <c r="M466" s="104"/>
    </row>
    <row r="467" spans="2:13" ht="38.25" x14ac:dyDescent="0.25">
      <c r="B467" s="30" t="s">
        <v>713</v>
      </c>
      <c r="C467" s="101">
        <v>29906</v>
      </c>
      <c r="D467" s="102" t="s">
        <v>1079</v>
      </c>
      <c r="E467" s="102" t="s">
        <v>1387</v>
      </c>
      <c r="F467" s="140">
        <v>46181503</v>
      </c>
      <c r="G467" s="105">
        <v>92004874</v>
      </c>
      <c r="H467" s="128" t="s">
        <v>1388</v>
      </c>
      <c r="I467" s="106">
        <v>50</v>
      </c>
      <c r="J467" s="107">
        <v>3389.9999999999995</v>
      </c>
      <c r="K467" s="107">
        <v>169499.99999999997</v>
      </c>
      <c r="L467" s="38" t="s">
        <v>706</v>
      </c>
      <c r="M467" s="38" t="s">
        <v>707</v>
      </c>
    </row>
    <row r="468" spans="2:13" x14ac:dyDescent="0.25">
      <c r="B468" s="30" t="s">
        <v>713</v>
      </c>
      <c r="C468" s="101">
        <v>29999</v>
      </c>
      <c r="D468" s="102" t="s">
        <v>908</v>
      </c>
      <c r="E468" s="102" t="s">
        <v>909</v>
      </c>
      <c r="F468" s="125"/>
      <c r="G468" s="105"/>
      <c r="H468" s="128" t="s">
        <v>1389</v>
      </c>
      <c r="I468" s="106"/>
      <c r="J468" s="107"/>
      <c r="K468" s="107">
        <v>396666919.15999997</v>
      </c>
      <c r="L468" s="105"/>
      <c r="M468" s="104"/>
    </row>
    <row r="469" spans="2:13" x14ac:dyDescent="0.25">
      <c r="B469" s="30" t="s">
        <v>713</v>
      </c>
      <c r="C469" s="101">
        <v>29999</v>
      </c>
      <c r="D469" s="102" t="s">
        <v>105</v>
      </c>
      <c r="E469" s="102" t="s">
        <v>909</v>
      </c>
      <c r="F469" s="125"/>
      <c r="G469" s="105"/>
      <c r="H469" s="128" t="s">
        <v>1390</v>
      </c>
      <c r="I469" s="106"/>
      <c r="J469" s="107"/>
      <c r="K469" s="107"/>
      <c r="L469" s="38"/>
      <c r="M469" s="38"/>
    </row>
    <row r="470" spans="2:13" ht="38.25" x14ac:dyDescent="0.25">
      <c r="B470" s="30" t="s">
        <v>713</v>
      </c>
      <c r="C470" s="101">
        <v>29999</v>
      </c>
      <c r="D470" s="102" t="s">
        <v>105</v>
      </c>
      <c r="E470" s="102" t="s">
        <v>556</v>
      </c>
      <c r="F470" s="125">
        <v>46181541</v>
      </c>
      <c r="G470" s="105">
        <v>92055037</v>
      </c>
      <c r="H470" s="128" t="s">
        <v>1391</v>
      </c>
      <c r="I470" s="106">
        <v>250</v>
      </c>
      <c r="J470" s="107">
        <v>1000</v>
      </c>
      <c r="K470" s="107">
        <v>250000</v>
      </c>
      <c r="L470" s="38" t="s">
        <v>706</v>
      </c>
      <c r="M470" s="38" t="s">
        <v>707</v>
      </c>
    </row>
    <row r="471" spans="2:13" x14ac:dyDescent="0.25">
      <c r="B471" s="30" t="s">
        <v>713</v>
      </c>
      <c r="C471" s="141">
        <v>29999</v>
      </c>
      <c r="D471" s="141" t="s">
        <v>295</v>
      </c>
      <c r="E471" s="141" t="s">
        <v>909</v>
      </c>
      <c r="F471" s="125"/>
      <c r="G471" s="105"/>
      <c r="H471" s="157" t="s">
        <v>1392</v>
      </c>
      <c r="I471" s="106"/>
      <c r="J471" s="107"/>
      <c r="K471" s="107"/>
      <c r="L471" s="105"/>
      <c r="M471" s="104"/>
    </row>
    <row r="472" spans="2:13" ht="38.25" x14ac:dyDescent="0.25">
      <c r="B472" s="30" t="s">
        <v>713</v>
      </c>
      <c r="C472" s="105">
        <v>29999</v>
      </c>
      <c r="D472" s="141" t="s">
        <v>295</v>
      </c>
      <c r="E472" s="141" t="s">
        <v>1393</v>
      </c>
      <c r="F472" s="125">
        <v>31201623</v>
      </c>
      <c r="G472" s="105">
        <v>90030220</v>
      </c>
      <c r="H472" s="157" t="s">
        <v>1394</v>
      </c>
      <c r="I472" s="106">
        <v>681.30000000000007</v>
      </c>
      <c r="J472" s="107">
        <v>2500</v>
      </c>
      <c r="K472" s="107">
        <v>1703250.0000000002</v>
      </c>
      <c r="L472" s="38" t="s">
        <v>706</v>
      </c>
      <c r="M472" s="38" t="s">
        <v>707</v>
      </c>
    </row>
    <row r="473" spans="2:13" ht="38.25" x14ac:dyDescent="0.25">
      <c r="B473" s="30" t="s">
        <v>713</v>
      </c>
      <c r="C473" s="105">
        <v>29999</v>
      </c>
      <c r="D473" s="141" t="s">
        <v>295</v>
      </c>
      <c r="E473" s="141" t="s">
        <v>415</v>
      </c>
      <c r="F473" s="125">
        <v>31201610</v>
      </c>
      <c r="G473" s="105">
        <v>92145974</v>
      </c>
      <c r="H473" s="157" t="s">
        <v>1395</v>
      </c>
      <c r="I473" s="106">
        <v>2271</v>
      </c>
      <c r="J473" s="107">
        <v>2712</v>
      </c>
      <c r="K473" s="107">
        <v>6158952</v>
      </c>
      <c r="L473" s="38" t="s">
        <v>706</v>
      </c>
      <c r="M473" s="38" t="s">
        <v>707</v>
      </c>
    </row>
    <row r="474" spans="2:13" x14ac:dyDescent="0.25">
      <c r="B474" s="30" t="s">
        <v>713</v>
      </c>
      <c r="C474" s="105" t="s">
        <v>1234</v>
      </c>
      <c r="D474" s="141" t="s">
        <v>46</v>
      </c>
      <c r="E474" s="141" t="s">
        <v>909</v>
      </c>
      <c r="F474" s="125"/>
      <c r="G474" s="105"/>
      <c r="H474" s="157" t="s">
        <v>1396</v>
      </c>
      <c r="I474" s="106"/>
      <c r="J474" s="107"/>
      <c r="K474" s="107"/>
      <c r="L474" s="38"/>
      <c r="M474" s="38"/>
    </row>
    <row r="475" spans="2:13" ht="38.25" x14ac:dyDescent="0.25">
      <c r="B475" s="30" t="s">
        <v>713</v>
      </c>
      <c r="C475" s="105">
        <v>29999</v>
      </c>
      <c r="D475" s="141" t="s">
        <v>46</v>
      </c>
      <c r="E475" s="141" t="s">
        <v>1397</v>
      </c>
      <c r="F475" s="125">
        <v>56112304</v>
      </c>
      <c r="G475" s="105">
        <v>92078663</v>
      </c>
      <c r="H475" s="157" t="s">
        <v>1398</v>
      </c>
      <c r="I475" s="106">
        <v>0</v>
      </c>
      <c r="J475" s="107">
        <v>9490</v>
      </c>
      <c r="K475" s="107">
        <v>0</v>
      </c>
      <c r="L475" s="38" t="s">
        <v>706</v>
      </c>
      <c r="M475" s="38" t="s">
        <v>707</v>
      </c>
    </row>
    <row r="476" spans="2:13" ht="38.25" x14ac:dyDescent="0.25">
      <c r="B476" s="30" t="s">
        <v>713</v>
      </c>
      <c r="C476" s="105">
        <v>29999</v>
      </c>
      <c r="D476" s="141" t="s">
        <v>46</v>
      </c>
      <c r="E476" s="141" t="s">
        <v>1399</v>
      </c>
      <c r="F476" s="125">
        <v>56112301</v>
      </c>
      <c r="G476" s="105">
        <v>92078661</v>
      </c>
      <c r="H476" s="157" t="s">
        <v>1400</v>
      </c>
      <c r="I476" s="106">
        <v>0</v>
      </c>
      <c r="J476" s="107">
        <v>3990</v>
      </c>
      <c r="K476" s="107">
        <v>0</v>
      </c>
      <c r="L476" s="38" t="s">
        <v>706</v>
      </c>
      <c r="M476" s="38" t="s">
        <v>707</v>
      </c>
    </row>
    <row r="477" spans="2:13" ht="38.25" x14ac:dyDescent="0.25">
      <c r="B477" s="30" t="s">
        <v>713</v>
      </c>
      <c r="C477" s="105">
        <v>29999</v>
      </c>
      <c r="D477" s="141" t="s">
        <v>46</v>
      </c>
      <c r="E477" s="141" t="s">
        <v>1397</v>
      </c>
      <c r="F477" s="132">
        <v>56112304</v>
      </c>
      <c r="G477" s="132">
        <v>92078662</v>
      </c>
      <c r="H477" s="157" t="s">
        <v>1401</v>
      </c>
      <c r="I477" s="106">
        <v>0</v>
      </c>
      <c r="J477" s="107">
        <v>3990</v>
      </c>
      <c r="K477" s="107">
        <v>0</v>
      </c>
      <c r="L477" s="38" t="s">
        <v>706</v>
      </c>
      <c r="M477" s="38" t="s">
        <v>707</v>
      </c>
    </row>
    <row r="478" spans="2:13" x14ac:dyDescent="0.25">
      <c r="B478" s="30" t="s">
        <v>713</v>
      </c>
      <c r="C478" s="141">
        <v>29999</v>
      </c>
      <c r="D478" s="141" t="s">
        <v>46</v>
      </c>
      <c r="E478" s="141" t="s">
        <v>1399</v>
      </c>
      <c r="F478" s="125">
        <v>56112301</v>
      </c>
      <c r="G478" s="105">
        <v>92081867</v>
      </c>
      <c r="H478" s="128" t="s">
        <v>1402</v>
      </c>
      <c r="I478" s="106">
        <v>41184</v>
      </c>
      <c r="J478" s="107">
        <v>4124.5</v>
      </c>
      <c r="K478" s="107">
        <v>169863408</v>
      </c>
      <c r="L478" s="105" t="s">
        <v>706</v>
      </c>
      <c r="M478" s="104" t="s">
        <v>707</v>
      </c>
    </row>
    <row r="479" spans="2:13" ht="38.25" x14ac:dyDescent="0.25">
      <c r="B479" s="30" t="s">
        <v>713</v>
      </c>
      <c r="C479" s="141">
        <v>29999</v>
      </c>
      <c r="D479" s="141" t="s">
        <v>46</v>
      </c>
      <c r="E479" s="141" t="s">
        <v>1399</v>
      </c>
      <c r="F479" s="125">
        <v>56112304</v>
      </c>
      <c r="G479" s="132">
        <v>92081858</v>
      </c>
      <c r="H479" s="139" t="s">
        <v>1403</v>
      </c>
      <c r="I479" s="106">
        <v>41184</v>
      </c>
      <c r="J479" s="107">
        <v>4124.5</v>
      </c>
      <c r="K479" s="107">
        <v>169863408</v>
      </c>
      <c r="L479" s="38" t="s">
        <v>706</v>
      </c>
      <c r="M479" s="38" t="s">
        <v>707</v>
      </c>
    </row>
    <row r="480" spans="2:13" ht="38.25" x14ac:dyDescent="0.25">
      <c r="B480" s="30" t="s">
        <v>713</v>
      </c>
      <c r="C480" s="105">
        <v>29999</v>
      </c>
      <c r="D480" s="141" t="s">
        <v>46</v>
      </c>
      <c r="E480" s="141" t="s">
        <v>1397</v>
      </c>
      <c r="F480" s="140">
        <v>56112304</v>
      </c>
      <c r="G480" s="105">
        <v>92119708</v>
      </c>
      <c r="H480" s="157" t="s">
        <v>1404</v>
      </c>
      <c r="I480" s="106">
        <v>4019.9999999999995</v>
      </c>
      <c r="J480" s="107">
        <v>6780</v>
      </c>
      <c r="K480" s="107">
        <v>27255599.999999996</v>
      </c>
      <c r="L480" s="38" t="s">
        <v>706</v>
      </c>
      <c r="M480" s="38" t="s">
        <v>707</v>
      </c>
    </row>
    <row r="481" spans="2:13" x14ac:dyDescent="0.25">
      <c r="B481" s="30" t="s">
        <v>713</v>
      </c>
      <c r="C481" s="105" t="s">
        <v>1234</v>
      </c>
      <c r="D481" s="141" t="s">
        <v>46</v>
      </c>
      <c r="E481" s="141" t="s">
        <v>909</v>
      </c>
      <c r="F481" s="140"/>
      <c r="G481" s="105"/>
      <c r="H481" s="157" t="s">
        <v>1405</v>
      </c>
      <c r="I481" s="106"/>
      <c r="J481" s="107"/>
      <c r="K481" s="107"/>
      <c r="L481" s="38"/>
      <c r="M481" s="38"/>
    </row>
    <row r="482" spans="2:13" ht="38.25" x14ac:dyDescent="0.25">
      <c r="B482" s="30" t="s">
        <v>713</v>
      </c>
      <c r="C482" s="105" t="s">
        <v>1234</v>
      </c>
      <c r="D482" s="141" t="s">
        <v>302</v>
      </c>
      <c r="E482" s="141" t="s">
        <v>1406</v>
      </c>
      <c r="F482" s="125">
        <v>56101903</v>
      </c>
      <c r="G482" s="105">
        <v>92154298</v>
      </c>
      <c r="H482" s="157" t="s">
        <v>1407</v>
      </c>
      <c r="I482" s="106">
        <v>8100</v>
      </c>
      <c r="J482" s="107">
        <v>49.720000000000006</v>
      </c>
      <c r="K482" s="107">
        <v>402732.00000000006</v>
      </c>
      <c r="L482" s="38" t="s">
        <v>706</v>
      </c>
      <c r="M482" s="38" t="s">
        <v>707</v>
      </c>
    </row>
    <row r="483" spans="2:13" ht="38.25" x14ac:dyDescent="0.25">
      <c r="B483" s="30" t="s">
        <v>713</v>
      </c>
      <c r="C483" s="105">
        <v>29999</v>
      </c>
      <c r="D483" s="141" t="s">
        <v>46</v>
      </c>
      <c r="E483" s="141" t="s">
        <v>1135</v>
      </c>
      <c r="F483" s="125">
        <v>56101903</v>
      </c>
      <c r="G483" s="105">
        <v>92148804</v>
      </c>
      <c r="H483" s="157" t="s">
        <v>1408</v>
      </c>
      <c r="I483" s="106">
        <v>147600</v>
      </c>
      <c r="J483" s="107">
        <v>25.752699999999997</v>
      </c>
      <c r="K483" s="107">
        <v>3801098.5199999996</v>
      </c>
      <c r="L483" s="38" t="s">
        <v>706</v>
      </c>
      <c r="M483" s="38" t="s">
        <v>707</v>
      </c>
    </row>
    <row r="484" spans="2:13" ht="38.25" x14ac:dyDescent="0.25">
      <c r="B484" s="30" t="s">
        <v>713</v>
      </c>
      <c r="C484" s="105">
        <v>29999</v>
      </c>
      <c r="D484" s="141" t="s">
        <v>302</v>
      </c>
      <c r="E484" s="141" t="s">
        <v>1409</v>
      </c>
      <c r="F484" s="125">
        <v>56101903</v>
      </c>
      <c r="G484" s="105">
        <v>92148802</v>
      </c>
      <c r="H484" s="157" t="s">
        <v>1410</v>
      </c>
      <c r="I484" s="106">
        <v>16400</v>
      </c>
      <c r="J484" s="107">
        <v>31.075000000000003</v>
      </c>
      <c r="K484" s="107">
        <v>509630.00000000006</v>
      </c>
      <c r="L484" s="38" t="s">
        <v>706</v>
      </c>
      <c r="M484" s="38" t="s">
        <v>707</v>
      </c>
    </row>
    <row r="485" spans="2:13" x14ac:dyDescent="0.25">
      <c r="B485" s="30" t="s">
        <v>713</v>
      </c>
      <c r="C485" s="105">
        <v>29999</v>
      </c>
      <c r="D485" s="141" t="s">
        <v>302</v>
      </c>
      <c r="E485" s="141" t="s">
        <v>1409</v>
      </c>
      <c r="F485" s="125">
        <v>56101903</v>
      </c>
      <c r="G485" s="154">
        <v>92079299</v>
      </c>
      <c r="H485" s="157" t="s">
        <v>1411</v>
      </c>
      <c r="I485" s="106">
        <v>147600</v>
      </c>
      <c r="J485" s="107">
        <v>24.611400000000003</v>
      </c>
      <c r="K485" s="107">
        <v>3632642.6400000006</v>
      </c>
      <c r="L485" s="105" t="s">
        <v>706</v>
      </c>
      <c r="M485" s="104" t="s">
        <v>707</v>
      </c>
    </row>
    <row r="486" spans="2:13" ht="26.25" x14ac:dyDescent="0.25">
      <c r="B486" s="30" t="s">
        <v>713</v>
      </c>
      <c r="C486" s="141">
        <v>29999</v>
      </c>
      <c r="D486" s="141" t="s">
        <v>302</v>
      </c>
      <c r="E486" s="141" t="s">
        <v>199</v>
      </c>
      <c r="F486" s="158">
        <v>56101903</v>
      </c>
      <c r="G486" s="159">
        <v>92079300</v>
      </c>
      <c r="H486" s="160" t="s">
        <v>1412</v>
      </c>
      <c r="I486" s="106">
        <v>4823.9999999999991</v>
      </c>
      <c r="J486" s="107">
        <v>452</v>
      </c>
      <c r="K486" s="107">
        <v>2180447.9999999995</v>
      </c>
      <c r="L486" s="105" t="s">
        <v>706</v>
      </c>
      <c r="M486" s="104" t="s">
        <v>707</v>
      </c>
    </row>
    <row r="487" spans="2:13" ht="38.25" x14ac:dyDescent="0.25">
      <c r="B487" s="30" t="s">
        <v>713</v>
      </c>
      <c r="C487" s="105">
        <v>29999</v>
      </c>
      <c r="D487" s="141" t="s">
        <v>46</v>
      </c>
      <c r="E487" s="141" t="s">
        <v>1413</v>
      </c>
      <c r="F487" s="125">
        <v>55121701</v>
      </c>
      <c r="G487" s="105">
        <v>92148757</v>
      </c>
      <c r="H487" s="157" t="s">
        <v>1414</v>
      </c>
      <c r="I487" s="106">
        <v>78200</v>
      </c>
      <c r="J487" s="107">
        <v>141.25</v>
      </c>
      <c r="K487" s="107">
        <v>11045750</v>
      </c>
      <c r="L487" s="38" t="s">
        <v>706</v>
      </c>
      <c r="M487" s="38" t="s">
        <v>707</v>
      </c>
    </row>
    <row r="488" spans="2:13" x14ac:dyDescent="0.25">
      <c r="B488" s="30" t="s">
        <v>713</v>
      </c>
      <c r="C488" s="105">
        <v>5</v>
      </c>
      <c r="D488" s="141" t="s">
        <v>908</v>
      </c>
      <c r="E488" s="141" t="s">
        <v>909</v>
      </c>
      <c r="F488" s="125"/>
      <c r="G488" s="105"/>
      <c r="H488" s="157" t="s">
        <v>1415</v>
      </c>
      <c r="I488" s="161"/>
      <c r="J488" s="162"/>
      <c r="K488" s="107">
        <v>65088000</v>
      </c>
      <c r="L488" s="38"/>
      <c r="M488" s="38"/>
    </row>
    <row r="489" spans="2:13" x14ac:dyDescent="0.25">
      <c r="B489" s="30" t="s">
        <v>713</v>
      </c>
      <c r="C489" s="105" t="s">
        <v>1416</v>
      </c>
      <c r="D489" s="141" t="s">
        <v>908</v>
      </c>
      <c r="E489" s="141" t="s">
        <v>909</v>
      </c>
      <c r="F489" s="125"/>
      <c r="G489" s="105"/>
      <c r="H489" s="157" t="s">
        <v>1417</v>
      </c>
      <c r="I489" s="161"/>
      <c r="J489" s="162"/>
      <c r="K489" s="107">
        <v>64918500</v>
      </c>
      <c r="L489" s="38"/>
      <c r="M489" s="38"/>
    </row>
    <row r="490" spans="2:13" x14ac:dyDescent="0.25">
      <c r="B490" s="30" t="s">
        <v>713</v>
      </c>
      <c r="C490" s="105">
        <v>50101</v>
      </c>
      <c r="D490" s="141">
        <v>115</v>
      </c>
      <c r="E490" s="141" t="s">
        <v>909</v>
      </c>
      <c r="F490" s="125"/>
      <c r="G490" s="105"/>
      <c r="H490" s="157" t="s">
        <v>1418</v>
      </c>
      <c r="I490" s="161"/>
      <c r="J490" s="162"/>
      <c r="K490" s="107"/>
      <c r="L490" s="38"/>
      <c r="M490" s="38"/>
    </row>
    <row r="491" spans="2:13" ht="38.25" x14ac:dyDescent="0.25">
      <c r="B491" s="30" t="s">
        <v>713</v>
      </c>
      <c r="C491" s="105">
        <v>50101</v>
      </c>
      <c r="D491" s="141" t="s">
        <v>249</v>
      </c>
      <c r="E491" s="141" t="s">
        <v>1419</v>
      </c>
      <c r="F491" s="142">
        <v>27112708</v>
      </c>
      <c r="G491" s="105">
        <v>90029836</v>
      </c>
      <c r="H491" s="157" t="s">
        <v>1420</v>
      </c>
      <c r="I491" s="161">
        <v>6</v>
      </c>
      <c r="J491" s="162">
        <v>141250</v>
      </c>
      <c r="K491" s="107">
        <v>847500</v>
      </c>
      <c r="L491" s="38" t="s">
        <v>706</v>
      </c>
      <c r="M491" s="38" t="s">
        <v>707</v>
      </c>
    </row>
    <row r="492" spans="2:13" ht="38.25" x14ac:dyDescent="0.25">
      <c r="B492" s="30" t="s">
        <v>713</v>
      </c>
      <c r="C492" s="105">
        <v>50101</v>
      </c>
      <c r="D492" s="141" t="s">
        <v>432</v>
      </c>
      <c r="E492" s="141" t="s">
        <v>454</v>
      </c>
      <c r="F492" s="125">
        <v>40151601</v>
      </c>
      <c r="G492" s="105">
        <v>92136094</v>
      </c>
      <c r="H492" s="157" t="s">
        <v>1421</v>
      </c>
      <c r="I492" s="161">
        <v>1</v>
      </c>
      <c r="J492" s="162">
        <v>1130000</v>
      </c>
      <c r="K492" s="107">
        <v>1130000</v>
      </c>
      <c r="L492" s="38" t="s">
        <v>706</v>
      </c>
      <c r="M492" s="38" t="s">
        <v>707</v>
      </c>
    </row>
    <row r="493" spans="2:13" ht="38.25" x14ac:dyDescent="0.25">
      <c r="B493" s="30" t="s">
        <v>713</v>
      </c>
      <c r="C493" s="105">
        <v>50101</v>
      </c>
      <c r="D493" s="141" t="s">
        <v>249</v>
      </c>
      <c r="E493" s="141" t="s">
        <v>97</v>
      </c>
      <c r="F493" s="125">
        <v>27111905</v>
      </c>
      <c r="G493" s="105">
        <v>90012421</v>
      </c>
      <c r="H493" s="157" t="s">
        <v>1422</v>
      </c>
      <c r="I493" s="91">
        <v>16</v>
      </c>
      <c r="J493" s="107">
        <v>112999.99999999999</v>
      </c>
      <c r="K493" s="107">
        <v>1807999.9999999998</v>
      </c>
      <c r="L493" s="38" t="s">
        <v>706</v>
      </c>
      <c r="M493" s="38" t="s">
        <v>707</v>
      </c>
    </row>
    <row r="494" spans="2:13" ht="38.25" x14ac:dyDescent="0.25">
      <c r="B494" s="30" t="s">
        <v>713</v>
      </c>
      <c r="C494" s="105">
        <v>50101</v>
      </c>
      <c r="D494" s="141" t="s">
        <v>432</v>
      </c>
      <c r="E494" s="141" t="s">
        <v>1423</v>
      </c>
      <c r="F494" s="163">
        <v>27111515</v>
      </c>
      <c r="G494" s="132">
        <v>90007621</v>
      </c>
      <c r="H494" s="157" t="s">
        <v>1424</v>
      </c>
      <c r="I494" s="164">
        <v>13</v>
      </c>
      <c r="J494" s="165">
        <v>112999.99999999999</v>
      </c>
      <c r="K494" s="107">
        <v>1468999.9999999998</v>
      </c>
      <c r="L494" s="38" t="s">
        <v>706</v>
      </c>
      <c r="M494" s="38" t="s">
        <v>707</v>
      </c>
    </row>
    <row r="495" spans="2:13" ht="38.25" x14ac:dyDescent="0.25">
      <c r="B495" s="30" t="s">
        <v>713</v>
      </c>
      <c r="C495" s="105">
        <v>50101</v>
      </c>
      <c r="D495" s="141" t="s">
        <v>46</v>
      </c>
      <c r="E495" s="141" t="s">
        <v>1425</v>
      </c>
      <c r="F495" s="125">
        <v>26101116</v>
      </c>
      <c r="G495" s="105"/>
      <c r="H495" s="157" t="s">
        <v>1426</v>
      </c>
      <c r="I495" s="91">
        <v>4</v>
      </c>
      <c r="J495" s="107">
        <v>169499.99999999997</v>
      </c>
      <c r="K495" s="107">
        <v>677999.99999999988</v>
      </c>
      <c r="L495" s="38" t="s">
        <v>706</v>
      </c>
      <c r="M495" s="38" t="s">
        <v>707</v>
      </c>
    </row>
    <row r="496" spans="2:13" x14ac:dyDescent="0.25">
      <c r="B496" s="30" t="s">
        <v>713</v>
      </c>
      <c r="C496" s="105">
        <v>50101</v>
      </c>
      <c r="D496" s="141" t="s">
        <v>402</v>
      </c>
      <c r="E496" s="141" t="s">
        <v>909</v>
      </c>
      <c r="F496" s="125"/>
      <c r="G496" s="105"/>
      <c r="H496" s="157" t="s">
        <v>1427</v>
      </c>
      <c r="I496" s="164"/>
      <c r="J496" s="165"/>
      <c r="K496" s="107"/>
      <c r="L496" s="38"/>
      <c r="M496" s="38"/>
    </row>
    <row r="497" spans="2:13" ht="38.25" x14ac:dyDescent="0.25">
      <c r="B497" s="30" t="s">
        <v>713</v>
      </c>
      <c r="C497" s="105">
        <v>50101</v>
      </c>
      <c r="D497" s="141" t="s">
        <v>402</v>
      </c>
      <c r="E497" s="141" t="s">
        <v>454</v>
      </c>
      <c r="F497" s="125">
        <v>23271408</v>
      </c>
      <c r="G497" s="105">
        <v>92010500</v>
      </c>
      <c r="H497" s="157" t="s">
        <v>1428</v>
      </c>
      <c r="I497" s="91">
        <v>8</v>
      </c>
      <c r="J497" s="107">
        <v>3954999.9999999995</v>
      </c>
      <c r="K497" s="107">
        <v>31639999.999999996</v>
      </c>
      <c r="L497" s="38" t="s">
        <v>706</v>
      </c>
      <c r="M497" s="38" t="s">
        <v>707</v>
      </c>
    </row>
    <row r="498" spans="2:13" x14ac:dyDescent="0.25">
      <c r="B498" s="30" t="s">
        <v>713</v>
      </c>
      <c r="C498" s="105">
        <v>50101</v>
      </c>
      <c r="D498" s="141" t="s">
        <v>60</v>
      </c>
      <c r="E498" s="141" t="s">
        <v>909</v>
      </c>
      <c r="F498" s="142"/>
      <c r="G498" s="105"/>
      <c r="H498" s="157" t="s">
        <v>1429</v>
      </c>
      <c r="I498" s="164"/>
      <c r="J498" s="165"/>
      <c r="K498" s="107"/>
      <c r="L498" s="38"/>
      <c r="M498" s="38"/>
    </row>
    <row r="499" spans="2:13" ht="38.25" x14ac:dyDescent="0.25">
      <c r="B499" s="30" t="s">
        <v>713</v>
      </c>
      <c r="C499" s="105">
        <v>50101</v>
      </c>
      <c r="D499" s="141" t="s">
        <v>60</v>
      </c>
      <c r="E499" s="141" t="s">
        <v>199</v>
      </c>
      <c r="F499" s="125">
        <v>31211908</v>
      </c>
      <c r="G499" s="105">
        <v>2032009</v>
      </c>
      <c r="H499" s="157" t="s">
        <v>1430</v>
      </c>
      <c r="I499" s="106">
        <v>6</v>
      </c>
      <c r="J499" s="107">
        <v>225999.99999999997</v>
      </c>
      <c r="K499" s="107">
        <v>1355999.9999999998</v>
      </c>
      <c r="L499" s="38" t="s">
        <v>706</v>
      </c>
      <c r="M499" s="38" t="s">
        <v>707</v>
      </c>
    </row>
    <row r="500" spans="2:13" x14ac:dyDescent="0.25">
      <c r="B500" s="30" t="s">
        <v>713</v>
      </c>
      <c r="C500" s="105">
        <v>50101</v>
      </c>
      <c r="D500" s="141" t="s">
        <v>31</v>
      </c>
      <c r="E500" s="141" t="s">
        <v>909</v>
      </c>
      <c r="F500" s="142"/>
      <c r="G500" s="105"/>
      <c r="H500" s="157" t="s">
        <v>1431</v>
      </c>
      <c r="I500" s="106"/>
      <c r="J500" s="165"/>
      <c r="K500" s="107"/>
      <c r="L500" s="38"/>
      <c r="M500" s="38"/>
    </row>
    <row r="501" spans="2:13" ht="38.25" x14ac:dyDescent="0.25">
      <c r="B501" s="30" t="s">
        <v>713</v>
      </c>
      <c r="C501" s="101">
        <v>50101</v>
      </c>
      <c r="D501" s="102" t="s">
        <v>31</v>
      </c>
      <c r="E501" s="102" t="s">
        <v>1406</v>
      </c>
      <c r="F501" s="125">
        <v>24101505</v>
      </c>
      <c r="G501" s="105">
        <v>92007728</v>
      </c>
      <c r="H501" s="128" t="s">
        <v>1432</v>
      </c>
      <c r="I501" s="106">
        <v>4</v>
      </c>
      <c r="J501" s="107">
        <v>338999.99999999994</v>
      </c>
      <c r="K501" s="107">
        <v>1355999.9999999998</v>
      </c>
      <c r="L501" s="38" t="s">
        <v>706</v>
      </c>
      <c r="M501" s="38" t="s">
        <v>707</v>
      </c>
    </row>
    <row r="502" spans="2:13" x14ac:dyDescent="0.25">
      <c r="B502" s="30" t="s">
        <v>713</v>
      </c>
      <c r="C502" s="101">
        <v>50101</v>
      </c>
      <c r="D502" s="102" t="s">
        <v>46</v>
      </c>
      <c r="E502" s="102" t="s">
        <v>909</v>
      </c>
      <c r="F502" s="125"/>
      <c r="G502" s="105"/>
      <c r="H502" s="128" t="s">
        <v>1433</v>
      </c>
      <c r="I502" s="106"/>
      <c r="J502" s="165"/>
      <c r="K502" s="107"/>
      <c r="L502" s="38"/>
      <c r="M502" s="38"/>
    </row>
    <row r="503" spans="2:13" ht="38.25" x14ac:dyDescent="0.25">
      <c r="B503" s="30" t="s">
        <v>713</v>
      </c>
      <c r="C503" s="101">
        <v>50101</v>
      </c>
      <c r="D503" s="102" t="s">
        <v>46</v>
      </c>
      <c r="E503" s="102" t="s">
        <v>463</v>
      </c>
      <c r="F503" s="140">
        <v>27111559</v>
      </c>
      <c r="G503" s="132">
        <v>92036969</v>
      </c>
      <c r="H503" s="128" t="s">
        <v>1434</v>
      </c>
      <c r="I503" s="106">
        <v>20</v>
      </c>
      <c r="J503" s="165">
        <v>169499.99999999997</v>
      </c>
      <c r="K503" s="107">
        <v>3389999.9999999995</v>
      </c>
      <c r="L503" s="38" t="s">
        <v>706</v>
      </c>
      <c r="M503" s="38" t="s">
        <v>707</v>
      </c>
    </row>
    <row r="504" spans="2:13" x14ac:dyDescent="0.25">
      <c r="B504" s="30" t="s">
        <v>713</v>
      </c>
      <c r="C504" s="105">
        <v>50101</v>
      </c>
      <c r="D504" s="141" t="s">
        <v>46</v>
      </c>
      <c r="E504" s="141" t="s">
        <v>909</v>
      </c>
      <c r="F504" s="125"/>
      <c r="G504" s="125"/>
      <c r="H504" s="157" t="s">
        <v>1433</v>
      </c>
      <c r="I504" s="106"/>
      <c r="J504" s="107"/>
      <c r="K504" s="107"/>
      <c r="L504" s="105"/>
      <c r="M504" s="104"/>
    </row>
    <row r="505" spans="2:13" x14ac:dyDescent="0.25">
      <c r="B505" s="30" t="s">
        <v>713</v>
      </c>
      <c r="C505" s="105">
        <v>50101</v>
      </c>
      <c r="D505" s="141" t="s">
        <v>46</v>
      </c>
      <c r="E505" s="141" t="s">
        <v>1435</v>
      </c>
      <c r="F505" s="125">
        <v>23251502</v>
      </c>
      <c r="G505" s="105">
        <v>92099367</v>
      </c>
      <c r="H505" s="157" t="s">
        <v>1436</v>
      </c>
      <c r="I505" s="106">
        <v>4</v>
      </c>
      <c r="J505" s="107">
        <v>5084999.9999999991</v>
      </c>
      <c r="K505" s="107">
        <v>20339999.999999996</v>
      </c>
      <c r="L505" s="105" t="s">
        <v>706</v>
      </c>
      <c r="M505" s="104" t="s">
        <v>707</v>
      </c>
    </row>
    <row r="506" spans="2:13" ht="19.5" customHeight="1" x14ac:dyDescent="0.25">
      <c r="B506" s="30" t="s">
        <v>713</v>
      </c>
      <c r="C506" s="105">
        <v>50101</v>
      </c>
      <c r="D506" s="141" t="s">
        <v>46</v>
      </c>
      <c r="E506" s="141" t="s">
        <v>1437</v>
      </c>
      <c r="F506" s="136">
        <v>40142201</v>
      </c>
      <c r="G506" s="105">
        <v>92149855</v>
      </c>
      <c r="H506" s="157" t="s">
        <v>1438</v>
      </c>
      <c r="I506" s="106">
        <v>8</v>
      </c>
      <c r="J506" s="107">
        <v>112999.99999999999</v>
      </c>
      <c r="K506" s="107">
        <v>903999.99999999988</v>
      </c>
      <c r="L506" s="38" t="s">
        <v>706</v>
      </c>
      <c r="M506" s="38" t="s">
        <v>707</v>
      </c>
    </row>
    <row r="507" spans="2:13" x14ac:dyDescent="0.25">
      <c r="B507" s="30" t="s">
        <v>713</v>
      </c>
      <c r="C507" s="105">
        <v>50199</v>
      </c>
      <c r="D507" s="141" t="s">
        <v>908</v>
      </c>
      <c r="E507" s="141" t="s">
        <v>909</v>
      </c>
      <c r="F507" s="136"/>
      <c r="G507" s="105"/>
      <c r="H507" s="157" t="s">
        <v>1439</v>
      </c>
      <c r="I507" s="106"/>
      <c r="J507" s="107"/>
      <c r="K507" s="107">
        <v>169499.99999999997</v>
      </c>
      <c r="L507" s="38"/>
      <c r="M507" s="38"/>
    </row>
    <row r="508" spans="2:13" x14ac:dyDescent="0.25">
      <c r="B508" s="30" t="s">
        <v>713</v>
      </c>
      <c r="C508" s="105">
        <v>50199</v>
      </c>
      <c r="D508" s="141" t="s">
        <v>249</v>
      </c>
      <c r="E508" s="141" t="s">
        <v>909</v>
      </c>
      <c r="F508" s="136"/>
      <c r="G508" s="105"/>
      <c r="H508" s="157" t="s">
        <v>1440</v>
      </c>
      <c r="I508" s="106"/>
      <c r="J508" s="107"/>
      <c r="K508" s="107"/>
      <c r="L508" s="38"/>
      <c r="M508" s="38"/>
    </row>
    <row r="509" spans="2:13" ht="18.75" customHeight="1" x14ac:dyDescent="0.25">
      <c r="B509" s="30" t="s">
        <v>713</v>
      </c>
      <c r="C509" s="105">
        <v>50199</v>
      </c>
      <c r="D509" s="141" t="s">
        <v>249</v>
      </c>
      <c r="E509" s="141" t="s">
        <v>328</v>
      </c>
      <c r="F509" s="136">
        <v>46191601</v>
      </c>
      <c r="G509" s="105">
        <v>90004184</v>
      </c>
      <c r="H509" s="157" t="s">
        <v>1441</v>
      </c>
      <c r="I509" s="106">
        <v>2</v>
      </c>
      <c r="J509" s="107">
        <v>56499.999999999993</v>
      </c>
      <c r="K509" s="107">
        <v>112999.99999999999</v>
      </c>
      <c r="L509" s="38" t="s">
        <v>706</v>
      </c>
      <c r="M509" s="38" t="s">
        <v>707</v>
      </c>
    </row>
    <row r="510" spans="2:13" ht="37.5" customHeight="1" x14ac:dyDescent="0.25">
      <c r="B510" s="30" t="s">
        <v>713</v>
      </c>
      <c r="C510" s="105">
        <v>50199</v>
      </c>
      <c r="D510" s="141" t="s">
        <v>249</v>
      </c>
      <c r="E510" s="141" t="s">
        <v>648</v>
      </c>
      <c r="F510" s="136">
        <v>46191601</v>
      </c>
      <c r="G510" s="105">
        <v>90012663</v>
      </c>
      <c r="H510" s="157" t="s">
        <v>1442</v>
      </c>
      <c r="I510" s="106">
        <v>1</v>
      </c>
      <c r="J510" s="107">
        <v>56499.999999999993</v>
      </c>
      <c r="K510" s="107">
        <v>56499.999999999993</v>
      </c>
      <c r="L510" s="38" t="s">
        <v>706</v>
      </c>
      <c r="M510" s="38" t="s">
        <v>707</v>
      </c>
    </row>
  </sheetData>
  <mergeCells count="6">
    <mergeCell ref="B107:F107"/>
    <mergeCell ref="K107:L107"/>
    <mergeCell ref="K108:L108"/>
    <mergeCell ref="B1:L1"/>
    <mergeCell ref="B2:M2"/>
    <mergeCell ref="B3:G3"/>
  </mergeCells>
  <dataValidations count="1">
    <dataValidation type="list" allowBlank="1" showInputMessage="1" showErrorMessage="1" sqref="M5 WVU983045 WLY983045 WCC983045 VSG983045 VIK983045 UYO983045 UOS983045 UEW983045 TVA983045 TLE983045 TBI983045 SRM983045 SHQ983045 RXU983045 RNY983045 REC983045 QUG983045 QKK983045 QAO983045 PQS983045 PGW983045 OXA983045 ONE983045 ODI983045 NTM983045 NJQ983045 MZU983045 MPY983045 MGC983045 LWG983045 LMK983045 LCO983045 KSS983045 KIW983045 JZA983045 JPE983045 JFI983045 IVM983045 ILQ983045 IBU983045 HRY983045 HIC983045 GYG983045 GOK983045 GEO983045 FUS983045 FKW983045 FBA983045 ERE983045 EHI983045 DXM983045 DNQ983045 DDU983045 CTY983045 CKC983045 CAG983045 BQK983045 BGO983045 AWS983045 AMW983045 ADA983045 TE983045 JI983045 M983045 WVU917509 WLY917509 WCC917509 VSG917509 VIK917509 UYO917509 UOS917509 UEW917509 TVA917509 TLE917509 TBI917509 SRM917509 SHQ917509 RXU917509 RNY917509 REC917509 QUG917509 QKK917509 QAO917509 PQS917509 PGW917509 OXA917509 ONE917509 ODI917509 NTM917509 NJQ917509 MZU917509 MPY917509 MGC917509 LWG917509 LMK917509 LCO917509 KSS917509 KIW917509 JZA917509 JPE917509 JFI917509 IVM917509 ILQ917509 IBU917509 HRY917509 HIC917509 GYG917509 GOK917509 GEO917509 FUS917509 FKW917509 FBA917509 ERE917509 EHI917509 DXM917509 DNQ917509 DDU917509 CTY917509 CKC917509 CAG917509 BQK917509 BGO917509 AWS917509 AMW917509 ADA917509 TE917509 JI917509 M917509 WVU851973 WLY851973 WCC851973 VSG851973 VIK851973 UYO851973 UOS851973 UEW851973 TVA851973 TLE851973 TBI851973 SRM851973 SHQ851973 RXU851973 RNY851973 REC851973 QUG851973 QKK851973 QAO851973 PQS851973 PGW851973 OXA851973 ONE851973 ODI851973 NTM851973 NJQ851973 MZU851973 MPY851973 MGC851973 LWG851973 LMK851973 LCO851973 KSS851973 KIW851973 JZA851973 JPE851973 JFI851973 IVM851973 ILQ851973 IBU851973 HRY851973 HIC851973 GYG851973 GOK851973 GEO851973 FUS851973 FKW851973 FBA851973 ERE851973 EHI851973 DXM851973 DNQ851973 DDU851973 CTY851973 CKC851973 CAG851973 BQK851973 BGO851973 AWS851973 AMW851973 ADA851973 TE851973 JI851973 M851973 WVU786437 WLY786437 WCC786437 VSG786437 VIK786437 UYO786437 UOS786437 UEW786437 TVA786437 TLE786437 TBI786437 SRM786437 SHQ786437 RXU786437 RNY786437 REC786437 QUG786437 QKK786437 QAO786437 PQS786437 PGW786437 OXA786437 ONE786437 ODI786437 NTM786437 NJQ786437 MZU786437 MPY786437 MGC786437 LWG786437 LMK786437 LCO786437 KSS786437 KIW786437 JZA786437 JPE786437 JFI786437 IVM786437 ILQ786437 IBU786437 HRY786437 HIC786437 GYG786437 GOK786437 GEO786437 FUS786437 FKW786437 FBA786437 ERE786437 EHI786437 DXM786437 DNQ786437 DDU786437 CTY786437 CKC786437 CAG786437 BQK786437 BGO786437 AWS786437 AMW786437 ADA786437 TE786437 JI786437 M786437 WVU720901 WLY720901 WCC720901 VSG720901 VIK720901 UYO720901 UOS720901 UEW720901 TVA720901 TLE720901 TBI720901 SRM720901 SHQ720901 RXU720901 RNY720901 REC720901 QUG720901 QKK720901 QAO720901 PQS720901 PGW720901 OXA720901 ONE720901 ODI720901 NTM720901 NJQ720901 MZU720901 MPY720901 MGC720901 LWG720901 LMK720901 LCO720901 KSS720901 KIW720901 JZA720901 JPE720901 JFI720901 IVM720901 ILQ720901 IBU720901 HRY720901 HIC720901 GYG720901 GOK720901 GEO720901 FUS720901 FKW720901 FBA720901 ERE720901 EHI720901 DXM720901 DNQ720901 DDU720901 CTY720901 CKC720901 CAG720901 BQK720901 BGO720901 AWS720901 AMW720901 ADA720901 TE720901 JI720901 M720901 WVU655365 WLY655365 WCC655365 VSG655365 VIK655365 UYO655365 UOS655365 UEW655365 TVA655365 TLE655365 TBI655365 SRM655365 SHQ655365 RXU655365 RNY655365 REC655365 QUG655365 QKK655365 QAO655365 PQS655365 PGW655365 OXA655365 ONE655365 ODI655365 NTM655365 NJQ655365 MZU655365 MPY655365 MGC655365 LWG655365 LMK655365 LCO655365 KSS655365 KIW655365 JZA655365 JPE655365 JFI655365 IVM655365 ILQ655365 IBU655365 HRY655365 HIC655365 GYG655365 GOK655365 GEO655365 FUS655365 FKW655365 FBA655365 ERE655365 EHI655365 DXM655365 DNQ655365 DDU655365 CTY655365 CKC655365 CAG655365 BQK655365 BGO655365 AWS655365 AMW655365 ADA655365 TE655365 JI655365 M655365 WVU589829 WLY589829 WCC589829 VSG589829 VIK589829 UYO589829 UOS589829 UEW589829 TVA589829 TLE589829 TBI589829 SRM589829 SHQ589829 RXU589829 RNY589829 REC589829 QUG589829 QKK589829 QAO589829 PQS589829 PGW589829 OXA589829 ONE589829 ODI589829 NTM589829 NJQ589829 MZU589829 MPY589829 MGC589829 LWG589829 LMK589829 LCO589829 KSS589829 KIW589829 JZA589829 JPE589829 JFI589829 IVM589829 ILQ589829 IBU589829 HRY589829 HIC589829 GYG589829 GOK589829 GEO589829 FUS589829 FKW589829 FBA589829 ERE589829 EHI589829 DXM589829 DNQ589829 DDU589829 CTY589829 CKC589829 CAG589829 BQK589829 BGO589829 AWS589829 AMW589829 ADA589829 TE589829 JI589829 M589829 WVU524293 WLY524293 WCC524293 VSG524293 VIK524293 UYO524293 UOS524293 UEW524293 TVA524293 TLE524293 TBI524293 SRM524293 SHQ524293 RXU524293 RNY524293 REC524293 QUG524293 QKK524293 QAO524293 PQS524293 PGW524293 OXA524293 ONE524293 ODI524293 NTM524293 NJQ524293 MZU524293 MPY524293 MGC524293 LWG524293 LMK524293 LCO524293 KSS524293 KIW524293 JZA524293 JPE524293 JFI524293 IVM524293 ILQ524293 IBU524293 HRY524293 HIC524293 GYG524293 GOK524293 GEO524293 FUS524293 FKW524293 FBA524293 ERE524293 EHI524293 DXM524293 DNQ524293 DDU524293 CTY524293 CKC524293 CAG524293 BQK524293 BGO524293 AWS524293 AMW524293 ADA524293 TE524293 JI524293 M524293 WVU458757 WLY458757 WCC458757 VSG458757 VIK458757 UYO458757 UOS458757 UEW458757 TVA458757 TLE458757 TBI458757 SRM458757 SHQ458757 RXU458757 RNY458757 REC458757 QUG458757 QKK458757 QAO458757 PQS458757 PGW458757 OXA458757 ONE458757 ODI458757 NTM458757 NJQ458757 MZU458757 MPY458757 MGC458757 LWG458757 LMK458757 LCO458757 KSS458757 KIW458757 JZA458757 JPE458757 JFI458757 IVM458757 ILQ458757 IBU458757 HRY458757 HIC458757 GYG458757 GOK458757 GEO458757 FUS458757 FKW458757 FBA458757 ERE458757 EHI458757 DXM458757 DNQ458757 DDU458757 CTY458757 CKC458757 CAG458757 BQK458757 BGO458757 AWS458757 AMW458757 ADA458757 TE458757 JI458757 M458757 WVU393221 WLY393221 WCC393221 VSG393221 VIK393221 UYO393221 UOS393221 UEW393221 TVA393221 TLE393221 TBI393221 SRM393221 SHQ393221 RXU393221 RNY393221 REC393221 QUG393221 QKK393221 QAO393221 PQS393221 PGW393221 OXA393221 ONE393221 ODI393221 NTM393221 NJQ393221 MZU393221 MPY393221 MGC393221 LWG393221 LMK393221 LCO393221 KSS393221 KIW393221 JZA393221 JPE393221 JFI393221 IVM393221 ILQ393221 IBU393221 HRY393221 HIC393221 GYG393221 GOK393221 GEO393221 FUS393221 FKW393221 FBA393221 ERE393221 EHI393221 DXM393221 DNQ393221 DDU393221 CTY393221 CKC393221 CAG393221 BQK393221 BGO393221 AWS393221 AMW393221 ADA393221 TE393221 JI393221 M393221 WVU327685 WLY327685 WCC327685 VSG327685 VIK327685 UYO327685 UOS327685 UEW327685 TVA327685 TLE327685 TBI327685 SRM327685 SHQ327685 RXU327685 RNY327685 REC327685 QUG327685 QKK327685 QAO327685 PQS327685 PGW327685 OXA327685 ONE327685 ODI327685 NTM327685 NJQ327685 MZU327685 MPY327685 MGC327685 LWG327685 LMK327685 LCO327685 KSS327685 KIW327685 JZA327685 JPE327685 JFI327685 IVM327685 ILQ327685 IBU327685 HRY327685 HIC327685 GYG327685 GOK327685 GEO327685 FUS327685 FKW327685 FBA327685 ERE327685 EHI327685 DXM327685 DNQ327685 DDU327685 CTY327685 CKC327685 CAG327685 BQK327685 BGO327685 AWS327685 AMW327685 ADA327685 TE327685 JI327685 M327685 WVU262149 WLY262149 WCC262149 VSG262149 VIK262149 UYO262149 UOS262149 UEW262149 TVA262149 TLE262149 TBI262149 SRM262149 SHQ262149 RXU262149 RNY262149 REC262149 QUG262149 QKK262149 QAO262149 PQS262149 PGW262149 OXA262149 ONE262149 ODI262149 NTM262149 NJQ262149 MZU262149 MPY262149 MGC262149 LWG262149 LMK262149 LCO262149 KSS262149 KIW262149 JZA262149 JPE262149 JFI262149 IVM262149 ILQ262149 IBU262149 HRY262149 HIC262149 GYG262149 GOK262149 GEO262149 FUS262149 FKW262149 FBA262149 ERE262149 EHI262149 DXM262149 DNQ262149 DDU262149 CTY262149 CKC262149 CAG262149 BQK262149 BGO262149 AWS262149 AMW262149 ADA262149 TE262149 JI262149 M262149 WVU196613 WLY196613 WCC196613 VSG196613 VIK196613 UYO196613 UOS196613 UEW196613 TVA196613 TLE196613 TBI196613 SRM196613 SHQ196613 RXU196613 RNY196613 REC196613 QUG196613 QKK196613 QAO196613 PQS196613 PGW196613 OXA196613 ONE196613 ODI196613 NTM196613 NJQ196613 MZU196613 MPY196613 MGC196613 LWG196613 LMK196613 LCO196613 KSS196613 KIW196613 JZA196613 JPE196613 JFI196613 IVM196613 ILQ196613 IBU196613 HRY196613 HIC196613 GYG196613 GOK196613 GEO196613 FUS196613 FKW196613 FBA196613 ERE196613 EHI196613 DXM196613 DNQ196613 DDU196613 CTY196613 CKC196613 CAG196613 BQK196613 BGO196613 AWS196613 AMW196613 ADA196613 TE196613 JI196613 M196613 WVU131077 WLY131077 WCC131077 VSG131077 VIK131077 UYO131077 UOS131077 UEW131077 TVA131077 TLE131077 TBI131077 SRM131077 SHQ131077 RXU131077 RNY131077 REC131077 QUG131077 QKK131077 QAO131077 PQS131077 PGW131077 OXA131077 ONE131077 ODI131077 NTM131077 NJQ131077 MZU131077 MPY131077 MGC131077 LWG131077 LMK131077 LCO131077 KSS131077 KIW131077 JZA131077 JPE131077 JFI131077 IVM131077 ILQ131077 IBU131077 HRY131077 HIC131077 GYG131077 GOK131077 GEO131077 FUS131077 FKW131077 FBA131077 ERE131077 EHI131077 DXM131077 DNQ131077 DDU131077 CTY131077 CKC131077 CAG131077 BQK131077 BGO131077 AWS131077 AMW131077 ADA131077 TE131077 JI131077 M131077 WVU65541 WLY65541 WCC65541 VSG65541 VIK65541 UYO65541 UOS65541 UEW65541 TVA65541 TLE65541 TBI65541 SRM65541 SHQ65541 RXU65541 RNY65541 REC65541 QUG65541 QKK65541 QAO65541 PQS65541 PGW65541 OXA65541 ONE65541 ODI65541 NTM65541 NJQ65541 MZU65541 MPY65541 MGC65541 LWG65541 LMK65541 LCO65541 KSS65541 KIW65541 JZA65541 JPE65541 JFI65541 IVM65541 ILQ65541 IBU65541 HRY65541 HIC65541 GYG65541 GOK65541 GEO65541 FUS65541 FKW65541 FBA65541 ERE65541 EHI65541 DXM65541 DNQ65541 DDU65541 CTY65541 CKC65541 CAG65541 BQK65541 BGO65541 AWS65541 AMW65541 ADA65541 TE65541 JI65541 M65541 WVU5 WLY5 WCC5 VSG5 VIK5 UYO5 UOS5 UEW5 TVA5 TLE5 TBI5 SRM5 SHQ5 RXU5 RNY5 REC5 QUG5 QKK5 QAO5 PQS5 PGW5 OXA5 ONE5 ODI5 NTM5 NJQ5 MZU5 MPY5 MGC5 LWG5 LMK5 LCO5 KSS5 KIW5 JZA5 JPE5 JFI5 IVM5 ILQ5 IBU5 HRY5 HIC5 GYG5 GOK5 GEO5 FUS5 FKW5 FBA5 ERE5 EHI5 DXM5 DNQ5 DDU5 CTY5 CKC5 CAG5 BQK5 BGO5 AWS5 AMW5 ADA5 TE5 JI5" xr:uid="{5FFB088B-A2A6-43A4-8866-9D1A6AB844C3}">
      <formula1>$M$3:$M$3</formula1>
    </dataValidation>
  </dataValidations>
  <hyperlinks>
    <hyperlink ref="F140" r:id="rId1" display="http://www.mer-link.co.cr:8081/cata/ct/IM_CTJ_CSQ101.jsp" xr:uid="{284A5792-2735-428D-A323-650ED63101F6}"/>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09DE6-BCFD-4026-8BAA-7BC424922B9B}">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2144E-50E2-4189-BDBD-1A4EC02BABC6}">
  <dimension ref="A2:L214"/>
  <sheetViews>
    <sheetView topLeftCell="A194" workbookViewId="0">
      <selection activeCell="H5" sqref="H5:L214"/>
    </sheetView>
  </sheetViews>
  <sheetFormatPr baseColWidth="10" defaultRowHeight="15" x14ac:dyDescent="0.25"/>
  <cols>
    <col min="2" max="2" width="20.42578125" customWidth="1"/>
    <col min="9" max="9" width="16.7109375" customWidth="1"/>
    <col min="10" max="10" width="24.5703125" customWidth="1"/>
  </cols>
  <sheetData>
    <row r="2" spans="1:12" x14ac:dyDescent="0.25">
      <c r="E2" t="s">
        <v>1972</v>
      </c>
    </row>
    <row r="4" spans="1:12" ht="45" x14ac:dyDescent="0.25">
      <c r="A4" s="219" t="s">
        <v>3</v>
      </c>
      <c r="B4" s="219" t="s">
        <v>1520</v>
      </c>
      <c r="C4" s="219" t="s">
        <v>1521</v>
      </c>
      <c r="D4" s="219" t="s">
        <v>6</v>
      </c>
      <c r="E4" s="219" t="s">
        <v>7</v>
      </c>
      <c r="F4" s="219" t="s">
        <v>8</v>
      </c>
      <c r="G4" s="220" t="s">
        <v>1522</v>
      </c>
      <c r="H4" s="221" t="s">
        <v>11</v>
      </c>
      <c r="I4" s="222" t="s">
        <v>1523</v>
      </c>
      <c r="J4" s="222" t="s">
        <v>1524</v>
      </c>
      <c r="K4" s="222" t="s">
        <v>14</v>
      </c>
      <c r="L4" s="222"/>
    </row>
    <row r="5" spans="1:12" ht="51" x14ac:dyDescent="0.25">
      <c r="A5" s="223" t="s">
        <v>1525</v>
      </c>
      <c r="B5" s="224">
        <v>20102</v>
      </c>
      <c r="C5" s="224" t="s">
        <v>971</v>
      </c>
      <c r="D5" s="224" t="s">
        <v>556</v>
      </c>
      <c r="E5" s="224">
        <v>51241208</v>
      </c>
      <c r="F5" s="224">
        <v>92045026</v>
      </c>
      <c r="G5" s="225" t="s">
        <v>1526</v>
      </c>
      <c r="H5" s="226">
        <v>1000</v>
      </c>
      <c r="I5" s="227">
        <v>2950</v>
      </c>
      <c r="J5" s="228">
        <f t="shared" ref="J5:J68" si="0">I5*H5</f>
        <v>2950000</v>
      </c>
      <c r="K5" s="240" t="s">
        <v>1903</v>
      </c>
      <c r="L5" s="240" t="s">
        <v>707</v>
      </c>
    </row>
    <row r="6" spans="1:12" x14ac:dyDescent="0.25">
      <c r="A6" s="223" t="s">
        <v>1525</v>
      </c>
      <c r="B6" s="224">
        <v>29905</v>
      </c>
      <c r="C6" s="224" t="s">
        <v>46</v>
      </c>
      <c r="D6" s="224" t="s">
        <v>1527</v>
      </c>
      <c r="E6" s="224">
        <v>53131624</v>
      </c>
      <c r="F6" s="224">
        <v>92073681</v>
      </c>
      <c r="G6" s="229" t="s">
        <v>1528</v>
      </c>
      <c r="H6" s="226">
        <v>1000</v>
      </c>
      <c r="I6" s="228">
        <v>1750</v>
      </c>
      <c r="J6" s="228">
        <f t="shared" si="0"/>
        <v>1750000</v>
      </c>
      <c r="K6" s="240" t="s">
        <v>1904</v>
      </c>
      <c r="L6" s="240" t="s">
        <v>707</v>
      </c>
    </row>
    <row r="7" spans="1:12" x14ac:dyDescent="0.25">
      <c r="A7" s="223" t="s">
        <v>1525</v>
      </c>
      <c r="B7" s="224">
        <v>29999</v>
      </c>
      <c r="C7" s="224" t="s">
        <v>46</v>
      </c>
      <c r="D7" s="224" t="s">
        <v>1529</v>
      </c>
      <c r="E7" s="224">
        <v>53131613</v>
      </c>
      <c r="F7" s="224">
        <v>92027416</v>
      </c>
      <c r="G7" s="229" t="s">
        <v>1530</v>
      </c>
      <c r="H7" s="226">
        <v>1000</v>
      </c>
      <c r="I7" s="228">
        <v>1500</v>
      </c>
      <c r="J7" s="228">
        <f t="shared" si="0"/>
        <v>1500000</v>
      </c>
      <c r="K7" s="240" t="s">
        <v>1905</v>
      </c>
      <c r="L7" s="240" t="s">
        <v>707</v>
      </c>
    </row>
    <row r="8" spans="1:12" x14ac:dyDescent="0.25">
      <c r="A8" s="223" t="s">
        <v>1525</v>
      </c>
      <c r="B8" s="224">
        <v>29905</v>
      </c>
      <c r="C8" s="224" t="s">
        <v>254</v>
      </c>
      <c r="D8" s="224" t="s">
        <v>1531</v>
      </c>
      <c r="E8" s="224">
        <v>53131608</v>
      </c>
      <c r="F8" s="224">
        <v>92027379</v>
      </c>
      <c r="G8" s="229" t="s">
        <v>1532</v>
      </c>
      <c r="H8" s="226">
        <v>1000</v>
      </c>
      <c r="I8" s="228">
        <v>1700</v>
      </c>
      <c r="J8" s="228">
        <f t="shared" si="0"/>
        <v>1700000</v>
      </c>
      <c r="K8" s="240" t="s">
        <v>1906</v>
      </c>
      <c r="L8" s="240" t="s">
        <v>707</v>
      </c>
    </row>
    <row r="9" spans="1:12" ht="51" x14ac:dyDescent="0.25">
      <c r="A9" s="223" t="s">
        <v>1525</v>
      </c>
      <c r="B9" s="224">
        <v>29999</v>
      </c>
      <c r="C9" s="224" t="s">
        <v>46</v>
      </c>
      <c r="D9" s="224" t="s">
        <v>338</v>
      </c>
      <c r="E9" s="224">
        <v>53131620</v>
      </c>
      <c r="F9" s="224">
        <v>92027459</v>
      </c>
      <c r="G9" s="225" t="s">
        <v>1533</v>
      </c>
      <c r="H9" s="226">
        <v>1000</v>
      </c>
      <c r="I9" s="228">
        <v>1200</v>
      </c>
      <c r="J9" s="228">
        <f t="shared" si="0"/>
        <v>1200000</v>
      </c>
      <c r="K9" s="240" t="s">
        <v>1907</v>
      </c>
      <c r="L9" s="240" t="s">
        <v>707</v>
      </c>
    </row>
    <row r="10" spans="1:12" x14ac:dyDescent="0.25">
      <c r="A10" s="223" t="s">
        <v>1525</v>
      </c>
      <c r="B10" s="224">
        <v>29904</v>
      </c>
      <c r="C10" s="224" t="s">
        <v>295</v>
      </c>
      <c r="D10" s="224" t="s">
        <v>676</v>
      </c>
      <c r="E10" s="224">
        <v>52131501</v>
      </c>
      <c r="F10" s="224">
        <v>92023659</v>
      </c>
      <c r="G10" s="229" t="s">
        <v>1534</v>
      </c>
      <c r="H10" s="226">
        <v>300</v>
      </c>
      <c r="I10" s="228">
        <v>6000</v>
      </c>
      <c r="J10" s="228">
        <f t="shared" si="0"/>
        <v>1800000</v>
      </c>
      <c r="K10" s="240" t="s">
        <v>1908</v>
      </c>
      <c r="L10" s="240" t="s">
        <v>707</v>
      </c>
    </row>
    <row r="11" spans="1:12" ht="76.5" x14ac:dyDescent="0.25">
      <c r="A11" s="223" t="s">
        <v>1525</v>
      </c>
      <c r="B11" s="224">
        <v>29905</v>
      </c>
      <c r="C11" s="224" t="s">
        <v>792</v>
      </c>
      <c r="D11" s="224" t="s">
        <v>199</v>
      </c>
      <c r="E11" s="224">
        <v>51473016</v>
      </c>
      <c r="F11" s="224">
        <v>92143141</v>
      </c>
      <c r="G11" s="225" t="s">
        <v>1535</v>
      </c>
      <c r="H11" s="230">
        <v>3000</v>
      </c>
      <c r="I11" s="228">
        <v>1000</v>
      </c>
      <c r="J11" s="228">
        <f t="shared" si="0"/>
        <v>3000000</v>
      </c>
      <c r="K11" s="240" t="s">
        <v>1909</v>
      </c>
      <c r="L11" s="240" t="s">
        <v>707</v>
      </c>
    </row>
    <row r="12" spans="1:12" ht="38.25" x14ac:dyDescent="0.25">
      <c r="A12" s="223" t="s">
        <v>1525</v>
      </c>
      <c r="B12" s="224">
        <v>29905</v>
      </c>
      <c r="C12" s="224" t="s">
        <v>254</v>
      </c>
      <c r="D12" s="224" t="s">
        <v>858</v>
      </c>
      <c r="E12" s="224">
        <v>47131810</v>
      </c>
      <c r="F12" s="224">
        <v>90041897</v>
      </c>
      <c r="G12" s="225" t="s">
        <v>1536</v>
      </c>
      <c r="H12" s="226">
        <v>1000</v>
      </c>
      <c r="I12" s="228">
        <v>640</v>
      </c>
      <c r="J12" s="228">
        <f t="shared" si="0"/>
        <v>640000</v>
      </c>
      <c r="K12" s="240" t="s">
        <v>1910</v>
      </c>
      <c r="L12" s="240" t="s">
        <v>707</v>
      </c>
    </row>
    <row r="13" spans="1:12" x14ac:dyDescent="0.25">
      <c r="A13" s="223" t="s">
        <v>1525</v>
      </c>
      <c r="B13" s="224">
        <v>29905</v>
      </c>
      <c r="C13" s="224" t="s">
        <v>96</v>
      </c>
      <c r="D13" s="224" t="s">
        <v>18</v>
      </c>
      <c r="E13" s="224">
        <v>52121601</v>
      </c>
      <c r="F13" s="224">
        <v>90034240</v>
      </c>
      <c r="G13" s="229" t="s">
        <v>1537</v>
      </c>
      <c r="H13" s="226">
        <v>500</v>
      </c>
      <c r="I13" s="228">
        <v>400</v>
      </c>
      <c r="J13" s="228">
        <f t="shared" si="0"/>
        <v>200000</v>
      </c>
      <c r="K13" s="240" t="s">
        <v>1911</v>
      </c>
      <c r="L13" s="240" t="s">
        <v>707</v>
      </c>
    </row>
    <row r="14" spans="1:12" x14ac:dyDescent="0.25">
      <c r="A14" s="223" t="s">
        <v>1525</v>
      </c>
      <c r="B14" s="224">
        <v>29905</v>
      </c>
      <c r="C14" s="224" t="s">
        <v>805</v>
      </c>
      <c r="D14" s="224" t="s">
        <v>346</v>
      </c>
      <c r="E14" s="224">
        <v>47131816</v>
      </c>
      <c r="F14" s="224">
        <v>90030177</v>
      </c>
      <c r="G14" s="231" t="s">
        <v>1538</v>
      </c>
      <c r="H14" s="226">
        <v>2000</v>
      </c>
      <c r="I14" s="228">
        <v>200</v>
      </c>
      <c r="J14" s="228">
        <f t="shared" si="0"/>
        <v>400000</v>
      </c>
      <c r="K14" s="240" t="s">
        <v>1912</v>
      </c>
      <c r="L14" s="240" t="s">
        <v>707</v>
      </c>
    </row>
    <row r="15" spans="1:12" x14ac:dyDescent="0.25">
      <c r="A15" s="223" t="s">
        <v>1525</v>
      </c>
      <c r="B15" s="224">
        <v>29905</v>
      </c>
      <c r="C15" s="224" t="s">
        <v>805</v>
      </c>
      <c r="D15" s="224" t="s">
        <v>1539</v>
      </c>
      <c r="E15" s="224">
        <v>47131812</v>
      </c>
      <c r="F15" s="224">
        <v>92004563</v>
      </c>
      <c r="G15" s="231" t="s">
        <v>1540</v>
      </c>
      <c r="H15" s="226">
        <v>1000</v>
      </c>
      <c r="I15" s="228">
        <v>2800</v>
      </c>
      <c r="J15" s="228">
        <f t="shared" si="0"/>
        <v>2800000</v>
      </c>
      <c r="K15" s="240" t="s">
        <v>1913</v>
      </c>
      <c r="L15" s="240" t="s">
        <v>707</v>
      </c>
    </row>
    <row r="16" spans="1:12" ht="38.25" x14ac:dyDescent="0.25">
      <c r="A16" s="223" t="s">
        <v>1525</v>
      </c>
      <c r="B16" s="224">
        <v>29905</v>
      </c>
      <c r="C16" s="224" t="s">
        <v>254</v>
      </c>
      <c r="D16" s="224" t="s">
        <v>1541</v>
      </c>
      <c r="E16" s="224">
        <v>47131811</v>
      </c>
      <c r="F16" s="224">
        <v>92035864</v>
      </c>
      <c r="G16" s="232" t="s">
        <v>1542</v>
      </c>
      <c r="H16" s="226">
        <v>1000</v>
      </c>
      <c r="I16" s="228">
        <v>2400</v>
      </c>
      <c r="J16" s="228">
        <f t="shared" si="0"/>
        <v>2400000</v>
      </c>
      <c r="K16" s="240" t="s">
        <v>1914</v>
      </c>
      <c r="L16" s="240" t="s">
        <v>707</v>
      </c>
    </row>
    <row r="17" spans="1:12" ht="51" x14ac:dyDescent="0.25">
      <c r="A17" s="223" t="s">
        <v>1525</v>
      </c>
      <c r="B17" s="224">
        <v>29905</v>
      </c>
      <c r="C17" s="224" t="s">
        <v>792</v>
      </c>
      <c r="D17" s="224" t="s">
        <v>199</v>
      </c>
      <c r="E17" s="224">
        <v>47131821</v>
      </c>
      <c r="F17" s="224">
        <v>90037336</v>
      </c>
      <c r="G17" s="225" t="s">
        <v>1543</v>
      </c>
      <c r="H17" s="230">
        <v>500</v>
      </c>
      <c r="I17" s="228">
        <v>1300</v>
      </c>
      <c r="J17" s="228">
        <f t="shared" si="0"/>
        <v>650000</v>
      </c>
      <c r="K17" s="240" t="s">
        <v>1915</v>
      </c>
      <c r="L17" s="240" t="s">
        <v>707</v>
      </c>
    </row>
    <row r="18" spans="1:12" ht="38.25" x14ac:dyDescent="0.25">
      <c r="A18" s="223" t="s">
        <v>1525</v>
      </c>
      <c r="B18" s="224">
        <v>29905</v>
      </c>
      <c r="C18" s="224" t="s">
        <v>254</v>
      </c>
      <c r="D18" s="224" t="s">
        <v>609</v>
      </c>
      <c r="E18" s="224">
        <v>47131811</v>
      </c>
      <c r="F18" s="224">
        <v>92027717</v>
      </c>
      <c r="G18" s="232" t="s">
        <v>1542</v>
      </c>
      <c r="H18" s="230">
        <v>1050</v>
      </c>
      <c r="I18" s="228">
        <v>500</v>
      </c>
      <c r="J18" s="228">
        <f t="shared" si="0"/>
        <v>525000</v>
      </c>
      <c r="K18" s="240" t="s">
        <v>1916</v>
      </c>
      <c r="L18" s="240" t="s">
        <v>707</v>
      </c>
    </row>
    <row r="19" spans="1:12" x14ac:dyDescent="0.25">
      <c r="A19" s="223" t="s">
        <v>1525</v>
      </c>
      <c r="B19" s="224">
        <v>50199</v>
      </c>
      <c r="C19" s="224" t="s">
        <v>908</v>
      </c>
      <c r="D19" s="224" t="s">
        <v>1179</v>
      </c>
      <c r="E19" s="224">
        <v>52141501</v>
      </c>
      <c r="F19" s="224">
        <v>92092206</v>
      </c>
      <c r="G19" s="231" t="s">
        <v>1544</v>
      </c>
      <c r="H19" s="226">
        <v>1</v>
      </c>
      <c r="I19" s="228">
        <v>350000</v>
      </c>
      <c r="J19" s="228">
        <f t="shared" si="0"/>
        <v>350000</v>
      </c>
      <c r="K19" s="240" t="s">
        <v>1917</v>
      </c>
      <c r="L19" s="240" t="s">
        <v>707</v>
      </c>
    </row>
    <row r="20" spans="1:12" ht="51" x14ac:dyDescent="0.25">
      <c r="A20" s="223" t="s">
        <v>1525</v>
      </c>
      <c r="B20" s="224">
        <v>50199</v>
      </c>
      <c r="C20" s="224" t="s">
        <v>46</v>
      </c>
      <c r="D20" s="224" t="s">
        <v>1545</v>
      </c>
      <c r="E20" s="224">
        <v>52141601</v>
      </c>
      <c r="F20" s="224">
        <v>92058102</v>
      </c>
      <c r="G20" s="233" t="s">
        <v>1546</v>
      </c>
      <c r="H20" s="226">
        <v>2</v>
      </c>
      <c r="I20" s="228">
        <v>200000</v>
      </c>
      <c r="J20" s="228">
        <f t="shared" si="0"/>
        <v>400000</v>
      </c>
      <c r="K20" s="240" t="s">
        <v>1918</v>
      </c>
      <c r="L20" s="240" t="s">
        <v>707</v>
      </c>
    </row>
    <row r="21" spans="1:12" ht="51" x14ac:dyDescent="0.25">
      <c r="A21" s="223" t="s">
        <v>1525</v>
      </c>
      <c r="B21" s="224">
        <v>50199</v>
      </c>
      <c r="C21" s="224" t="s">
        <v>31</v>
      </c>
      <c r="D21" s="224" t="s">
        <v>72</v>
      </c>
      <c r="E21" s="224" t="s">
        <v>1547</v>
      </c>
      <c r="F21" s="224" t="s">
        <v>1548</v>
      </c>
      <c r="G21" s="233" t="s">
        <v>1549</v>
      </c>
      <c r="H21" s="226">
        <v>1</v>
      </c>
      <c r="I21" s="228">
        <v>375000</v>
      </c>
      <c r="J21" s="228">
        <f t="shared" si="0"/>
        <v>375000</v>
      </c>
      <c r="K21" s="240" t="s">
        <v>1919</v>
      </c>
      <c r="L21" s="240" t="s">
        <v>707</v>
      </c>
    </row>
    <row r="22" spans="1:12" ht="102" x14ac:dyDescent="0.25">
      <c r="A22" s="223" t="s">
        <v>1525</v>
      </c>
      <c r="B22" s="224">
        <v>50103</v>
      </c>
      <c r="C22" s="224" t="s">
        <v>46</v>
      </c>
      <c r="D22" s="224" t="s">
        <v>338</v>
      </c>
      <c r="E22" s="224">
        <v>43211902</v>
      </c>
      <c r="F22" s="224" t="s">
        <v>1550</v>
      </c>
      <c r="G22" s="233" t="s">
        <v>1551</v>
      </c>
      <c r="H22" s="226">
        <v>2</v>
      </c>
      <c r="I22" s="228">
        <v>470000</v>
      </c>
      <c r="J22" s="228">
        <f t="shared" si="0"/>
        <v>940000</v>
      </c>
      <c r="K22" s="240" t="s">
        <v>1920</v>
      </c>
      <c r="L22" s="240" t="s">
        <v>707</v>
      </c>
    </row>
    <row r="23" spans="1:12" ht="25.5" x14ac:dyDescent="0.25">
      <c r="A23" s="223" t="s">
        <v>1525</v>
      </c>
      <c r="B23" s="224">
        <v>50104</v>
      </c>
      <c r="C23" s="224" t="s">
        <v>60</v>
      </c>
      <c r="D23" s="224" t="s">
        <v>415</v>
      </c>
      <c r="E23" s="224">
        <v>40101604</v>
      </c>
      <c r="F23" s="224">
        <v>90033289</v>
      </c>
      <c r="G23" s="233" t="s">
        <v>1552</v>
      </c>
      <c r="H23" s="226">
        <v>50</v>
      </c>
      <c r="I23" s="228">
        <v>13500</v>
      </c>
      <c r="J23" s="228">
        <f t="shared" si="0"/>
        <v>675000</v>
      </c>
      <c r="K23" s="240" t="s">
        <v>1921</v>
      </c>
      <c r="L23" s="240" t="s">
        <v>707</v>
      </c>
    </row>
    <row r="24" spans="1:12" ht="38.25" x14ac:dyDescent="0.25">
      <c r="A24" s="223" t="s">
        <v>1525</v>
      </c>
      <c r="B24" s="224">
        <v>29903</v>
      </c>
      <c r="C24" s="224" t="s">
        <v>402</v>
      </c>
      <c r="D24" s="224" t="s">
        <v>18</v>
      </c>
      <c r="E24" s="224" t="s">
        <v>1553</v>
      </c>
      <c r="F24" s="224" t="s">
        <v>1554</v>
      </c>
      <c r="G24" s="233" t="s">
        <v>1555</v>
      </c>
      <c r="H24" s="198" t="s">
        <v>1556</v>
      </c>
      <c r="I24" s="228">
        <v>10000</v>
      </c>
      <c r="J24" s="228">
        <f t="shared" si="0"/>
        <v>400000</v>
      </c>
      <c r="K24" s="240" t="s">
        <v>1922</v>
      </c>
      <c r="L24" s="240" t="s">
        <v>707</v>
      </c>
    </row>
    <row r="25" spans="1:12" ht="25.5" x14ac:dyDescent="0.25">
      <c r="A25" s="223" t="s">
        <v>1525</v>
      </c>
      <c r="B25" s="224">
        <v>29999</v>
      </c>
      <c r="C25" s="224" t="s">
        <v>269</v>
      </c>
      <c r="D25" s="224" t="s">
        <v>1425</v>
      </c>
      <c r="E25" s="224" t="s">
        <v>1557</v>
      </c>
      <c r="F25" s="224" t="s">
        <v>1558</v>
      </c>
      <c r="G25" s="233" t="s">
        <v>1559</v>
      </c>
      <c r="H25" s="198">
        <v>8</v>
      </c>
      <c r="I25" s="228">
        <v>11000</v>
      </c>
      <c r="J25" s="228">
        <f t="shared" si="0"/>
        <v>88000</v>
      </c>
      <c r="K25" s="240" t="s">
        <v>1923</v>
      </c>
      <c r="L25" s="240" t="s">
        <v>707</v>
      </c>
    </row>
    <row r="26" spans="1:12" ht="25.5" x14ac:dyDescent="0.25">
      <c r="A26" s="223" t="s">
        <v>1525</v>
      </c>
      <c r="B26" s="224">
        <v>29999</v>
      </c>
      <c r="C26" s="224" t="s">
        <v>269</v>
      </c>
      <c r="D26" s="224" t="s">
        <v>72</v>
      </c>
      <c r="E26" s="224" t="s">
        <v>1560</v>
      </c>
      <c r="F26" s="224" t="s">
        <v>1561</v>
      </c>
      <c r="G26" s="233" t="s">
        <v>1562</v>
      </c>
      <c r="H26" s="198">
        <v>13</v>
      </c>
      <c r="I26" s="228">
        <v>5000</v>
      </c>
      <c r="J26" s="228">
        <f t="shared" si="0"/>
        <v>65000</v>
      </c>
      <c r="K26" s="240" t="s">
        <v>1924</v>
      </c>
      <c r="L26" s="240" t="s">
        <v>707</v>
      </c>
    </row>
    <row r="27" spans="1:12" ht="38.25" x14ac:dyDescent="0.25">
      <c r="A27" s="223" t="s">
        <v>1525</v>
      </c>
      <c r="B27" s="224">
        <v>20104</v>
      </c>
      <c r="C27" s="224" t="s">
        <v>1563</v>
      </c>
      <c r="D27" s="224" t="s">
        <v>18</v>
      </c>
      <c r="E27" s="224" t="s">
        <v>1564</v>
      </c>
      <c r="F27" s="224" t="s">
        <v>1565</v>
      </c>
      <c r="G27" s="233" t="s">
        <v>1566</v>
      </c>
      <c r="H27" s="198" t="s">
        <v>1567</v>
      </c>
      <c r="I27" s="228">
        <v>2700</v>
      </c>
      <c r="J27" s="228">
        <f t="shared" si="0"/>
        <v>64800</v>
      </c>
      <c r="K27" s="240" t="s">
        <v>1925</v>
      </c>
      <c r="L27" s="240" t="s">
        <v>707</v>
      </c>
    </row>
    <row r="28" spans="1:12" ht="25.5" x14ac:dyDescent="0.25">
      <c r="A28" s="223" t="s">
        <v>1525</v>
      </c>
      <c r="B28" s="224">
        <v>29901</v>
      </c>
      <c r="C28" s="224" t="s">
        <v>46</v>
      </c>
      <c r="D28" s="224" t="s">
        <v>1568</v>
      </c>
      <c r="E28" s="224" t="s">
        <v>1569</v>
      </c>
      <c r="F28" s="224" t="s">
        <v>1570</v>
      </c>
      <c r="G28" s="233" t="s">
        <v>1571</v>
      </c>
      <c r="H28" s="198">
        <v>46</v>
      </c>
      <c r="I28" s="228">
        <v>2700</v>
      </c>
      <c r="J28" s="228">
        <f t="shared" si="0"/>
        <v>124200</v>
      </c>
      <c r="K28" s="240" t="s">
        <v>1926</v>
      </c>
      <c r="L28" s="240" t="s">
        <v>707</v>
      </c>
    </row>
    <row r="29" spans="1:12" ht="38.25" x14ac:dyDescent="0.25">
      <c r="A29" s="223" t="s">
        <v>1525</v>
      </c>
      <c r="B29" s="224">
        <v>29903</v>
      </c>
      <c r="C29" s="224" t="s">
        <v>474</v>
      </c>
      <c r="D29" s="224" t="s">
        <v>210</v>
      </c>
      <c r="E29" s="224" t="s">
        <v>1572</v>
      </c>
      <c r="F29" s="224" t="s">
        <v>1573</v>
      </c>
      <c r="G29" s="233" t="s">
        <v>1574</v>
      </c>
      <c r="H29" s="198" t="s">
        <v>1556</v>
      </c>
      <c r="I29" s="228">
        <v>6000</v>
      </c>
      <c r="J29" s="228">
        <f t="shared" si="0"/>
        <v>240000</v>
      </c>
      <c r="K29" s="240" t="s">
        <v>1927</v>
      </c>
      <c r="L29" s="240" t="s">
        <v>707</v>
      </c>
    </row>
    <row r="30" spans="1:12" ht="51" x14ac:dyDescent="0.25">
      <c r="A30" s="223" t="s">
        <v>1525</v>
      </c>
      <c r="B30" s="224">
        <v>29903</v>
      </c>
      <c r="C30" s="224" t="s">
        <v>474</v>
      </c>
      <c r="D30" s="224" t="s">
        <v>210</v>
      </c>
      <c r="E30" s="224" t="s">
        <v>1575</v>
      </c>
      <c r="F30" s="224" t="s">
        <v>1576</v>
      </c>
      <c r="G30" s="233" t="s">
        <v>1577</v>
      </c>
      <c r="H30" s="198" t="s">
        <v>1556</v>
      </c>
      <c r="I30" s="234">
        <v>5000</v>
      </c>
      <c r="J30" s="228">
        <f t="shared" si="0"/>
        <v>200000</v>
      </c>
      <c r="K30" s="240" t="s">
        <v>1928</v>
      </c>
      <c r="L30" s="240" t="s">
        <v>707</v>
      </c>
    </row>
    <row r="31" spans="1:12" ht="51" x14ac:dyDescent="0.25">
      <c r="A31" s="223" t="s">
        <v>1525</v>
      </c>
      <c r="B31" s="224">
        <v>29901</v>
      </c>
      <c r="C31" s="224" t="s">
        <v>86</v>
      </c>
      <c r="D31" s="224" t="s">
        <v>1578</v>
      </c>
      <c r="E31" s="224" t="s">
        <v>1579</v>
      </c>
      <c r="F31" s="224" t="s">
        <v>1580</v>
      </c>
      <c r="G31" s="233" t="s">
        <v>1581</v>
      </c>
      <c r="H31" s="198">
        <v>35</v>
      </c>
      <c r="I31" s="235">
        <v>4000</v>
      </c>
      <c r="J31" s="228">
        <f t="shared" si="0"/>
        <v>140000</v>
      </c>
      <c r="K31" s="240" t="s">
        <v>1929</v>
      </c>
      <c r="L31" s="240" t="s">
        <v>707</v>
      </c>
    </row>
    <row r="32" spans="1:12" x14ac:dyDescent="0.25">
      <c r="A32" s="223" t="s">
        <v>1525</v>
      </c>
      <c r="B32" s="224">
        <v>29901</v>
      </c>
      <c r="C32" s="224" t="s">
        <v>1582</v>
      </c>
      <c r="D32" s="224" t="s">
        <v>808</v>
      </c>
      <c r="E32" s="224" t="s">
        <v>1583</v>
      </c>
      <c r="F32" s="224" t="s">
        <v>1584</v>
      </c>
      <c r="G32" s="233" t="s">
        <v>1585</v>
      </c>
      <c r="H32" s="198">
        <v>4</v>
      </c>
      <c r="I32" s="235">
        <v>10000</v>
      </c>
      <c r="J32" s="228">
        <f t="shared" si="0"/>
        <v>40000</v>
      </c>
      <c r="K32" s="240" t="s">
        <v>1930</v>
      </c>
      <c r="L32" s="240" t="s">
        <v>707</v>
      </c>
    </row>
    <row r="33" spans="1:12" x14ac:dyDescent="0.25">
      <c r="A33" s="223" t="s">
        <v>1525</v>
      </c>
      <c r="B33" s="224">
        <v>29901</v>
      </c>
      <c r="C33" s="224" t="s">
        <v>1582</v>
      </c>
      <c r="D33" s="224" t="s">
        <v>808</v>
      </c>
      <c r="E33" s="224" t="s">
        <v>1583</v>
      </c>
      <c r="F33" s="224" t="s">
        <v>1586</v>
      </c>
      <c r="G33" s="233" t="s">
        <v>1585</v>
      </c>
      <c r="H33" s="198">
        <v>1</v>
      </c>
      <c r="I33" s="235">
        <v>10000</v>
      </c>
      <c r="J33" s="228">
        <f t="shared" si="0"/>
        <v>10000</v>
      </c>
      <c r="K33" s="240" t="s">
        <v>1931</v>
      </c>
      <c r="L33" s="240" t="s">
        <v>707</v>
      </c>
    </row>
    <row r="34" spans="1:12" x14ac:dyDescent="0.25">
      <c r="A34" s="223" t="s">
        <v>1525</v>
      </c>
      <c r="B34" s="224">
        <v>29901</v>
      </c>
      <c r="C34" s="224" t="s">
        <v>1582</v>
      </c>
      <c r="D34" s="224" t="s">
        <v>808</v>
      </c>
      <c r="E34" s="224" t="s">
        <v>1583</v>
      </c>
      <c r="F34" s="224" t="s">
        <v>1587</v>
      </c>
      <c r="G34" s="233" t="s">
        <v>1585</v>
      </c>
      <c r="H34" s="198">
        <v>1</v>
      </c>
      <c r="I34" s="235">
        <v>10000</v>
      </c>
      <c r="J34" s="228">
        <f t="shared" si="0"/>
        <v>10000</v>
      </c>
      <c r="K34" s="240" t="s">
        <v>1932</v>
      </c>
      <c r="L34" s="240" t="s">
        <v>707</v>
      </c>
    </row>
    <row r="35" spans="1:12" x14ac:dyDescent="0.25">
      <c r="A35" s="223" t="s">
        <v>1525</v>
      </c>
      <c r="B35" s="224">
        <v>29901</v>
      </c>
      <c r="C35" s="224" t="s">
        <v>1582</v>
      </c>
      <c r="D35" s="224" t="s">
        <v>808</v>
      </c>
      <c r="E35" s="224" t="s">
        <v>1583</v>
      </c>
      <c r="F35" s="224" t="s">
        <v>1588</v>
      </c>
      <c r="G35" s="233" t="s">
        <v>1585</v>
      </c>
      <c r="H35" s="198">
        <v>1</v>
      </c>
      <c r="I35" s="228">
        <v>10000</v>
      </c>
      <c r="J35" s="228">
        <f t="shared" si="0"/>
        <v>10000</v>
      </c>
      <c r="K35" s="240" t="s">
        <v>1933</v>
      </c>
      <c r="L35" s="240" t="s">
        <v>707</v>
      </c>
    </row>
    <row r="36" spans="1:12" x14ac:dyDescent="0.25">
      <c r="A36" s="223" t="s">
        <v>1525</v>
      </c>
      <c r="B36" s="224">
        <v>29901</v>
      </c>
      <c r="C36" s="224" t="s">
        <v>1582</v>
      </c>
      <c r="D36" s="224" t="s">
        <v>808</v>
      </c>
      <c r="E36" s="224" t="s">
        <v>1583</v>
      </c>
      <c r="F36" s="224" t="s">
        <v>1589</v>
      </c>
      <c r="G36" s="233" t="s">
        <v>1585</v>
      </c>
      <c r="H36" s="198">
        <v>1</v>
      </c>
      <c r="I36" s="234">
        <v>10000</v>
      </c>
      <c r="J36" s="228">
        <f t="shared" si="0"/>
        <v>10000</v>
      </c>
      <c r="K36" s="240" t="s">
        <v>1934</v>
      </c>
      <c r="L36" s="240" t="s">
        <v>707</v>
      </c>
    </row>
    <row r="37" spans="1:12" x14ac:dyDescent="0.25">
      <c r="A37" s="223" t="s">
        <v>1525</v>
      </c>
      <c r="B37" s="224">
        <v>29901</v>
      </c>
      <c r="C37" s="224" t="s">
        <v>1582</v>
      </c>
      <c r="D37" s="224" t="s">
        <v>808</v>
      </c>
      <c r="E37" s="224" t="s">
        <v>1583</v>
      </c>
      <c r="F37" s="224" t="s">
        <v>1590</v>
      </c>
      <c r="G37" s="233" t="s">
        <v>1585</v>
      </c>
      <c r="H37" s="198">
        <v>1</v>
      </c>
      <c r="I37" s="228">
        <v>10000</v>
      </c>
      <c r="J37" s="228">
        <f t="shared" si="0"/>
        <v>10000</v>
      </c>
      <c r="K37" s="240" t="s">
        <v>1935</v>
      </c>
      <c r="L37" s="240" t="s">
        <v>707</v>
      </c>
    </row>
    <row r="38" spans="1:12" x14ac:dyDescent="0.25">
      <c r="A38" s="223" t="s">
        <v>1525</v>
      </c>
      <c r="B38" s="224">
        <v>29901</v>
      </c>
      <c r="C38" s="224" t="s">
        <v>1582</v>
      </c>
      <c r="D38" s="224" t="s">
        <v>808</v>
      </c>
      <c r="E38" s="224" t="s">
        <v>1583</v>
      </c>
      <c r="F38" s="224" t="s">
        <v>1591</v>
      </c>
      <c r="G38" s="233" t="s">
        <v>1585</v>
      </c>
      <c r="H38" s="198">
        <v>1</v>
      </c>
      <c r="I38" s="228">
        <v>8500</v>
      </c>
      <c r="J38" s="228">
        <f t="shared" si="0"/>
        <v>8500</v>
      </c>
      <c r="K38" s="240" t="s">
        <v>1936</v>
      </c>
      <c r="L38" s="240" t="s">
        <v>707</v>
      </c>
    </row>
    <row r="39" spans="1:12" x14ac:dyDescent="0.25">
      <c r="A39" s="223" t="s">
        <v>1525</v>
      </c>
      <c r="B39" s="224">
        <v>10702</v>
      </c>
      <c r="C39" s="224" t="s">
        <v>249</v>
      </c>
      <c r="D39" s="224" t="s">
        <v>114</v>
      </c>
      <c r="E39" s="224" t="s">
        <v>1592</v>
      </c>
      <c r="F39" s="224" t="s">
        <v>1593</v>
      </c>
      <c r="G39" s="229" t="s">
        <v>1594</v>
      </c>
      <c r="H39" s="199">
        <v>3</v>
      </c>
      <c r="I39" s="228">
        <v>450000</v>
      </c>
      <c r="J39" s="228">
        <f t="shared" si="0"/>
        <v>1350000</v>
      </c>
      <c r="K39" s="240" t="s">
        <v>1937</v>
      </c>
      <c r="L39" s="240" t="s">
        <v>707</v>
      </c>
    </row>
    <row r="40" spans="1:12" ht="89.25" x14ac:dyDescent="0.25">
      <c r="A40" s="223" t="s">
        <v>1525</v>
      </c>
      <c r="B40" s="224">
        <v>10702</v>
      </c>
      <c r="C40" s="224" t="s">
        <v>46</v>
      </c>
      <c r="D40" s="224" t="s">
        <v>1595</v>
      </c>
      <c r="E40" s="224" t="s">
        <v>1596</v>
      </c>
      <c r="F40" s="224" t="s">
        <v>1597</v>
      </c>
      <c r="G40" s="225" t="s">
        <v>1598</v>
      </c>
      <c r="H40" s="199">
        <v>2</v>
      </c>
      <c r="I40" s="228">
        <v>200000</v>
      </c>
      <c r="J40" s="228">
        <f t="shared" si="0"/>
        <v>400000</v>
      </c>
      <c r="K40" s="240" t="s">
        <v>1938</v>
      </c>
      <c r="L40" s="240" t="s">
        <v>707</v>
      </c>
    </row>
    <row r="41" spans="1:12" ht="89.25" x14ac:dyDescent="0.25">
      <c r="A41" s="223" t="s">
        <v>1525</v>
      </c>
      <c r="B41" s="224">
        <v>10702</v>
      </c>
      <c r="C41" s="224" t="s">
        <v>92</v>
      </c>
      <c r="D41" s="224" t="s">
        <v>1595</v>
      </c>
      <c r="E41" s="224" t="s">
        <v>1599</v>
      </c>
      <c r="F41" s="224" t="s">
        <v>1600</v>
      </c>
      <c r="G41" s="225" t="s">
        <v>1601</v>
      </c>
      <c r="H41" s="199">
        <v>3</v>
      </c>
      <c r="I41" s="228">
        <v>32000</v>
      </c>
      <c r="J41" s="228">
        <f t="shared" si="0"/>
        <v>96000</v>
      </c>
      <c r="K41" s="240" t="s">
        <v>1939</v>
      </c>
      <c r="L41" s="240" t="s">
        <v>707</v>
      </c>
    </row>
    <row r="42" spans="1:12" x14ac:dyDescent="0.25">
      <c r="A42" s="223" t="s">
        <v>1525</v>
      </c>
      <c r="B42" s="224">
        <v>10702</v>
      </c>
      <c r="C42" s="224" t="s">
        <v>92</v>
      </c>
      <c r="D42" s="224" t="s">
        <v>1595</v>
      </c>
      <c r="E42" s="224" t="s">
        <v>1602</v>
      </c>
      <c r="F42" s="224" t="s">
        <v>1603</v>
      </c>
      <c r="G42" s="229" t="s">
        <v>1604</v>
      </c>
      <c r="H42" s="199">
        <v>60</v>
      </c>
      <c r="I42" s="228">
        <v>6500</v>
      </c>
      <c r="J42" s="228">
        <f t="shared" si="0"/>
        <v>390000</v>
      </c>
      <c r="K42" s="240" t="s">
        <v>1940</v>
      </c>
      <c r="L42" s="240" t="s">
        <v>707</v>
      </c>
    </row>
    <row r="43" spans="1:12" x14ac:dyDescent="0.25">
      <c r="A43" s="223" t="s">
        <v>1525</v>
      </c>
      <c r="B43" s="224">
        <v>20301</v>
      </c>
      <c r="C43" s="224" t="s">
        <v>792</v>
      </c>
      <c r="D43" s="224" t="s">
        <v>808</v>
      </c>
      <c r="E43" s="224">
        <v>27111723</v>
      </c>
      <c r="F43" s="224">
        <v>92005764</v>
      </c>
      <c r="G43" s="229" t="s">
        <v>1605</v>
      </c>
      <c r="H43" s="226">
        <v>50</v>
      </c>
      <c r="I43" s="228">
        <v>1200</v>
      </c>
      <c r="J43" s="228">
        <f t="shared" si="0"/>
        <v>60000</v>
      </c>
      <c r="K43" s="240" t="s">
        <v>1941</v>
      </c>
      <c r="L43" s="240" t="s">
        <v>707</v>
      </c>
    </row>
    <row r="44" spans="1:12" x14ac:dyDescent="0.25">
      <c r="A44" s="223" t="s">
        <v>1525</v>
      </c>
      <c r="B44" s="224">
        <v>20399</v>
      </c>
      <c r="C44" s="224" t="s">
        <v>549</v>
      </c>
      <c r="D44" s="224" t="s">
        <v>1606</v>
      </c>
      <c r="E44" s="224">
        <v>27111723</v>
      </c>
      <c r="F44" s="224">
        <v>92056320</v>
      </c>
      <c r="G44" s="229" t="s">
        <v>1605</v>
      </c>
      <c r="H44" s="226">
        <v>25</v>
      </c>
      <c r="I44" s="228">
        <v>1500</v>
      </c>
      <c r="J44" s="228">
        <f t="shared" si="0"/>
        <v>37500</v>
      </c>
      <c r="K44" s="240" t="s">
        <v>1942</v>
      </c>
      <c r="L44" s="240" t="s">
        <v>707</v>
      </c>
    </row>
    <row r="45" spans="1:12" x14ac:dyDescent="0.25">
      <c r="A45" s="223" t="s">
        <v>1525</v>
      </c>
      <c r="B45" s="224">
        <v>29906</v>
      </c>
      <c r="C45" s="224" t="s">
        <v>105</v>
      </c>
      <c r="D45" s="224" t="s">
        <v>393</v>
      </c>
      <c r="E45" s="224">
        <v>40171518</v>
      </c>
      <c r="F45" s="224">
        <v>92075055</v>
      </c>
      <c r="G45" s="229" t="s">
        <v>1607</v>
      </c>
      <c r="H45" s="226">
        <v>20</v>
      </c>
      <c r="I45" s="228">
        <v>3500</v>
      </c>
      <c r="J45" s="228">
        <f t="shared" si="0"/>
        <v>70000</v>
      </c>
      <c r="K45" s="240" t="s">
        <v>1943</v>
      </c>
      <c r="L45" s="240" t="s">
        <v>707</v>
      </c>
    </row>
    <row r="46" spans="1:12" x14ac:dyDescent="0.25">
      <c r="A46" s="223" t="s">
        <v>1525</v>
      </c>
      <c r="B46" s="224">
        <v>20304</v>
      </c>
      <c r="C46" s="224" t="s">
        <v>971</v>
      </c>
      <c r="D46" s="224" t="s">
        <v>18</v>
      </c>
      <c r="E46" s="224">
        <v>39101601</v>
      </c>
      <c r="F46" s="224">
        <v>92141397</v>
      </c>
      <c r="G46" s="229" t="s">
        <v>1608</v>
      </c>
      <c r="H46" s="226">
        <v>20</v>
      </c>
      <c r="I46" s="228">
        <v>850</v>
      </c>
      <c r="J46" s="228">
        <f t="shared" si="0"/>
        <v>17000</v>
      </c>
      <c r="K46" s="240" t="s">
        <v>1944</v>
      </c>
      <c r="L46" s="240" t="s">
        <v>707</v>
      </c>
    </row>
    <row r="47" spans="1:12" ht="51" x14ac:dyDescent="0.25">
      <c r="A47" s="223" t="s">
        <v>1525</v>
      </c>
      <c r="B47" s="224">
        <v>20304</v>
      </c>
      <c r="C47" s="224" t="s">
        <v>443</v>
      </c>
      <c r="D47" s="224" t="s">
        <v>447</v>
      </c>
      <c r="E47" s="224">
        <v>39101699</v>
      </c>
      <c r="F47" s="224">
        <v>92103984</v>
      </c>
      <c r="G47" s="225" t="s">
        <v>1609</v>
      </c>
      <c r="H47" s="226">
        <v>100</v>
      </c>
      <c r="I47" s="228">
        <v>400</v>
      </c>
      <c r="J47" s="228">
        <f t="shared" si="0"/>
        <v>40000</v>
      </c>
      <c r="K47" s="240" t="s">
        <v>1945</v>
      </c>
      <c r="L47" s="240" t="s">
        <v>707</v>
      </c>
    </row>
    <row r="48" spans="1:12" x14ac:dyDescent="0.25">
      <c r="A48" s="223" t="s">
        <v>1525</v>
      </c>
      <c r="B48" s="224">
        <v>29906</v>
      </c>
      <c r="C48" s="224" t="s">
        <v>105</v>
      </c>
      <c r="D48" s="224" t="s">
        <v>97</v>
      </c>
      <c r="E48" s="224">
        <v>46181504</v>
      </c>
      <c r="F48" s="224">
        <v>90015465</v>
      </c>
      <c r="G48" s="229" t="s">
        <v>1610</v>
      </c>
      <c r="H48" s="226">
        <v>50</v>
      </c>
      <c r="I48" s="228">
        <v>3500</v>
      </c>
      <c r="J48" s="228">
        <f t="shared" si="0"/>
        <v>175000</v>
      </c>
      <c r="K48" s="240" t="s">
        <v>1946</v>
      </c>
      <c r="L48" s="240" t="s">
        <v>707</v>
      </c>
    </row>
    <row r="49" spans="1:12" x14ac:dyDescent="0.25">
      <c r="A49" s="223" t="s">
        <v>1525</v>
      </c>
      <c r="B49" s="224">
        <v>20306</v>
      </c>
      <c r="C49" s="224" t="s">
        <v>173</v>
      </c>
      <c r="D49" s="224" t="s">
        <v>1393</v>
      </c>
      <c r="E49" s="224">
        <v>40142008</v>
      </c>
      <c r="F49" s="224">
        <v>90016572</v>
      </c>
      <c r="G49" s="229" t="s">
        <v>1611</v>
      </c>
      <c r="H49" s="226">
        <v>10</v>
      </c>
      <c r="I49" s="228">
        <v>15000</v>
      </c>
      <c r="J49" s="228">
        <f t="shared" si="0"/>
        <v>150000</v>
      </c>
      <c r="K49" s="240" t="s">
        <v>1947</v>
      </c>
      <c r="L49" s="240" t="s">
        <v>707</v>
      </c>
    </row>
    <row r="50" spans="1:12" x14ac:dyDescent="0.25">
      <c r="A50" s="223" t="s">
        <v>1525</v>
      </c>
      <c r="B50" s="224">
        <v>20401</v>
      </c>
      <c r="C50" s="224" t="s">
        <v>792</v>
      </c>
      <c r="D50" s="224" t="s">
        <v>568</v>
      </c>
      <c r="E50" s="224">
        <v>27112004</v>
      </c>
      <c r="F50" s="224">
        <v>92012386</v>
      </c>
      <c r="G50" s="229" t="s">
        <v>1612</v>
      </c>
      <c r="H50" s="226">
        <v>5</v>
      </c>
      <c r="I50" s="228">
        <v>3200</v>
      </c>
      <c r="J50" s="228">
        <f t="shared" si="0"/>
        <v>16000</v>
      </c>
      <c r="K50" s="240" t="s">
        <v>1948</v>
      </c>
      <c r="L50" s="240" t="s">
        <v>707</v>
      </c>
    </row>
    <row r="51" spans="1:12" x14ac:dyDescent="0.25">
      <c r="A51" s="223" t="s">
        <v>1525</v>
      </c>
      <c r="B51" s="224">
        <v>20401</v>
      </c>
      <c r="C51" s="224" t="s">
        <v>792</v>
      </c>
      <c r="D51" s="224" t="s">
        <v>396</v>
      </c>
      <c r="E51" s="224">
        <v>27112004</v>
      </c>
      <c r="F51" s="224">
        <v>92007093</v>
      </c>
      <c r="G51" s="229" t="s">
        <v>1613</v>
      </c>
      <c r="H51" s="226">
        <v>5</v>
      </c>
      <c r="I51" s="228">
        <v>3500</v>
      </c>
      <c r="J51" s="228">
        <f t="shared" si="0"/>
        <v>17500</v>
      </c>
      <c r="K51" s="240" t="s">
        <v>1949</v>
      </c>
      <c r="L51" s="240" t="s">
        <v>707</v>
      </c>
    </row>
    <row r="52" spans="1:12" x14ac:dyDescent="0.25">
      <c r="A52" s="223" t="s">
        <v>1525</v>
      </c>
      <c r="B52" s="224">
        <v>20401</v>
      </c>
      <c r="C52" s="224" t="s">
        <v>46</v>
      </c>
      <c r="D52" s="224" t="s">
        <v>1614</v>
      </c>
      <c r="E52" s="224">
        <v>27112003</v>
      </c>
      <c r="F52" s="224">
        <v>92001944</v>
      </c>
      <c r="G52" s="229" t="s">
        <v>1615</v>
      </c>
      <c r="H52" s="226">
        <v>10</v>
      </c>
      <c r="I52" s="228">
        <v>1500</v>
      </c>
      <c r="J52" s="228">
        <f t="shared" si="0"/>
        <v>15000</v>
      </c>
      <c r="K52" s="240" t="s">
        <v>1950</v>
      </c>
      <c r="L52" s="240" t="s">
        <v>707</v>
      </c>
    </row>
    <row r="53" spans="1:12" x14ac:dyDescent="0.25">
      <c r="A53" s="223" t="s">
        <v>1525</v>
      </c>
      <c r="B53" s="224">
        <v>29905</v>
      </c>
      <c r="C53" s="224" t="s">
        <v>402</v>
      </c>
      <c r="D53" s="224" t="s">
        <v>436</v>
      </c>
      <c r="E53" s="224">
        <v>27112027</v>
      </c>
      <c r="F53" s="224">
        <v>90029706</v>
      </c>
      <c r="G53" s="229" t="s">
        <v>1616</v>
      </c>
      <c r="H53" s="226">
        <v>5</v>
      </c>
      <c r="I53" s="228">
        <v>1800</v>
      </c>
      <c r="J53" s="228">
        <f t="shared" si="0"/>
        <v>9000</v>
      </c>
      <c r="K53" s="240" t="s">
        <v>1951</v>
      </c>
      <c r="L53" s="240" t="s">
        <v>707</v>
      </c>
    </row>
    <row r="54" spans="1:12" x14ac:dyDescent="0.25">
      <c r="A54" s="223" t="s">
        <v>1525</v>
      </c>
      <c r="B54" s="224">
        <v>20401</v>
      </c>
      <c r="C54" s="224" t="s">
        <v>113</v>
      </c>
      <c r="D54" s="224" t="s">
        <v>454</v>
      </c>
      <c r="E54" s="224">
        <v>27112039</v>
      </c>
      <c r="F54" s="224">
        <v>92055162</v>
      </c>
      <c r="G54" s="229" t="s">
        <v>1617</v>
      </c>
      <c r="H54" s="226">
        <v>5</v>
      </c>
      <c r="I54" s="228">
        <v>4200</v>
      </c>
      <c r="J54" s="228">
        <f t="shared" si="0"/>
        <v>21000</v>
      </c>
      <c r="K54" s="240" t="s">
        <v>1952</v>
      </c>
      <c r="L54" s="240" t="s">
        <v>707</v>
      </c>
    </row>
    <row r="55" spans="1:12" x14ac:dyDescent="0.25">
      <c r="A55" s="223" t="s">
        <v>1525</v>
      </c>
      <c r="B55" s="224">
        <v>29904</v>
      </c>
      <c r="C55" s="224" t="s">
        <v>585</v>
      </c>
      <c r="D55" s="224" t="s">
        <v>501</v>
      </c>
      <c r="E55" s="224">
        <v>46181604</v>
      </c>
      <c r="F55" s="224">
        <v>92009769</v>
      </c>
      <c r="G55" s="229" t="s">
        <v>1618</v>
      </c>
      <c r="H55" s="236">
        <v>20</v>
      </c>
      <c r="I55" s="228">
        <v>5000</v>
      </c>
      <c r="J55" s="228">
        <f t="shared" si="0"/>
        <v>100000</v>
      </c>
      <c r="K55" s="240" t="s">
        <v>1953</v>
      </c>
      <c r="L55" s="240" t="s">
        <v>707</v>
      </c>
    </row>
    <row r="56" spans="1:12" x14ac:dyDescent="0.25">
      <c r="A56" s="223" t="s">
        <v>1525</v>
      </c>
      <c r="B56" s="224">
        <v>20401</v>
      </c>
      <c r="C56" s="224" t="s">
        <v>46</v>
      </c>
      <c r="D56" s="224" t="s">
        <v>1619</v>
      </c>
      <c r="E56" s="224">
        <v>24101506</v>
      </c>
      <c r="F56" s="224">
        <v>90033540</v>
      </c>
      <c r="G56" s="229" t="s">
        <v>1620</v>
      </c>
      <c r="H56" s="226">
        <v>5</v>
      </c>
      <c r="I56" s="228">
        <v>40000</v>
      </c>
      <c r="J56" s="228">
        <f t="shared" si="0"/>
        <v>200000</v>
      </c>
      <c r="K56" s="240" t="s">
        <v>1954</v>
      </c>
      <c r="L56" s="240" t="s">
        <v>707</v>
      </c>
    </row>
    <row r="57" spans="1:12" x14ac:dyDescent="0.25">
      <c r="A57" s="223" t="s">
        <v>1525</v>
      </c>
      <c r="B57" s="224">
        <v>20401</v>
      </c>
      <c r="C57" s="224" t="s">
        <v>805</v>
      </c>
      <c r="D57" s="224" t="s">
        <v>1137</v>
      </c>
      <c r="E57" s="224">
        <v>27111516</v>
      </c>
      <c r="F57" s="224">
        <v>90008515</v>
      </c>
      <c r="G57" s="229" t="s">
        <v>1621</v>
      </c>
      <c r="H57" s="226">
        <v>5</v>
      </c>
      <c r="I57" s="228">
        <v>4500</v>
      </c>
      <c r="J57" s="228">
        <f t="shared" si="0"/>
        <v>22500</v>
      </c>
      <c r="K57" s="240" t="s">
        <v>1955</v>
      </c>
      <c r="L57" s="240" t="s">
        <v>707</v>
      </c>
    </row>
    <row r="58" spans="1:12" x14ac:dyDescent="0.25">
      <c r="A58" s="223" t="s">
        <v>1525</v>
      </c>
      <c r="B58" s="224">
        <v>20401</v>
      </c>
      <c r="C58" s="224" t="s">
        <v>805</v>
      </c>
      <c r="D58" s="224" t="s">
        <v>210</v>
      </c>
      <c r="E58" s="224">
        <v>27111525</v>
      </c>
      <c r="F58" s="224">
        <v>90011336</v>
      </c>
      <c r="G58" s="229" t="s">
        <v>1622</v>
      </c>
      <c r="H58" s="226">
        <v>5</v>
      </c>
      <c r="I58" s="228">
        <v>4500</v>
      </c>
      <c r="J58" s="228">
        <f t="shared" si="0"/>
        <v>22500</v>
      </c>
      <c r="K58" s="240" t="s">
        <v>1956</v>
      </c>
      <c r="L58" s="240" t="s">
        <v>707</v>
      </c>
    </row>
    <row r="59" spans="1:12" ht="76.5" x14ac:dyDescent="0.25">
      <c r="A59" s="223" t="s">
        <v>1525</v>
      </c>
      <c r="B59" s="224">
        <v>50106</v>
      </c>
      <c r="C59" s="224" t="s">
        <v>249</v>
      </c>
      <c r="D59" s="224" t="s">
        <v>676</v>
      </c>
      <c r="E59" s="224">
        <v>42182901</v>
      </c>
      <c r="F59" s="224">
        <v>92083094</v>
      </c>
      <c r="G59" s="225" t="s">
        <v>1623</v>
      </c>
      <c r="H59" s="226">
        <v>1</v>
      </c>
      <c r="I59" s="228">
        <v>4000000</v>
      </c>
      <c r="J59" s="228">
        <f t="shared" si="0"/>
        <v>4000000</v>
      </c>
      <c r="K59" s="240" t="s">
        <v>1957</v>
      </c>
      <c r="L59" s="240" t="s">
        <v>707</v>
      </c>
    </row>
    <row r="60" spans="1:12" ht="89.25" x14ac:dyDescent="0.25">
      <c r="A60" s="223" t="s">
        <v>1525</v>
      </c>
      <c r="B60" s="224">
        <v>50106</v>
      </c>
      <c r="C60" s="224" t="s">
        <v>249</v>
      </c>
      <c r="D60" s="224" t="s">
        <v>97</v>
      </c>
      <c r="E60" s="224">
        <v>42201709</v>
      </c>
      <c r="F60" s="224" t="s">
        <v>1624</v>
      </c>
      <c r="G60" s="225" t="s">
        <v>1625</v>
      </c>
      <c r="H60" s="226">
        <v>2</v>
      </c>
      <c r="I60" s="228">
        <v>700000</v>
      </c>
      <c r="J60" s="228">
        <f t="shared" si="0"/>
        <v>1400000</v>
      </c>
      <c r="K60" s="240" t="s">
        <v>1958</v>
      </c>
      <c r="L60" s="240" t="s">
        <v>707</v>
      </c>
    </row>
    <row r="61" spans="1:12" x14ac:dyDescent="0.25">
      <c r="A61" s="223" t="s">
        <v>1525</v>
      </c>
      <c r="B61" s="224">
        <v>50106</v>
      </c>
      <c r="C61" s="224" t="s">
        <v>46</v>
      </c>
      <c r="D61" s="224" t="s">
        <v>97</v>
      </c>
      <c r="E61" s="224">
        <v>42192210</v>
      </c>
      <c r="F61" s="224" t="s">
        <v>1626</v>
      </c>
      <c r="G61" s="237" t="s">
        <v>1627</v>
      </c>
      <c r="H61" s="226">
        <v>3</v>
      </c>
      <c r="I61" s="228">
        <v>250000</v>
      </c>
      <c r="J61" s="228">
        <f t="shared" si="0"/>
        <v>750000</v>
      </c>
      <c r="K61" s="240" t="s">
        <v>1959</v>
      </c>
      <c r="L61" s="240" t="s">
        <v>707</v>
      </c>
    </row>
    <row r="62" spans="1:12" ht="102" x14ac:dyDescent="0.25">
      <c r="A62" s="223" t="s">
        <v>1525</v>
      </c>
      <c r="B62" s="224">
        <v>20401</v>
      </c>
      <c r="C62" s="224" t="s">
        <v>1628</v>
      </c>
      <c r="D62" s="224" t="s">
        <v>399</v>
      </c>
      <c r="E62" s="224">
        <v>42182201</v>
      </c>
      <c r="F62" s="224">
        <v>90015329</v>
      </c>
      <c r="G62" s="225" t="s">
        <v>1629</v>
      </c>
      <c r="H62" s="226">
        <v>30</v>
      </c>
      <c r="I62" s="228">
        <v>18000</v>
      </c>
      <c r="J62" s="228">
        <f t="shared" si="0"/>
        <v>540000</v>
      </c>
      <c r="K62" s="240" t="s">
        <v>1960</v>
      </c>
      <c r="L62" s="240" t="s">
        <v>707</v>
      </c>
    </row>
    <row r="63" spans="1:12" ht="63.75" x14ac:dyDescent="0.25">
      <c r="A63" s="223" t="s">
        <v>1525</v>
      </c>
      <c r="B63" s="224">
        <v>50101</v>
      </c>
      <c r="C63" s="224" t="s">
        <v>585</v>
      </c>
      <c r="D63" s="224" t="s">
        <v>174</v>
      </c>
      <c r="E63" s="224">
        <v>41111501</v>
      </c>
      <c r="F63" s="224">
        <v>92096348</v>
      </c>
      <c r="G63" s="225" t="s">
        <v>1630</v>
      </c>
      <c r="H63" s="226">
        <v>20</v>
      </c>
      <c r="I63" s="228">
        <v>40000</v>
      </c>
      <c r="J63" s="228">
        <f t="shared" si="0"/>
        <v>800000</v>
      </c>
      <c r="K63" s="240" t="s">
        <v>1961</v>
      </c>
      <c r="L63" s="240" t="s">
        <v>707</v>
      </c>
    </row>
    <row r="64" spans="1:12" ht="51" x14ac:dyDescent="0.25">
      <c r="A64" s="223" t="s">
        <v>1525</v>
      </c>
      <c r="B64" s="224">
        <v>50101</v>
      </c>
      <c r="C64" s="224" t="s">
        <v>585</v>
      </c>
      <c r="D64" s="224" t="s">
        <v>199</v>
      </c>
      <c r="E64" s="224">
        <v>41111501</v>
      </c>
      <c r="F64" s="224" t="s">
        <v>1631</v>
      </c>
      <c r="G64" s="225" t="s">
        <v>1632</v>
      </c>
      <c r="H64" s="226">
        <v>4</v>
      </c>
      <c r="I64" s="228">
        <v>140000</v>
      </c>
      <c r="J64" s="228">
        <f t="shared" si="0"/>
        <v>560000</v>
      </c>
      <c r="K64" s="240" t="s">
        <v>1962</v>
      </c>
      <c r="L64" s="240" t="s">
        <v>707</v>
      </c>
    </row>
    <row r="65" spans="1:12" x14ac:dyDescent="0.25">
      <c r="A65" s="223" t="s">
        <v>1525</v>
      </c>
      <c r="B65" s="224">
        <v>29999</v>
      </c>
      <c r="C65" s="224" t="s">
        <v>269</v>
      </c>
      <c r="D65" s="224" t="s">
        <v>72</v>
      </c>
      <c r="E65" s="224">
        <v>30241704</v>
      </c>
      <c r="F65" s="224">
        <v>92161778</v>
      </c>
      <c r="G65" s="225" t="s">
        <v>1633</v>
      </c>
      <c r="H65" s="226">
        <v>3</v>
      </c>
      <c r="I65" s="228">
        <v>325000</v>
      </c>
      <c r="J65" s="228">
        <f t="shared" si="0"/>
        <v>975000</v>
      </c>
      <c r="K65" s="240" t="s">
        <v>1963</v>
      </c>
      <c r="L65" s="240" t="s">
        <v>707</v>
      </c>
    </row>
    <row r="66" spans="1:12" x14ac:dyDescent="0.25">
      <c r="A66" s="223" t="s">
        <v>1525</v>
      </c>
      <c r="B66" s="224">
        <v>29904</v>
      </c>
      <c r="C66" s="224" t="s">
        <v>1074</v>
      </c>
      <c r="D66" s="224" t="s">
        <v>909</v>
      </c>
      <c r="E66" s="224">
        <v>53102505</v>
      </c>
      <c r="F66" s="224">
        <v>92031582</v>
      </c>
      <c r="G66" s="225" t="s">
        <v>1634</v>
      </c>
      <c r="H66" s="226">
        <v>65</v>
      </c>
      <c r="I66" s="228">
        <v>5000</v>
      </c>
      <c r="J66" s="228">
        <f t="shared" si="0"/>
        <v>325000</v>
      </c>
      <c r="K66" s="240" t="s">
        <v>1964</v>
      </c>
      <c r="L66" s="240" t="s">
        <v>707</v>
      </c>
    </row>
    <row r="67" spans="1:12" x14ac:dyDescent="0.25">
      <c r="A67" s="223" t="s">
        <v>1525</v>
      </c>
      <c r="B67" s="224">
        <v>29999</v>
      </c>
      <c r="C67" s="224" t="s">
        <v>269</v>
      </c>
      <c r="D67" s="224" t="s">
        <v>1635</v>
      </c>
      <c r="E67" s="224">
        <v>49121505</v>
      </c>
      <c r="F67" s="224">
        <v>92177947</v>
      </c>
      <c r="G67" s="238" t="s">
        <v>1636</v>
      </c>
      <c r="H67" s="226">
        <v>5</v>
      </c>
      <c r="I67" s="228">
        <v>50000</v>
      </c>
      <c r="J67" s="228">
        <f t="shared" si="0"/>
        <v>250000</v>
      </c>
      <c r="K67" s="240" t="s">
        <v>1965</v>
      </c>
      <c r="L67" s="240" t="s">
        <v>707</v>
      </c>
    </row>
    <row r="68" spans="1:12" x14ac:dyDescent="0.25">
      <c r="A68" s="223" t="s">
        <v>1525</v>
      </c>
      <c r="B68" s="224">
        <v>29999</v>
      </c>
      <c r="C68" s="224" t="s">
        <v>269</v>
      </c>
      <c r="D68" s="224" t="s">
        <v>72</v>
      </c>
      <c r="E68" s="224">
        <v>49121505</v>
      </c>
      <c r="F68" s="224">
        <v>92131485</v>
      </c>
      <c r="G68" s="238" t="s">
        <v>1636</v>
      </c>
      <c r="H68" s="226">
        <v>5</v>
      </c>
      <c r="I68" s="228">
        <v>35000</v>
      </c>
      <c r="J68" s="228">
        <f t="shared" si="0"/>
        <v>175000</v>
      </c>
      <c r="K68" s="240" t="s">
        <v>1966</v>
      </c>
      <c r="L68" s="240" t="s">
        <v>707</v>
      </c>
    </row>
    <row r="69" spans="1:12" x14ac:dyDescent="0.25">
      <c r="A69" s="223" t="s">
        <v>1525</v>
      </c>
      <c r="B69" s="224">
        <v>29999</v>
      </c>
      <c r="C69" s="224" t="s">
        <v>585</v>
      </c>
      <c r="D69" s="224" t="s">
        <v>174</v>
      </c>
      <c r="E69" s="224">
        <v>49121505</v>
      </c>
      <c r="F69" s="224">
        <v>92126283</v>
      </c>
      <c r="G69" s="238" t="s">
        <v>1636</v>
      </c>
      <c r="H69" s="226">
        <v>5</v>
      </c>
      <c r="I69" s="228">
        <v>25000</v>
      </c>
      <c r="J69" s="228">
        <f t="shared" ref="J69:J74" si="1">I69*H69</f>
        <v>125000</v>
      </c>
      <c r="K69" s="240" t="s">
        <v>1967</v>
      </c>
      <c r="L69" s="240" t="s">
        <v>707</v>
      </c>
    </row>
    <row r="70" spans="1:12" x14ac:dyDescent="0.25">
      <c r="A70" s="223" t="s">
        <v>1525</v>
      </c>
      <c r="B70" s="224">
        <v>50104</v>
      </c>
      <c r="C70" s="224" t="s">
        <v>1637</v>
      </c>
      <c r="D70" s="224" t="s">
        <v>159</v>
      </c>
      <c r="E70" s="224">
        <v>54111601</v>
      </c>
      <c r="F70" s="224">
        <v>92137374</v>
      </c>
      <c r="G70" s="225" t="s">
        <v>1638</v>
      </c>
      <c r="H70" s="226">
        <v>14</v>
      </c>
      <c r="I70" s="228">
        <v>10000</v>
      </c>
      <c r="J70" s="228">
        <f t="shared" si="1"/>
        <v>140000</v>
      </c>
      <c r="K70" s="240" t="s">
        <v>1968</v>
      </c>
      <c r="L70" s="240" t="s">
        <v>707</v>
      </c>
    </row>
    <row r="71" spans="1:12" x14ac:dyDescent="0.25">
      <c r="A71" s="223" t="s">
        <v>1525</v>
      </c>
      <c r="B71" s="224">
        <v>50199</v>
      </c>
      <c r="C71" s="224" t="s">
        <v>46</v>
      </c>
      <c r="D71" s="224" t="s">
        <v>1639</v>
      </c>
      <c r="E71" s="224">
        <v>48102098</v>
      </c>
      <c r="F71" s="224">
        <v>92108712</v>
      </c>
      <c r="G71" s="238" t="s">
        <v>1640</v>
      </c>
      <c r="H71" s="226">
        <v>3</v>
      </c>
      <c r="I71" s="228">
        <v>140000</v>
      </c>
      <c r="J71" s="228">
        <f t="shared" si="1"/>
        <v>420000</v>
      </c>
      <c r="K71" s="240" t="s">
        <v>1969</v>
      </c>
      <c r="L71" s="240" t="s">
        <v>707</v>
      </c>
    </row>
    <row r="72" spans="1:12" x14ac:dyDescent="0.25">
      <c r="A72" s="223" t="s">
        <v>1525</v>
      </c>
      <c r="B72" s="224">
        <v>29904</v>
      </c>
      <c r="C72" s="224" t="s">
        <v>46</v>
      </c>
      <c r="D72" s="224" t="s">
        <v>1044</v>
      </c>
      <c r="E72" s="224">
        <v>56112111</v>
      </c>
      <c r="F72" s="224">
        <v>92000784</v>
      </c>
      <c r="G72" s="238" t="s">
        <v>1641</v>
      </c>
      <c r="H72" s="226">
        <v>8</v>
      </c>
      <c r="I72" s="228">
        <v>25000</v>
      </c>
      <c r="J72" s="228">
        <f t="shared" si="1"/>
        <v>200000</v>
      </c>
      <c r="K72" s="240" t="s">
        <v>1970</v>
      </c>
      <c r="L72" s="240" t="s">
        <v>707</v>
      </c>
    </row>
    <row r="73" spans="1:12" ht="60.75" x14ac:dyDescent="0.25">
      <c r="A73" s="223" t="s">
        <v>1525</v>
      </c>
      <c r="B73" s="224">
        <v>50199</v>
      </c>
      <c r="C73" s="224" t="s">
        <v>46</v>
      </c>
      <c r="D73" s="224" t="s">
        <v>1545</v>
      </c>
      <c r="E73" s="224">
        <v>56101803</v>
      </c>
      <c r="F73" s="224">
        <v>92040487</v>
      </c>
      <c r="G73" s="239" t="s">
        <v>1642</v>
      </c>
      <c r="H73" s="226">
        <v>10</v>
      </c>
      <c r="I73" s="228">
        <v>85000</v>
      </c>
      <c r="J73" s="228">
        <f t="shared" si="1"/>
        <v>850000</v>
      </c>
      <c r="K73" s="240" t="s">
        <v>1971</v>
      </c>
      <c r="L73" s="240" t="s">
        <v>707</v>
      </c>
    </row>
    <row r="74" spans="1:12" ht="24.75" x14ac:dyDescent="0.25">
      <c r="A74" s="223" t="s">
        <v>1525</v>
      </c>
      <c r="B74" s="224">
        <v>29907</v>
      </c>
      <c r="C74" s="224" t="s">
        <v>1166</v>
      </c>
      <c r="D74" s="224" t="s">
        <v>909</v>
      </c>
      <c r="E74" s="224">
        <v>52152001</v>
      </c>
      <c r="F74" s="224">
        <v>90042433</v>
      </c>
      <c r="G74" s="239" t="s">
        <v>1643</v>
      </c>
      <c r="H74" s="226">
        <v>5</v>
      </c>
      <c r="I74" s="228">
        <v>13000</v>
      </c>
      <c r="J74" s="228">
        <f t="shared" si="1"/>
        <v>65000</v>
      </c>
      <c r="K74" s="240" t="s">
        <v>1482</v>
      </c>
      <c r="L74" s="240" t="s">
        <v>707</v>
      </c>
    </row>
    <row r="75" spans="1:12" ht="22.5" customHeight="1" x14ac:dyDescent="0.25">
      <c r="A75" s="240" t="s">
        <v>1525</v>
      </c>
      <c r="B75" s="241" t="s">
        <v>1902</v>
      </c>
      <c r="C75" s="275">
        <v>60</v>
      </c>
      <c r="D75" s="275">
        <v>501</v>
      </c>
      <c r="E75" s="241">
        <v>48101702</v>
      </c>
      <c r="F75" s="241">
        <v>92103669</v>
      </c>
      <c r="G75" s="276" t="s">
        <v>1644</v>
      </c>
      <c r="H75" s="242">
        <v>12</v>
      </c>
      <c r="I75" s="244">
        <v>5000</v>
      </c>
      <c r="J75" s="250">
        <f>+H75*I75</f>
        <v>60000</v>
      </c>
      <c r="K75" s="240" t="s">
        <v>706</v>
      </c>
      <c r="L75" s="240" t="s">
        <v>707</v>
      </c>
    </row>
    <row r="76" spans="1:12" ht="22.5" customHeight="1" x14ac:dyDescent="0.25">
      <c r="A76" s="240" t="s">
        <v>1525</v>
      </c>
      <c r="B76" s="243" t="s">
        <v>1645</v>
      </c>
      <c r="C76" s="275">
        <v>195</v>
      </c>
      <c r="D76" s="275">
        <v>700</v>
      </c>
      <c r="E76" s="243">
        <v>51241208</v>
      </c>
      <c r="F76" s="243">
        <v>92045026</v>
      </c>
      <c r="G76" s="276" t="s">
        <v>1646</v>
      </c>
      <c r="H76" s="242">
        <v>50</v>
      </c>
      <c r="I76" s="244">
        <v>2000</v>
      </c>
      <c r="J76" s="250">
        <f>+H76*I76</f>
        <v>100000</v>
      </c>
      <c r="K76" s="240" t="s">
        <v>706</v>
      </c>
      <c r="L76" s="240" t="s">
        <v>707</v>
      </c>
    </row>
    <row r="77" spans="1:12" ht="22.5" customHeight="1" x14ac:dyDescent="0.25">
      <c r="A77" s="240" t="s">
        <v>1525</v>
      </c>
      <c r="B77" s="57" t="s">
        <v>1647</v>
      </c>
      <c r="C77" s="275">
        <v>220</v>
      </c>
      <c r="D77" s="275">
        <v>3</v>
      </c>
      <c r="E77" s="57" t="s">
        <v>1648</v>
      </c>
      <c r="F77" s="57">
        <v>92069019</v>
      </c>
      <c r="G77" s="66" t="s">
        <v>1649</v>
      </c>
      <c r="H77" s="57">
        <v>25</v>
      </c>
      <c r="I77" s="245">
        <v>1200</v>
      </c>
      <c r="J77" s="250">
        <f>+H77*I77</f>
        <v>30000</v>
      </c>
      <c r="K77" s="240" t="s">
        <v>706</v>
      </c>
      <c r="L77" s="240" t="s">
        <v>707</v>
      </c>
    </row>
    <row r="78" spans="1:12" ht="22.5" customHeight="1" x14ac:dyDescent="0.25">
      <c r="A78" s="240" t="s">
        <v>1525</v>
      </c>
      <c r="B78" s="246" t="s">
        <v>1650</v>
      </c>
      <c r="C78" s="275">
        <v>10</v>
      </c>
      <c r="D78" s="275">
        <v>300</v>
      </c>
      <c r="E78" s="246">
        <v>42182901</v>
      </c>
      <c r="F78" s="246">
        <v>92083094</v>
      </c>
      <c r="G78" s="277" t="s">
        <v>1651</v>
      </c>
      <c r="H78" s="247">
        <v>3</v>
      </c>
      <c r="I78" s="248">
        <v>75000</v>
      </c>
      <c r="J78" s="250">
        <f>+H78*I78</f>
        <v>225000</v>
      </c>
      <c r="K78" s="240" t="s">
        <v>706</v>
      </c>
      <c r="L78" s="240" t="s">
        <v>707</v>
      </c>
    </row>
    <row r="79" spans="1:12" ht="22.5" customHeight="1" x14ac:dyDescent="0.25">
      <c r="A79" s="240" t="s">
        <v>1525</v>
      </c>
      <c r="B79" s="249" t="s">
        <v>1652</v>
      </c>
      <c r="C79" s="275">
        <v>1</v>
      </c>
      <c r="D79" s="275">
        <v>5</v>
      </c>
      <c r="E79" s="249">
        <v>50221303</v>
      </c>
      <c r="F79" s="249">
        <v>92095870</v>
      </c>
      <c r="G79" s="278" t="s">
        <v>1653</v>
      </c>
      <c r="H79" s="242">
        <v>220</v>
      </c>
      <c r="I79" s="250">
        <v>800</v>
      </c>
      <c r="J79" s="250">
        <f t="shared" ref="J79:J92" si="2">+I79*H79</f>
        <v>176000</v>
      </c>
      <c r="K79" s="240" t="s">
        <v>706</v>
      </c>
      <c r="L79" s="240" t="s">
        <v>707</v>
      </c>
    </row>
    <row r="80" spans="1:12" ht="22.5" customHeight="1" x14ac:dyDescent="0.25">
      <c r="A80" s="240" t="s">
        <v>1525</v>
      </c>
      <c r="B80" s="249" t="s">
        <v>1654</v>
      </c>
      <c r="C80" s="275">
        <v>10</v>
      </c>
      <c r="D80" s="275">
        <v>20</v>
      </c>
      <c r="E80" s="249">
        <v>50112004</v>
      </c>
      <c r="F80" s="249">
        <v>92101335</v>
      </c>
      <c r="G80" s="279" t="s">
        <v>1655</v>
      </c>
      <c r="H80" s="242">
        <v>450</v>
      </c>
      <c r="I80" s="250">
        <v>5000</v>
      </c>
      <c r="J80" s="250">
        <f t="shared" si="2"/>
        <v>2250000</v>
      </c>
      <c r="K80" s="240" t="s">
        <v>706</v>
      </c>
      <c r="L80" s="240" t="s">
        <v>707</v>
      </c>
    </row>
    <row r="81" spans="1:12" ht="22.5" customHeight="1" x14ac:dyDescent="0.25">
      <c r="A81" s="240" t="s">
        <v>1525</v>
      </c>
      <c r="B81" s="249" t="s">
        <v>1654</v>
      </c>
      <c r="C81" s="275">
        <v>10</v>
      </c>
      <c r="D81" s="275">
        <v>20</v>
      </c>
      <c r="E81" s="249">
        <v>50112004</v>
      </c>
      <c r="F81" s="249">
        <v>92101335</v>
      </c>
      <c r="G81" s="279" t="s">
        <v>1656</v>
      </c>
      <c r="H81" s="242">
        <v>350</v>
      </c>
      <c r="I81" s="250">
        <v>4500</v>
      </c>
      <c r="J81" s="250">
        <f t="shared" si="2"/>
        <v>1575000</v>
      </c>
      <c r="K81" s="240" t="s">
        <v>706</v>
      </c>
      <c r="L81" s="240" t="s">
        <v>707</v>
      </c>
    </row>
    <row r="82" spans="1:12" ht="22.5" customHeight="1" x14ac:dyDescent="0.25">
      <c r="A82" s="240" t="s">
        <v>1525</v>
      </c>
      <c r="B82" s="249" t="s">
        <v>1654</v>
      </c>
      <c r="C82" s="275">
        <v>10</v>
      </c>
      <c r="D82" s="275">
        <v>20</v>
      </c>
      <c r="E82" s="249">
        <v>50112004</v>
      </c>
      <c r="F82" s="249">
        <v>92101335</v>
      </c>
      <c r="G82" s="279" t="s">
        <v>1657</v>
      </c>
      <c r="H82" s="242">
        <v>450</v>
      </c>
      <c r="I82" s="250">
        <v>5500</v>
      </c>
      <c r="J82" s="250">
        <f t="shared" si="2"/>
        <v>2475000</v>
      </c>
      <c r="K82" s="240" t="s">
        <v>706</v>
      </c>
      <c r="L82" s="240" t="s">
        <v>707</v>
      </c>
    </row>
    <row r="83" spans="1:12" ht="22.5" customHeight="1" x14ac:dyDescent="0.25">
      <c r="A83" s="240" t="s">
        <v>1525</v>
      </c>
      <c r="B83" s="249" t="s">
        <v>1658</v>
      </c>
      <c r="C83" s="275">
        <v>10</v>
      </c>
      <c r="D83" s="275">
        <v>400</v>
      </c>
      <c r="E83" s="249">
        <v>50112008</v>
      </c>
      <c r="F83" s="249">
        <v>92101334</v>
      </c>
      <c r="G83" s="279" t="s">
        <v>1659</v>
      </c>
      <c r="H83" s="242">
        <v>400</v>
      </c>
      <c r="I83" s="250">
        <v>5500</v>
      </c>
      <c r="J83" s="250">
        <f t="shared" si="2"/>
        <v>2200000</v>
      </c>
      <c r="K83" s="240" t="s">
        <v>706</v>
      </c>
      <c r="L83" s="240" t="s">
        <v>707</v>
      </c>
    </row>
    <row r="84" spans="1:12" ht="22.5" customHeight="1" x14ac:dyDescent="0.25">
      <c r="A84" s="240" t="s">
        <v>1525</v>
      </c>
      <c r="B84" s="249" t="s">
        <v>1660</v>
      </c>
      <c r="C84" s="275">
        <v>10</v>
      </c>
      <c r="D84" s="275">
        <v>800</v>
      </c>
      <c r="E84" s="249" t="s">
        <v>1661</v>
      </c>
      <c r="F84" s="249">
        <v>92026152</v>
      </c>
      <c r="G84" s="279" t="s">
        <v>1662</v>
      </c>
      <c r="H84" s="242">
        <v>600</v>
      </c>
      <c r="I84" s="250">
        <v>6500</v>
      </c>
      <c r="J84" s="250">
        <f t="shared" si="2"/>
        <v>3900000</v>
      </c>
      <c r="K84" s="240" t="s">
        <v>706</v>
      </c>
      <c r="L84" s="240" t="s">
        <v>707</v>
      </c>
    </row>
    <row r="85" spans="1:12" ht="22.5" customHeight="1" x14ac:dyDescent="0.25">
      <c r="A85" s="240" t="s">
        <v>1525</v>
      </c>
      <c r="B85" s="249" t="s">
        <v>1663</v>
      </c>
      <c r="C85" s="275">
        <v>15</v>
      </c>
      <c r="D85" s="275">
        <v>35</v>
      </c>
      <c r="E85" s="249" t="s">
        <v>1664</v>
      </c>
      <c r="F85" s="249">
        <v>92101337</v>
      </c>
      <c r="G85" s="279" t="s">
        <v>1665</v>
      </c>
      <c r="H85" s="242">
        <v>100</v>
      </c>
      <c r="I85" s="250">
        <v>1750</v>
      </c>
      <c r="J85" s="250">
        <f t="shared" si="2"/>
        <v>175000</v>
      </c>
      <c r="K85" s="240" t="s">
        <v>706</v>
      </c>
      <c r="L85" s="240" t="s">
        <v>707</v>
      </c>
    </row>
    <row r="86" spans="1:12" ht="22.5" customHeight="1" x14ac:dyDescent="0.25">
      <c r="A86" s="240" t="s">
        <v>1525</v>
      </c>
      <c r="B86" s="249" t="s">
        <v>1666</v>
      </c>
      <c r="C86" s="275"/>
      <c r="D86" s="275"/>
      <c r="E86" s="249">
        <v>50131702</v>
      </c>
      <c r="F86" s="249">
        <v>92030271</v>
      </c>
      <c r="G86" s="276" t="s">
        <v>1667</v>
      </c>
      <c r="H86" s="242">
        <v>50</v>
      </c>
      <c r="I86" s="250">
        <v>5000</v>
      </c>
      <c r="J86" s="250">
        <f t="shared" si="2"/>
        <v>250000</v>
      </c>
      <c r="K86" s="240" t="s">
        <v>706</v>
      </c>
      <c r="L86" s="240" t="s">
        <v>707</v>
      </c>
    </row>
    <row r="87" spans="1:12" ht="22.5" customHeight="1" x14ac:dyDescent="0.25">
      <c r="A87" s="240" t="s">
        <v>1525</v>
      </c>
      <c r="B87" s="249" t="s">
        <v>1666</v>
      </c>
      <c r="C87" s="275">
        <v>30</v>
      </c>
      <c r="D87" s="275">
        <v>1</v>
      </c>
      <c r="E87" s="249" t="s">
        <v>1668</v>
      </c>
      <c r="F87" s="249">
        <v>92024370</v>
      </c>
      <c r="G87" s="279" t="s">
        <v>1669</v>
      </c>
      <c r="H87" s="242">
        <v>1400</v>
      </c>
      <c r="I87" s="250">
        <v>891</v>
      </c>
      <c r="J87" s="250">
        <f t="shared" si="2"/>
        <v>1247400</v>
      </c>
      <c r="K87" s="240" t="s">
        <v>706</v>
      </c>
      <c r="L87" s="240" t="s">
        <v>707</v>
      </c>
    </row>
    <row r="88" spans="1:12" ht="22.5" customHeight="1" x14ac:dyDescent="0.25">
      <c r="A88" s="240" t="s">
        <v>1525</v>
      </c>
      <c r="B88" s="249" t="s">
        <v>1670</v>
      </c>
      <c r="C88" s="275">
        <v>90</v>
      </c>
      <c r="D88" s="275">
        <v>501</v>
      </c>
      <c r="E88" s="249">
        <v>50221201</v>
      </c>
      <c r="F88" s="249">
        <v>92044204</v>
      </c>
      <c r="G88" s="279" t="s">
        <v>1671</v>
      </c>
      <c r="H88" s="242">
        <v>80</v>
      </c>
      <c r="I88" s="250">
        <v>2500</v>
      </c>
      <c r="J88" s="250">
        <f t="shared" si="2"/>
        <v>200000</v>
      </c>
      <c r="K88" s="240" t="s">
        <v>706</v>
      </c>
      <c r="L88" s="240" t="s">
        <v>707</v>
      </c>
    </row>
    <row r="89" spans="1:12" ht="22.5" customHeight="1" x14ac:dyDescent="0.25">
      <c r="A89" s="240" t="s">
        <v>1525</v>
      </c>
      <c r="B89" s="249" t="s">
        <v>1672</v>
      </c>
      <c r="C89" s="275">
        <v>900</v>
      </c>
      <c r="D89" s="275">
        <v>800</v>
      </c>
      <c r="E89" s="249" t="s">
        <v>1673</v>
      </c>
      <c r="F89" s="249">
        <v>92101341</v>
      </c>
      <c r="G89" s="276" t="s">
        <v>1674</v>
      </c>
      <c r="H89" s="242">
        <v>50</v>
      </c>
      <c r="I89" s="250">
        <v>1000</v>
      </c>
      <c r="J89" s="250">
        <f t="shared" si="2"/>
        <v>50000</v>
      </c>
      <c r="K89" s="240" t="s">
        <v>706</v>
      </c>
      <c r="L89" s="240" t="s">
        <v>707</v>
      </c>
    </row>
    <row r="90" spans="1:12" ht="22.5" customHeight="1" x14ac:dyDescent="0.25">
      <c r="A90" s="240" t="s">
        <v>1525</v>
      </c>
      <c r="B90" s="249" t="s">
        <v>1672</v>
      </c>
      <c r="C90" s="275">
        <v>900</v>
      </c>
      <c r="D90" s="275">
        <v>800</v>
      </c>
      <c r="E90" s="249" t="s">
        <v>1673</v>
      </c>
      <c r="F90" s="249">
        <v>92101341</v>
      </c>
      <c r="G90" s="276" t="s">
        <v>1675</v>
      </c>
      <c r="H90" s="242">
        <v>50</v>
      </c>
      <c r="I90" s="250">
        <v>1000</v>
      </c>
      <c r="J90" s="250">
        <f t="shared" si="2"/>
        <v>50000</v>
      </c>
      <c r="K90" s="240" t="s">
        <v>706</v>
      </c>
      <c r="L90" s="240" t="s">
        <v>707</v>
      </c>
    </row>
    <row r="91" spans="1:12" ht="22.5" customHeight="1" x14ac:dyDescent="0.25">
      <c r="A91" s="240" t="s">
        <v>1525</v>
      </c>
      <c r="B91" s="249" t="s">
        <v>1672</v>
      </c>
      <c r="C91" s="275">
        <v>900</v>
      </c>
      <c r="D91" s="275">
        <v>800</v>
      </c>
      <c r="E91" s="249" t="s">
        <v>1673</v>
      </c>
      <c r="F91" s="249">
        <v>92101341</v>
      </c>
      <c r="G91" s="279" t="s">
        <v>1676</v>
      </c>
      <c r="H91" s="242">
        <v>3250</v>
      </c>
      <c r="I91" s="250">
        <v>258</v>
      </c>
      <c r="J91" s="250">
        <f t="shared" si="2"/>
        <v>838500</v>
      </c>
      <c r="K91" s="240" t="s">
        <v>706</v>
      </c>
      <c r="L91" s="240" t="s">
        <v>707</v>
      </c>
    </row>
    <row r="92" spans="1:12" ht="22.5" customHeight="1" x14ac:dyDescent="0.25">
      <c r="A92" s="240" t="s">
        <v>1525</v>
      </c>
      <c r="B92" s="249" t="s">
        <v>1677</v>
      </c>
      <c r="C92" s="275">
        <v>900</v>
      </c>
      <c r="D92" s="275">
        <v>1600</v>
      </c>
      <c r="E92" s="249">
        <v>50192303</v>
      </c>
      <c r="F92" s="249">
        <v>92101336</v>
      </c>
      <c r="G92" s="279" t="s">
        <v>1678</v>
      </c>
      <c r="H92" s="242">
        <v>750</v>
      </c>
      <c r="I92" s="250">
        <v>1500</v>
      </c>
      <c r="J92" s="250">
        <f t="shared" si="2"/>
        <v>1125000</v>
      </c>
      <c r="K92" s="240" t="s">
        <v>706</v>
      </c>
      <c r="L92" s="240" t="s">
        <v>707</v>
      </c>
    </row>
    <row r="93" spans="1:12" ht="22.5" customHeight="1" x14ac:dyDescent="0.25">
      <c r="A93" s="240" t="s">
        <v>1525</v>
      </c>
      <c r="B93" s="246" t="s">
        <v>1679</v>
      </c>
      <c r="C93" s="275">
        <v>35</v>
      </c>
      <c r="D93" s="275">
        <v>10</v>
      </c>
      <c r="E93" s="246">
        <v>30181519</v>
      </c>
      <c r="F93" s="246">
        <v>92039485</v>
      </c>
      <c r="G93" s="280" t="s">
        <v>1680</v>
      </c>
      <c r="H93" s="251">
        <v>3</v>
      </c>
      <c r="I93" s="244">
        <v>80000</v>
      </c>
      <c r="J93" s="240">
        <f t="shared" ref="J93:J156" si="3">+H93*I93</f>
        <v>240000</v>
      </c>
      <c r="K93" s="240" t="s">
        <v>706</v>
      </c>
      <c r="L93" s="240" t="s">
        <v>707</v>
      </c>
    </row>
    <row r="94" spans="1:12" ht="22.5" customHeight="1" x14ac:dyDescent="0.25">
      <c r="A94" s="240" t="s">
        <v>1525</v>
      </c>
      <c r="B94" s="246" t="s">
        <v>1681</v>
      </c>
      <c r="C94" s="275">
        <v>900</v>
      </c>
      <c r="D94" s="275">
        <v>15</v>
      </c>
      <c r="E94" s="246">
        <v>30181519</v>
      </c>
      <c r="F94" s="246">
        <v>92100105</v>
      </c>
      <c r="G94" s="281" t="s">
        <v>1682</v>
      </c>
      <c r="H94" s="247">
        <v>6</v>
      </c>
      <c r="I94" s="248">
        <v>90000</v>
      </c>
      <c r="J94" s="250">
        <f t="shared" si="3"/>
        <v>540000</v>
      </c>
      <c r="K94" s="240" t="s">
        <v>706</v>
      </c>
      <c r="L94" s="240" t="s">
        <v>707</v>
      </c>
    </row>
    <row r="95" spans="1:12" ht="22.5" customHeight="1" x14ac:dyDescent="0.25">
      <c r="A95" s="240" t="s">
        <v>1525</v>
      </c>
      <c r="B95" s="252" t="s">
        <v>1683</v>
      </c>
      <c r="C95" s="275">
        <v>370</v>
      </c>
      <c r="D95" s="275">
        <v>40</v>
      </c>
      <c r="E95" s="252">
        <v>30181503</v>
      </c>
      <c r="F95" s="252">
        <v>92046110</v>
      </c>
      <c r="G95" s="276" t="s">
        <v>1684</v>
      </c>
      <c r="H95" s="242">
        <v>9</v>
      </c>
      <c r="I95" s="244">
        <v>28722.2</v>
      </c>
      <c r="J95" s="250">
        <f t="shared" si="3"/>
        <v>258499.80000000002</v>
      </c>
      <c r="K95" s="240" t="s">
        <v>706</v>
      </c>
      <c r="L95" s="240" t="s">
        <v>707</v>
      </c>
    </row>
    <row r="96" spans="1:12" ht="22.5" customHeight="1" x14ac:dyDescent="0.25">
      <c r="A96" s="240" t="s">
        <v>1525</v>
      </c>
      <c r="B96" s="253" t="s">
        <v>1685</v>
      </c>
      <c r="C96" s="275">
        <v>70</v>
      </c>
      <c r="D96" s="275">
        <v>1</v>
      </c>
      <c r="E96" s="253" t="s">
        <v>1686</v>
      </c>
      <c r="F96" s="253" t="s">
        <v>1687</v>
      </c>
      <c r="G96" s="277" t="s">
        <v>1688</v>
      </c>
      <c r="H96" s="247">
        <v>100</v>
      </c>
      <c r="I96" s="244">
        <v>2000</v>
      </c>
      <c r="J96" s="250">
        <f t="shared" si="3"/>
        <v>200000</v>
      </c>
      <c r="K96" s="240" t="s">
        <v>706</v>
      </c>
      <c r="L96" s="240" t="s">
        <v>707</v>
      </c>
    </row>
    <row r="97" spans="1:12" ht="22.5" customHeight="1" x14ac:dyDescent="0.25">
      <c r="A97" s="240" t="s">
        <v>1525</v>
      </c>
      <c r="B97" s="254" t="s">
        <v>1689</v>
      </c>
      <c r="C97" s="275">
        <v>185</v>
      </c>
      <c r="D97" s="275">
        <v>39</v>
      </c>
      <c r="E97" s="254">
        <v>27111723</v>
      </c>
      <c r="F97" s="254">
        <v>92056320</v>
      </c>
      <c r="G97" s="277" t="s">
        <v>1690</v>
      </c>
      <c r="H97" s="247">
        <v>350</v>
      </c>
      <c r="I97" s="244">
        <v>1450</v>
      </c>
      <c r="J97" s="250">
        <f t="shared" si="3"/>
        <v>507500</v>
      </c>
      <c r="K97" s="240" t="s">
        <v>706</v>
      </c>
      <c r="L97" s="240" t="s">
        <v>707</v>
      </c>
    </row>
    <row r="98" spans="1:12" ht="22.5" customHeight="1" x14ac:dyDescent="0.25">
      <c r="A98" s="240" t="s">
        <v>1525</v>
      </c>
      <c r="B98" s="254" t="s">
        <v>1689</v>
      </c>
      <c r="C98" s="275">
        <v>185</v>
      </c>
      <c r="D98" s="275">
        <v>39</v>
      </c>
      <c r="E98" s="254">
        <v>27111723</v>
      </c>
      <c r="F98" s="254">
        <v>92056320</v>
      </c>
      <c r="G98" s="277" t="s">
        <v>1691</v>
      </c>
      <c r="H98" s="247">
        <v>12</v>
      </c>
      <c r="I98" s="244">
        <v>2000</v>
      </c>
      <c r="J98" s="250">
        <f t="shared" si="3"/>
        <v>24000</v>
      </c>
      <c r="K98" s="240" t="s">
        <v>706</v>
      </c>
      <c r="L98" s="240" t="s">
        <v>707</v>
      </c>
    </row>
    <row r="99" spans="1:12" ht="22.5" customHeight="1" x14ac:dyDescent="0.25">
      <c r="A99" s="240" t="s">
        <v>1525</v>
      </c>
      <c r="B99" s="243" t="s">
        <v>1692</v>
      </c>
      <c r="C99" s="275">
        <v>20</v>
      </c>
      <c r="D99" s="275">
        <v>20</v>
      </c>
      <c r="E99" s="243">
        <v>27112838</v>
      </c>
      <c r="F99" s="243">
        <v>90028009</v>
      </c>
      <c r="G99" s="276" t="s">
        <v>1693</v>
      </c>
      <c r="H99" s="242">
        <v>30</v>
      </c>
      <c r="I99" s="244">
        <v>15000</v>
      </c>
      <c r="J99" s="250">
        <f t="shared" si="3"/>
        <v>450000</v>
      </c>
      <c r="K99" s="240" t="s">
        <v>706</v>
      </c>
      <c r="L99" s="240" t="s">
        <v>707</v>
      </c>
    </row>
    <row r="100" spans="1:12" ht="22.5" customHeight="1" x14ac:dyDescent="0.25">
      <c r="A100" s="240" t="s">
        <v>1525</v>
      </c>
      <c r="B100" s="253" t="s">
        <v>1694</v>
      </c>
      <c r="C100" s="275">
        <v>50</v>
      </c>
      <c r="D100" s="275">
        <v>420</v>
      </c>
      <c r="E100" s="253">
        <v>27111516</v>
      </c>
      <c r="F100" s="253">
        <v>90008515</v>
      </c>
      <c r="G100" s="282" t="s">
        <v>1695</v>
      </c>
      <c r="H100" s="247">
        <v>12</v>
      </c>
      <c r="I100" s="244">
        <v>2500</v>
      </c>
      <c r="J100" s="250">
        <f t="shared" si="3"/>
        <v>30000</v>
      </c>
      <c r="K100" s="240" t="s">
        <v>706</v>
      </c>
      <c r="L100" s="240" t="s">
        <v>707</v>
      </c>
    </row>
    <row r="101" spans="1:12" ht="22.5" customHeight="1" x14ac:dyDescent="0.25">
      <c r="A101" s="240" t="s">
        <v>1525</v>
      </c>
      <c r="B101" s="253" t="s">
        <v>1694</v>
      </c>
      <c r="C101" s="275">
        <v>50</v>
      </c>
      <c r="D101" s="275">
        <v>420</v>
      </c>
      <c r="E101" s="253">
        <v>27111516</v>
      </c>
      <c r="F101" s="253">
        <v>90008515</v>
      </c>
      <c r="G101" s="282" t="s">
        <v>1696</v>
      </c>
      <c r="H101" s="247">
        <v>12</v>
      </c>
      <c r="I101" s="244">
        <v>15000</v>
      </c>
      <c r="J101" s="250">
        <f t="shared" si="3"/>
        <v>180000</v>
      </c>
      <c r="K101" s="240" t="s">
        <v>706</v>
      </c>
      <c r="L101" s="240" t="s">
        <v>707</v>
      </c>
    </row>
    <row r="102" spans="1:12" ht="22.5" customHeight="1" x14ac:dyDescent="0.25">
      <c r="A102" s="240" t="s">
        <v>1525</v>
      </c>
      <c r="B102" s="255" t="s">
        <v>1697</v>
      </c>
      <c r="C102" s="275">
        <v>50</v>
      </c>
      <c r="D102" s="275">
        <v>1000</v>
      </c>
      <c r="E102" s="253">
        <v>27111525</v>
      </c>
      <c r="F102" s="253">
        <v>90011336</v>
      </c>
      <c r="G102" s="282" t="s">
        <v>1698</v>
      </c>
      <c r="H102" s="247">
        <v>6</v>
      </c>
      <c r="I102" s="244">
        <v>4000</v>
      </c>
      <c r="J102" s="250">
        <f t="shared" si="3"/>
        <v>24000</v>
      </c>
      <c r="K102" s="240" t="s">
        <v>706</v>
      </c>
      <c r="L102" s="240" t="s">
        <v>707</v>
      </c>
    </row>
    <row r="103" spans="1:12" ht="22.5" customHeight="1" x14ac:dyDescent="0.25">
      <c r="A103" s="240" t="s">
        <v>1525</v>
      </c>
      <c r="B103" s="253" t="s">
        <v>1699</v>
      </c>
      <c r="C103" s="275">
        <v>135</v>
      </c>
      <c r="D103" s="275">
        <v>200</v>
      </c>
      <c r="E103" s="253">
        <v>27112039</v>
      </c>
      <c r="F103" s="253">
        <v>92055162</v>
      </c>
      <c r="G103" s="277" t="s">
        <v>1700</v>
      </c>
      <c r="H103" s="247">
        <v>12</v>
      </c>
      <c r="I103" s="244">
        <v>15000</v>
      </c>
      <c r="J103" s="250">
        <f t="shared" si="3"/>
        <v>180000</v>
      </c>
      <c r="K103" s="240" t="s">
        <v>706</v>
      </c>
      <c r="L103" s="240" t="s">
        <v>707</v>
      </c>
    </row>
    <row r="104" spans="1:12" ht="22.5" customHeight="1" x14ac:dyDescent="0.25">
      <c r="A104" s="240" t="s">
        <v>1525</v>
      </c>
      <c r="B104" s="255" t="s">
        <v>1701</v>
      </c>
      <c r="C104" s="275">
        <v>900</v>
      </c>
      <c r="D104" s="275">
        <v>600</v>
      </c>
      <c r="E104" s="253">
        <v>24101506</v>
      </c>
      <c r="F104" s="253">
        <v>90033540</v>
      </c>
      <c r="G104" s="277" t="s">
        <v>1702</v>
      </c>
      <c r="H104" s="247">
        <v>12</v>
      </c>
      <c r="I104" s="244">
        <v>30000</v>
      </c>
      <c r="J104" s="250">
        <f t="shared" si="3"/>
        <v>360000</v>
      </c>
      <c r="K104" s="240" t="s">
        <v>706</v>
      </c>
      <c r="L104" s="240" t="s">
        <v>707</v>
      </c>
    </row>
    <row r="105" spans="1:12" ht="22.5" customHeight="1" x14ac:dyDescent="0.25">
      <c r="A105" s="240" t="s">
        <v>1525</v>
      </c>
      <c r="B105" s="253" t="s">
        <v>1703</v>
      </c>
      <c r="C105" s="275">
        <v>900</v>
      </c>
      <c r="D105" s="275">
        <v>7500</v>
      </c>
      <c r="E105" s="253">
        <v>27112003</v>
      </c>
      <c r="F105" s="253">
        <v>92001944</v>
      </c>
      <c r="G105" s="282" t="s">
        <v>1704</v>
      </c>
      <c r="H105" s="247">
        <v>20</v>
      </c>
      <c r="I105" s="244">
        <v>3000</v>
      </c>
      <c r="J105" s="250">
        <f t="shared" si="3"/>
        <v>60000</v>
      </c>
      <c r="K105" s="240" t="s">
        <v>706</v>
      </c>
      <c r="L105" s="240" t="s">
        <v>707</v>
      </c>
    </row>
    <row r="106" spans="1:12" ht="22.5" customHeight="1" x14ac:dyDescent="0.25">
      <c r="A106" s="240" t="s">
        <v>1525</v>
      </c>
      <c r="B106" s="243" t="s">
        <v>1705</v>
      </c>
      <c r="C106" s="275">
        <v>900</v>
      </c>
      <c r="D106" s="275">
        <v>11700</v>
      </c>
      <c r="E106" s="243">
        <v>27111559</v>
      </c>
      <c r="F106" s="243">
        <v>92036969</v>
      </c>
      <c r="G106" s="276" t="s">
        <v>1706</v>
      </c>
      <c r="H106" s="242">
        <v>2</v>
      </c>
      <c r="I106" s="244">
        <v>150000</v>
      </c>
      <c r="J106" s="250">
        <f t="shared" si="3"/>
        <v>300000</v>
      </c>
      <c r="K106" s="240" t="s">
        <v>706</v>
      </c>
      <c r="L106" s="240" t="s">
        <v>707</v>
      </c>
    </row>
    <row r="107" spans="1:12" ht="22.5" customHeight="1" x14ac:dyDescent="0.25">
      <c r="A107" s="240" t="s">
        <v>1525</v>
      </c>
      <c r="B107" s="243" t="s">
        <v>1705</v>
      </c>
      <c r="C107" s="275">
        <v>900</v>
      </c>
      <c r="D107" s="275">
        <v>11700</v>
      </c>
      <c r="E107" s="243">
        <v>27111559</v>
      </c>
      <c r="F107" s="243">
        <v>92036969</v>
      </c>
      <c r="G107" s="276" t="s">
        <v>1707</v>
      </c>
      <c r="H107" s="242">
        <v>2</v>
      </c>
      <c r="I107" s="244">
        <v>150000</v>
      </c>
      <c r="J107" s="250">
        <f t="shared" si="3"/>
        <v>300000</v>
      </c>
      <c r="K107" s="240" t="s">
        <v>706</v>
      </c>
      <c r="L107" s="240" t="s">
        <v>707</v>
      </c>
    </row>
    <row r="108" spans="1:12" ht="22.5" customHeight="1" x14ac:dyDescent="0.25">
      <c r="A108" s="240" t="s">
        <v>1525</v>
      </c>
      <c r="B108" s="243" t="s">
        <v>1708</v>
      </c>
      <c r="C108" s="275">
        <v>900</v>
      </c>
      <c r="D108" s="275">
        <v>13300</v>
      </c>
      <c r="E108" s="243">
        <v>53131643</v>
      </c>
      <c r="F108" s="243">
        <v>92135563</v>
      </c>
      <c r="G108" s="276" t="s">
        <v>1709</v>
      </c>
      <c r="H108" s="242">
        <v>1600</v>
      </c>
      <c r="I108" s="244">
        <v>500</v>
      </c>
      <c r="J108" s="250">
        <f t="shared" si="3"/>
        <v>800000</v>
      </c>
      <c r="K108" s="240" t="s">
        <v>706</v>
      </c>
      <c r="L108" s="240" t="s">
        <v>707</v>
      </c>
    </row>
    <row r="109" spans="1:12" ht="22.5" customHeight="1" x14ac:dyDescent="0.25">
      <c r="A109" s="240" t="s">
        <v>1525</v>
      </c>
      <c r="B109" s="243" t="s">
        <v>1708</v>
      </c>
      <c r="C109" s="275">
        <v>900</v>
      </c>
      <c r="D109" s="275">
        <v>13300</v>
      </c>
      <c r="E109" s="243">
        <v>53131643</v>
      </c>
      <c r="F109" s="243">
        <v>92135563</v>
      </c>
      <c r="G109" s="276" t="s">
        <v>1710</v>
      </c>
      <c r="H109" s="242">
        <v>8</v>
      </c>
      <c r="I109" s="244">
        <v>30000</v>
      </c>
      <c r="J109" s="250">
        <f t="shared" si="3"/>
        <v>240000</v>
      </c>
      <c r="K109" s="240" t="s">
        <v>706</v>
      </c>
      <c r="L109" s="240" t="s">
        <v>707</v>
      </c>
    </row>
    <row r="110" spans="1:12" ht="22.5" customHeight="1" x14ac:dyDescent="0.25">
      <c r="A110" s="240" t="s">
        <v>1525</v>
      </c>
      <c r="B110" s="57" t="s">
        <v>1711</v>
      </c>
      <c r="C110" s="275">
        <v>20</v>
      </c>
      <c r="D110" s="275">
        <v>1</v>
      </c>
      <c r="E110" s="57" t="s">
        <v>1712</v>
      </c>
      <c r="F110" s="57">
        <v>92036002</v>
      </c>
      <c r="G110" s="66" t="s">
        <v>1713</v>
      </c>
      <c r="H110" s="57">
        <v>30</v>
      </c>
      <c r="I110" s="245">
        <v>57</v>
      </c>
      <c r="J110" s="250">
        <f t="shared" si="3"/>
        <v>1710</v>
      </c>
      <c r="K110" s="240" t="s">
        <v>706</v>
      </c>
      <c r="L110" s="240" t="s">
        <v>707</v>
      </c>
    </row>
    <row r="111" spans="1:12" ht="22.5" customHeight="1" x14ac:dyDescent="0.25">
      <c r="A111" s="240" t="s">
        <v>1525</v>
      </c>
      <c r="B111" s="253" t="s">
        <v>1714</v>
      </c>
      <c r="C111" s="275">
        <v>85</v>
      </c>
      <c r="D111" s="275">
        <v>1</v>
      </c>
      <c r="E111" s="253">
        <v>44121706</v>
      </c>
      <c r="F111" s="253">
        <v>90029700</v>
      </c>
      <c r="G111" s="282" t="s">
        <v>1715</v>
      </c>
      <c r="H111" s="247">
        <v>6</v>
      </c>
      <c r="I111" s="244">
        <v>12000</v>
      </c>
      <c r="J111" s="250">
        <f t="shared" si="3"/>
        <v>72000</v>
      </c>
      <c r="K111" s="240" t="s">
        <v>706</v>
      </c>
      <c r="L111" s="240" t="s">
        <v>707</v>
      </c>
    </row>
    <row r="112" spans="1:12" ht="22.5" customHeight="1" x14ac:dyDescent="0.25">
      <c r="A112" s="240" t="s">
        <v>1525</v>
      </c>
      <c r="B112" s="57" t="s">
        <v>1714</v>
      </c>
      <c r="C112" s="275">
        <v>85</v>
      </c>
      <c r="D112" s="275">
        <v>1</v>
      </c>
      <c r="E112" s="57">
        <v>44121706</v>
      </c>
      <c r="F112" s="57">
        <v>90029700</v>
      </c>
      <c r="G112" s="66" t="s">
        <v>1716</v>
      </c>
      <c r="H112" s="38">
        <v>42</v>
      </c>
      <c r="I112" s="256">
        <v>380</v>
      </c>
      <c r="J112" s="250">
        <f t="shared" si="3"/>
        <v>15960</v>
      </c>
      <c r="K112" s="240" t="s">
        <v>706</v>
      </c>
      <c r="L112" s="240" t="s">
        <v>707</v>
      </c>
    </row>
    <row r="113" spans="1:12" ht="22.5" customHeight="1" x14ac:dyDescent="0.25">
      <c r="A113" s="240" t="s">
        <v>1525</v>
      </c>
      <c r="B113" s="57" t="s">
        <v>1717</v>
      </c>
      <c r="C113" s="275">
        <v>85</v>
      </c>
      <c r="D113" s="275">
        <v>503</v>
      </c>
      <c r="E113" s="57" t="s">
        <v>1579</v>
      </c>
      <c r="F113" s="57" t="s">
        <v>1580</v>
      </c>
      <c r="G113" s="66" t="s">
        <v>1718</v>
      </c>
      <c r="H113" s="57">
        <v>50</v>
      </c>
      <c r="I113" s="245">
        <v>550</v>
      </c>
      <c r="J113" s="250">
        <f t="shared" si="3"/>
        <v>27500</v>
      </c>
      <c r="K113" s="240" t="s">
        <v>706</v>
      </c>
      <c r="L113" s="240" t="s">
        <v>707</v>
      </c>
    </row>
    <row r="114" spans="1:12" ht="22.5" customHeight="1" x14ac:dyDescent="0.25">
      <c r="A114" s="240" t="s">
        <v>1525</v>
      </c>
      <c r="B114" s="257" t="s">
        <v>1719</v>
      </c>
      <c r="C114" s="275">
        <v>900</v>
      </c>
      <c r="D114" s="275">
        <v>115</v>
      </c>
      <c r="E114" s="257" t="s">
        <v>1569</v>
      </c>
      <c r="F114" s="257">
        <v>92067353</v>
      </c>
      <c r="G114" s="283" t="s">
        <v>1720</v>
      </c>
      <c r="H114" s="258">
        <v>20</v>
      </c>
      <c r="I114" s="259">
        <v>157</v>
      </c>
      <c r="J114" s="250">
        <f t="shared" si="3"/>
        <v>3140</v>
      </c>
      <c r="K114" s="240" t="s">
        <v>706</v>
      </c>
      <c r="L114" s="240" t="s">
        <v>707</v>
      </c>
    </row>
    <row r="115" spans="1:12" ht="22.5" customHeight="1" x14ac:dyDescent="0.25">
      <c r="A115" s="240" t="s">
        <v>1525</v>
      </c>
      <c r="B115" s="257" t="s">
        <v>1721</v>
      </c>
      <c r="C115" s="275">
        <v>900</v>
      </c>
      <c r="D115" s="275">
        <v>135</v>
      </c>
      <c r="E115" s="257" t="s">
        <v>1569</v>
      </c>
      <c r="F115" s="257">
        <v>92067356</v>
      </c>
      <c r="G115" s="283" t="s">
        <v>1722</v>
      </c>
      <c r="H115" s="258">
        <v>20</v>
      </c>
      <c r="I115" s="259">
        <v>174</v>
      </c>
      <c r="J115" s="250">
        <f t="shared" si="3"/>
        <v>3480</v>
      </c>
      <c r="K115" s="240" t="s">
        <v>706</v>
      </c>
      <c r="L115" s="240" t="s">
        <v>707</v>
      </c>
    </row>
    <row r="116" spans="1:12" ht="22.5" customHeight="1" x14ac:dyDescent="0.25">
      <c r="A116" s="240" t="s">
        <v>1525</v>
      </c>
      <c r="B116" s="257" t="s">
        <v>1721</v>
      </c>
      <c r="C116" s="275">
        <v>900</v>
      </c>
      <c r="D116" s="275">
        <v>135</v>
      </c>
      <c r="E116" s="257">
        <v>60121226</v>
      </c>
      <c r="F116" s="257">
        <v>92121161</v>
      </c>
      <c r="G116" s="283" t="s">
        <v>1723</v>
      </c>
      <c r="H116" s="258">
        <v>20</v>
      </c>
      <c r="I116" s="259">
        <v>92.4</v>
      </c>
      <c r="J116" s="250">
        <f t="shared" si="3"/>
        <v>1848</v>
      </c>
      <c r="K116" s="240" t="s">
        <v>706</v>
      </c>
      <c r="L116" s="240" t="s">
        <v>707</v>
      </c>
    </row>
    <row r="117" spans="1:12" ht="22.5" customHeight="1" x14ac:dyDescent="0.25">
      <c r="A117" s="240" t="s">
        <v>1525</v>
      </c>
      <c r="B117" s="257" t="s">
        <v>1724</v>
      </c>
      <c r="C117" s="275">
        <v>900</v>
      </c>
      <c r="D117" s="275">
        <v>145</v>
      </c>
      <c r="E117" s="257">
        <v>60121226</v>
      </c>
      <c r="F117" s="257">
        <v>92121162</v>
      </c>
      <c r="G117" s="283" t="s">
        <v>1725</v>
      </c>
      <c r="H117" s="258">
        <v>20</v>
      </c>
      <c r="I117" s="259">
        <v>233.33</v>
      </c>
      <c r="J117" s="250">
        <f t="shared" si="3"/>
        <v>4666.6000000000004</v>
      </c>
      <c r="K117" s="240" t="s">
        <v>706</v>
      </c>
      <c r="L117" s="240" t="s">
        <v>707</v>
      </c>
    </row>
    <row r="118" spans="1:12" ht="22.5" customHeight="1" x14ac:dyDescent="0.25">
      <c r="A118" s="240" t="s">
        <v>1525</v>
      </c>
      <c r="B118" s="257" t="s">
        <v>1726</v>
      </c>
      <c r="C118" s="275">
        <v>900</v>
      </c>
      <c r="D118" s="275">
        <v>155</v>
      </c>
      <c r="E118" s="257" t="s">
        <v>1569</v>
      </c>
      <c r="F118" s="257">
        <v>92101577</v>
      </c>
      <c r="G118" s="283" t="s">
        <v>1727</v>
      </c>
      <c r="H118" s="258">
        <v>20</v>
      </c>
      <c r="I118" s="259">
        <v>121.6</v>
      </c>
      <c r="J118" s="250">
        <f t="shared" si="3"/>
        <v>2432</v>
      </c>
      <c r="K118" s="240" t="s">
        <v>706</v>
      </c>
      <c r="L118" s="240" t="s">
        <v>707</v>
      </c>
    </row>
    <row r="119" spans="1:12" ht="22.5" customHeight="1" x14ac:dyDescent="0.25">
      <c r="A119" s="240" t="s">
        <v>1525</v>
      </c>
      <c r="B119" s="257" t="s">
        <v>1728</v>
      </c>
      <c r="C119" s="275">
        <v>900</v>
      </c>
      <c r="D119" s="275">
        <v>165</v>
      </c>
      <c r="E119" s="257" t="s">
        <v>1569</v>
      </c>
      <c r="F119" s="257">
        <v>92067357</v>
      </c>
      <c r="G119" s="283" t="s">
        <v>1729</v>
      </c>
      <c r="H119" s="258">
        <v>20</v>
      </c>
      <c r="I119" s="259">
        <v>253.33</v>
      </c>
      <c r="J119" s="250">
        <f t="shared" si="3"/>
        <v>5066.6000000000004</v>
      </c>
      <c r="K119" s="240" t="s">
        <v>706</v>
      </c>
      <c r="L119" s="240" t="s">
        <v>707</v>
      </c>
    </row>
    <row r="120" spans="1:12" ht="22.5" customHeight="1" x14ac:dyDescent="0.25">
      <c r="A120" s="240" t="s">
        <v>1525</v>
      </c>
      <c r="B120" s="57" t="s">
        <v>1730</v>
      </c>
      <c r="C120" s="275">
        <v>45</v>
      </c>
      <c r="D120" s="275">
        <v>535</v>
      </c>
      <c r="E120" s="57" t="s">
        <v>1731</v>
      </c>
      <c r="F120" s="57">
        <v>92068445</v>
      </c>
      <c r="G120" s="66" t="s">
        <v>1732</v>
      </c>
      <c r="H120" s="57">
        <v>50</v>
      </c>
      <c r="I120" s="245">
        <v>106</v>
      </c>
      <c r="J120" s="250">
        <f t="shared" si="3"/>
        <v>5300</v>
      </c>
      <c r="K120" s="240" t="s">
        <v>706</v>
      </c>
      <c r="L120" s="240" t="s">
        <v>707</v>
      </c>
    </row>
    <row r="121" spans="1:12" ht="22.5" customHeight="1" x14ac:dyDescent="0.25">
      <c r="A121" s="240" t="s">
        <v>1525</v>
      </c>
      <c r="B121" s="57" t="s">
        <v>1733</v>
      </c>
      <c r="C121" s="275">
        <v>60</v>
      </c>
      <c r="D121" s="275">
        <v>250080</v>
      </c>
      <c r="E121" s="57">
        <v>44121505</v>
      </c>
      <c r="F121" s="57">
        <v>92035556</v>
      </c>
      <c r="G121" s="66" t="s">
        <v>1734</v>
      </c>
      <c r="H121" s="57">
        <v>25</v>
      </c>
      <c r="I121" s="245">
        <v>1653.328</v>
      </c>
      <c r="J121" s="250">
        <f t="shared" si="3"/>
        <v>41333.199999999997</v>
      </c>
      <c r="K121" s="240" t="s">
        <v>706</v>
      </c>
      <c r="L121" s="240" t="s">
        <v>707</v>
      </c>
    </row>
    <row r="122" spans="1:12" ht="22.5" customHeight="1" x14ac:dyDescent="0.25">
      <c r="A122" s="240" t="s">
        <v>1525</v>
      </c>
      <c r="B122" s="57" t="s">
        <v>1735</v>
      </c>
      <c r="C122" s="275">
        <v>260</v>
      </c>
      <c r="D122" s="275">
        <v>2</v>
      </c>
      <c r="E122" s="57">
        <v>14111511</v>
      </c>
      <c r="F122" s="57">
        <v>90030707</v>
      </c>
      <c r="G122" s="66" t="s">
        <v>1736</v>
      </c>
      <c r="H122" s="57">
        <v>15</v>
      </c>
      <c r="I122" s="245">
        <v>1120</v>
      </c>
      <c r="J122" s="250">
        <f t="shared" si="3"/>
        <v>16800</v>
      </c>
      <c r="K122" s="240" t="s">
        <v>706</v>
      </c>
      <c r="L122" s="240" t="s">
        <v>707</v>
      </c>
    </row>
    <row r="123" spans="1:12" ht="22.5" customHeight="1" x14ac:dyDescent="0.25">
      <c r="A123" s="240" t="s">
        <v>1525</v>
      </c>
      <c r="B123" s="57" t="s">
        <v>1737</v>
      </c>
      <c r="C123" s="275">
        <v>900</v>
      </c>
      <c r="D123" s="275">
        <v>1099</v>
      </c>
      <c r="E123" s="57">
        <v>14111610</v>
      </c>
      <c r="F123" s="57">
        <v>92072378</v>
      </c>
      <c r="G123" s="66" t="s">
        <v>1738</v>
      </c>
      <c r="H123" s="57">
        <v>19</v>
      </c>
      <c r="I123" s="245">
        <v>485.75</v>
      </c>
      <c r="J123" s="250">
        <f t="shared" si="3"/>
        <v>9229.25</v>
      </c>
      <c r="K123" s="240" t="s">
        <v>706</v>
      </c>
      <c r="L123" s="240" t="s">
        <v>707</v>
      </c>
    </row>
    <row r="124" spans="1:12" ht="22.5" customHeight="1" x14ac:dyDescent="0.25">
      <c r="A124" s="240" t="s">
        <v>1525</v>
      </c>
      <c r="B124" s="243" t="s">
        <v>1737</v>
      </c>
      <c r="C124" s="275">
        <v>900</v>
      </c>
      <c r="D124" s="275">
        <v>1099</v>
      </c>
      <c r="E124" s="243">
        <v>53131624</v>
      </c>
      <c r="F124" s="243">
        <v>92073681</v>
      </c>
      <c r="G124" s="276" t="s">
        <v>1739</v>
      </c>
      <c r="H124" s="242">
        <v>50</v>
      </c>
      <c r="I124" s="244">
        <v>2000</v>
      </c>
      <c r="J124" s="250">
        <f t="shared" si="3"/>
        <v>100000</v>
      </c>
      <c r="K124" s="240" t="s">
        <v>706</v>
      </c>
      <c r="L124" s="240" t="s">
        <v>707</v>
      </c>
    </row>
    <row r="125" spans="1:12" ht="22.5" customHeight="1" x14ac:dyDescent="0.25">
      <c r="A125" s="240" t="s">
        <v>1525</v>
      </c>
      <c r="B125" s="253" t="s">
        <v>1740</v>
      </c>
      <c r="C125" s="275">
        <v>10</v>
      </c>
      <c r="D125" s="275">
        <v>5</v>
      </c>
      <c r="E125" s="253">
        <v>50112005</v>
      </c>
      <c r="F125" s="253">
        <v>92082050</v>
      </c>
      <c r="G125" s="282" t="s">
        <v>1741</v>
      </c>
      <c r="H125" s="247">
        <v>22</v>
      </c>
      <c r="I125" s="244">
        <v>12000</v>
      </c>
      <c r="J125" s="250">
        <f t="shared" si="3"/>
        <v>264000</v>
      </c>
      <c r="K125" s="240" t="s">
        <v>706</v>
      </c>
      <c r="L125" s="240" t="s">
        <v>707</v>
      </c>
    </row>
    <row r="126" spans="1:12" ht="22.5" customHeight="1" x14ac:dyDescent="0.25">
      <c r="A126" s="240" t="s">
        <v>1525</v>
      </c>
      <c r="B126" s="243" t="s">
        <v>1740</v>
      </c>
      <c r="C126" s="275">
        <v>10</v>
      </c>
      <c r="D126" s="275">
        <v>5</v>
      </c>
      <c r="E126" s="243">
        <v>52121508</v>
      </c>
      <c r="F126" s="243">
        <v>92080317</v>
      </c>
      <c r="G126" s="276" t="s">
        <v>1742</v>
      </c>
      <c r="H126" s="242">
        <v>10</v>
      </c>
      <c r="I126" s="244">
        <v>15000</v>
      </c>
      <c r="J126" s="250">
        <f t="shared" si="3"/>
        <v>150000</v>
      </c>
      <c r="K126" s="240" t="s">
        <v>706</v>
      </c>
      <c r="L126" s="240" t="s">
        <v>707</v>
      </c>
    </row>
    <row r="127" spans="1:12" ht="22.5" customHeight="1" x14ac:dyDescent="0.25">
      <c r="A127" s="240" t="s">
        <v>1525</v>
      </c>
      <c r="B127" s="243" t="s">
        <v>1743</v>
      </c>
      <c r="C127" s="275">
        <v>15</v>
      </c>
      <c r="D127" s="275">
        <v>20</v>
      </c>
      <c r="E127" s="243">
        <v>53121601</v>
      </c>
      <c r="F127" s="243">
        <v>92053458</v>
      </c>
      <c r="G127" s="276" t="s">
        <v>1744</v>
      </c>
      <c r="H127" s="242">
        <v>6</v>
      </c>
      <c r="I127" s="244">
        <v>20000</v>
      </c>
      <c r="J127" s="250">
        <f t="shared" si="3"/>
        <v>120000</v>
      </c>
      <c r="K127" s="240" t="s">
        <v>706</v>
      </c>
      <c r="L127" s="240" t="s">
        <v>707</v>
      </c>
    </row>
    <row r="128" spans="1:12" ht="22.5" customHeight="1" x14ac:dyDescent="0.25">
      <c r="A128" s="240" t="s">
        <v>1525</v>
      </c>
      <c r="B128" s="243" t="s">
        <v>1743</v>
      </c>
      <c r="C128" s="275">
        <v>15</v>
      </c>
      <c r="D128" s="275">
        <v>20</v>
      </c>
      <c r="E128" s="243">
        <v>56101508</v>
      </c>
      <c r="F128" s="243">
        <v>92035986</v>
      </c>
      <c r="G128" s="276" t="s">
        <v>1745</v>
      </c>
      <c r="H128" s="242">
        <v>4</v>
      </c>
      <c r="I128" s="244">
        <v>20000</v>
      </c>
      <c r="J128" s="250">
        <f t="shared" si="3"/>
        <v>80000</v>
      </c>
      <c r="K128" s="240" t="s">
        <v>706</v>
      </c>
      <c r="L128" s="240" t="s">
        <v>707</v>
      </c>
    </row>
    <row r="129" spans="1:12" ht="22.5" customHeight="1" x14ac:dyDescent="0.25">
      <c r="A129" s="240" t="s">
        <v>1525</v>
      </c>
      <c r="B129" s="243" t="s">
        <v>1743</v>
      </c>
      <c r="C129" s="275">
        <v>15</v>
      </c>
      <c r="D129" s="275">
        <v>20</v>
      </c>
      <c r="E129" s="243">
        <v>52121509</v>
      </c>
      <c r="F129" s="243">
        <v>92034358</v>
      </c>
      <c r="G129" s="276" t="s">
        <v>1746</v>
      </c>
      <c r="H129" s="242">
        <v>6</v>
      </c>
      <c r="I129" s="244">
        <v>15000</v>
      </c>
      <c r="J129" s="250">
        <f t="shared" si="3"/>
        <v>90000</v>
      </c>
      <c r="K129" s="240" t="s">
        <v>706</v>
      </c>
      <c r="L129" s="240" t="s">
        <v>707</v>
      </c>
    </row>
    <row r="130" spans="1:12" ht="22.5" customHeight="1" x14ac:dyDescent="0.25">
      <c r="A130" s="240" t="s">
        <v>1525</v>
      </c>
      <c r="B130" s="246" t="s">
        <v>1747</v>
      </c>
      <c r="C130" s="275">
        <v>15</v>
      </c>
      <c r="D130" s="275">
        <v>120</v>
      </c>
      <c r="E130" s="246">
        <v>49221506</v>
      </c>
      <c r="F130" s="246">
        <v>92098080</v>
      </c>
      <c r="G130" s="281" t="s">
        <v>1748</v>
      </c>
      <c r="H130" s="251">
        <v>12</v>
      </c>
      <c r="I130" s="248">
        <v>6000</v>
      </c>
      <c r="J130" s="250">
        <f t="shared" si="3"/>
        <v>72000</v>
      </c>
      <c r="K130" s="240" t="s">
        <v>706</v>
      </c>
      <c r="L130" s="240" t="s">
        <v>707</v>
      </c>
    </row>
    <row r="131" spans="1:12" ht="22.5" customHeight="1" x14ac:dyDescent="0.25">
      <c r="A131" s="240" t="s">
        <v>1525</v>
      </c>
      <c r="B131" s="57" t="s">
        <v>1747</v>
      </c>
      <c r="C131" s="275">
        <v>15</v>
      </c>
      <c r="D131" s="275">
        <v>120</v>
      </c>
      <c r="E131" s="57">
        <v>49221506</v>
      </c>
      <c r="F131" s="57">
        <v>92098080</v>
      </c>
      <c r="G131" s="66" t="s">
        <v>1749</v>
      </c>
      <c r="H131" s="57">
        <v>30</v>
      </c>
      <c r="I131" s="245">
        <v>5000</v>
      </c>
      <c r="J131" s="250">
        <f t="shared" si="3"/>
        <v>150000</v>
      </c>
      <c r="K131" s="240" t="s">
        <v>706</v>
      </c>
      <c r="L131" s="240" t="s">
        <v>707</v>
      </c>
    </row>
    <row r="132" spans="1:12" ht="22.5" customHeight="1" x14ac:dyDescent="0.25">
      <c r="A132" s="240" t="s">
        <v>1525</v>
      </c>
      <c r="B132" s="243" t="s">
        <v>1750</v>
      </c>
      <c r="C132" s="275">
        <v>65</v>
      </c>
      <c r="D132" s="275">
        <v>240</v>
      </c>
      <c r="E132" s="243">
        <v>53102204</v>
      </c>
      <c r="F132" s="243">
        <v>92028893</v>
      </c>
      <c r="G132" s="276" t="s">
        <v>1751</v>
      </c>
      <c r="H132" s="242">
        <v>10</v>
      </c>
      <c r="I132" s="244">
        <v>43107.4</v>
      </c>
      <c r="J132" s="250">
        <f t="shared" si="3"/>
        <v>431074</v>
      </c>
      <c r="K132" s="240" t="s">
        <v>706</v>
      </c>
      <c r="L132" s="240" t="s">
        <v>707</v>
      </c>
    </row>
    <row r="133" spans="1:12" ht="22.5" customHeight="1" x14ac:dyDescent="0.25">
      <c r="A133" s="240" t="s">
        <v>1525</v>
      </c>
      <c r="B133" s="243" t="s">
        <v>1750</v>
      </c>
      <c r="C133" s="275">
        <v>65</v>
      </c>
      <c r="D133" s="275">
        <v>240</v>
      </c>
      <c r="E133" s="243">
        <v>53102202</v>
      </c>
      <c r="F133" s="243">
        <v>92029055</v>
      </c>
      <c r="G133" s="276" t="s">
        <v>1752</v>
      </c>
      <c r="H133" s="242">
        <v>10</v>
      </c>
      <c r="I133" s="244">
        <v>43107.4</v>
      </c>
      <c r="J133" s="250">
        <f t="shared" si="3"/>
        <v>431074</v>
      </c>
      <c r="K133" s="240" t="s">
        <v>706</v>
      </c>
      <c r="L133" s="240" t="s">
        <v>707</v>
      </c>
    </row>
    <row r="134" spans="1:12" ht="22.5" customHeight="1" x14ac:dyDescent="0.25">
      <c r="A134" s="240" t="s">
        <v>1525</v>
      </c>
      <c r="B134" s="243" t="s">
        <v>1753</v>
      </c>
      <c r="C134" s="275">
        <v>75</v>
      </c>
      <c r="D134" s="275">
        <v>300</v>
      </c>
      <c r="E134" s="243">
        <v>53111601</v>
      </c>
      <c r="F134" s="243">
        <v>92003555</v>
      </c>
      <c r="G134" s="276" t="s">
        <v>1754</v>
      </c>
      <c r="H134" s="242">
        <v>50</v>
      </c>
      <c r="I134" s="244">
        <v>15000</v>
      </c>
      <c r="J134" s="250">
        <f t="shared" si="3"/>
        <v>750000</v>
      </c>
      <c r="K134" s="240" t="s">
        <v>706</v>
      </c>
      <c r="L134" s="240" t="s">
        <v>707</v>
      </c>
    </row>
    <row r="135" spans="1:12" ht="22.5" customHeight="1" x14ac:dyDescent="0.25">
      <c r="A135" s="240" t="s">
        <v>1525</v>
      </c>
      <c r="B135" s="243" t="s">
        <v>1755</v>
      </c>
      <c r="C135" s="275">
        <v>75</v>
      </c>
      <c r="D135" s="275">
        <v>400</v>
      </c>
      <c r="E135" s="243">
        <v>53111901</v>
      </c>
      <c r="F135" s="243">
        <v>92106208</v>
      </c>
      <c r="G135" s="276" t="s">
        <v>1756</v>
      </c>
      <c r="H135" s="242">
        <v>250</v>
      </c>
      <c r="I135" s="244">
        <v>25000</v>
      </c>
      <c r="J135" s="250">
        <f t="shared" si="3"/>
        <v>6250000</v>
      </c>
      <c r="K135" s="240" t="s">
        <v>706</v>
      </c>
      <c r="L135" s="240" t="s">
        <v>707</v>
      </c>
    </row>
    <row r="136" spans="1:12" ht="22.5" customHeight="1" x14ac:dyDescent="0.25">
      <c r="A136" s="240" t="s">
        <v>1525</v>
      </c>
      <c r="B136" s="243" t="s">
        <v>1757</v>
      </c>
      <c r="C136" s="275">
        <v>90</v>
      </c>
      <c r="D136" s="275">
        <v>1</v>
      </c>
      <c r="E136" s="243">
        <v>42231904</v>
      </c>
      <c r="F136" s="243">
        <v>92155565</v>
      </c>
      <c r="G136" s="276" t="s">
        <v>1758</v>
      </c>
      <c r="H136" s="242">
        <v>3</v>
      </c>
      <c r="I136" s="244">
        <v>39000</v>
      </c>
      <c r="J136" s="250">
        <f t="shared" si="3"/>
        <v>117000</v>
      </c>
      <c r="K136" s="240" t="s">
        <v>706</v>
      </c>
      <c r="L136" s="240" t="s">
        <v>707</v>
      </c>
    </row>
    <row r="137" spans="1:12" ht="22.5" customHeight="1" x14ac:dyDescent="0.25">
      <c r="A137" s="240" t="s">
        <v>1525</v>
      </c>
      <c r="B137" s="57" t="s">
        <v>1759</v>
      </c>
      <c r="C137" s="275">
        <v>900</v>
      </c>
      <c r="D137" s="275">
        <v>5</v>
      </c>
      <c r="E137" s="57" t="s">
        <v>1760</v>
      </c>
      <c r="F137" s="57">
        <v>92028811</v>
      </c>
      <c r="G137" s="66" t="s">
        <v>1761</v>
      </c>
      <c r="H137" s="57">
        <v>19</v>
      </c>
      <c r="I137" s="245">
        <v>5662</v>
      </c>
      <c r="J137" s="250">
        <f t="shared" si="3"/>
        <v>107578</v>
      </c>
      <c r="K137" s="240" t="s">
        <v>706</v>
      </c>
      <c r="L137" s="240" t="s">
        <v>707</v>
      </c>
    </row>
    <row r="138" spans="1:12" ht="22.5" customHeight="1" x14ac:dyDescent="0.25">
      <c r="A138" s="240" t="s">
        <v>1525</v>
      </c>
      <c r="B138" s="243" t="s">
        <v>1762</v>
      </c>
      <c r="C138" s="275">
        <v>45</v>
      </c>
      <c r="D138" s="275">
        <v>240</v>
      </c>
      <c r="E138" s="243">
        <v>53131608</v>
      </c>
      <c r="F138" s="243">
        <v>92027386</v>
      </c>
      <c r="G138" s="276" t="s">
        <v>1763</v>
      </c>
      <c r="H138" s="242">
        <v>50</v>
      </c>
      <c r="I138" s="244">
        <v>1000</v>
      </c>
      <c r="J138" s="250">
        <f t="shared" si="3"/>
        <v>50000</v>
      </c>
      <c r="K138" s="240" t="s">
        <v>706</v>
      </c>
      <c r="L138" s="240" t="s">
        <v>707</v>
      </c>
    </row>
    <row r="139" spans="1:12" ht="22.5" customHeight="1" x14ac:dyDescent="0.25">
      <c r="A139" s="240" t="s">
        <v>1525</v>
      </c>
      <c r="B139" s="243" t="s">
        <v>1764</v>
      </c>
      <c r="C139" s="275">
        <v>45</v>
      </c>
      <c r="D139" s="275">
        <v>130701</v>
      </c>
      <c r="E139" s="243">
        <v>53131628</v>
      </c>
      <c r="F139" s="243">
        <v>92046034</v>
      </c>
      <c r="G139" s="276" t="s">
        <v>1765</v>
      </c>
      <c r="H139" s="242">
        <v>50</v>
      </c>
      <c r="I139" s="244">
        <v>2500</v>
      </c>
      <c r="J139" s="250">
        <f t="shared" si="3"/>
        <v>125000</v>
      </c>
      <c r="K139" s="240" t="s">
        <v>706</v>
      </c>
      <c r="L139" s="240" t="s">
        <v>707</v>
      </c>
    </row>
    <row r="140" spans="1:12" ht="22.5" customHeight="1" x14ac:dyDescent="0.25">
      <c r="A140" s="240" t="s">
        <v>1525</v>
      </c>
      <c r="B140" s="246" t="s">
        <v>1766</v>
      </c>
      <c r="C140" s="275">
        <v>110</v>
      </c>
      <c r="D140" s="275">
        <v>1</v>
      </c>
      <c r="E140" s="246">
        <v>52121601</v>
      </c>
      <c r="F140" s="246">
        <v>90034240</v>
      </c>
      <c r="G140" s="281" t="s">
        <v>1767</v>
      </c>
      <c r="H140" s="247">
        <v>50</v>
      </c>
      <c r="I140" s="244">
        <v>1200</v>
      </c>
      <c r="J140" s="250">
        <f t="shared" si="3"/>
        <v>60000</v>
      </c>
      <c r="K140" s="240" t="s">
        <v>706</v>
      </c>
      <c r="L140" s="240" t="s">
        <v>707</v>
      </c>
    </row>
    <row r="141" spans="1:12" ht="22.5" customHeight="1" x14ac:dyDescent="0.25">
      <c r="A141" s="240" t="s">
        <v>1525</v>
      </c>
      <c r="B141" s="246" t="s">
        <v>1768</v>
      </c>
      <c r="C141" s="275">
        <v>900</v>
      </c>
      <c r="D141" s="275">
        <v>150901</v>
      </c>
      <c r="E141" s="246">
        <v>53131624</v>
      </c>
      <c r="F141" s="246">
        <v>92073681</v>
      </c>
      <c r="G141" s="281" t="s">
        <v>1769</v>
      </c>
      <c r="H141" s="247">
        <v>36</v>
      </c>
      <c r="I141" s="244">
        <v>2000</v>
      </c>
      <c r="J141" s="250">
        <f t="shared" si="3"/>
        <v>72000</v>
      </c>
      <c r="K141" s="240" t="s">
        <v>706</v>
      </c>
      <c r="L141" s="240" t="s">
        <v>707</v>
      </c>
    </row>
    <row r="142" spans="1:12" ht="22.5" customHeight="1" x14ac:dyDescent="0.25">
      <c r="A142" s="240" t="s">
        <v>1525</v>
      </c>
      <c r="B142" s="252" t="s">
        <v>1770</v>
      </c>
      <c r="C142" s="275">
        <v>120</v>
      </c>
      <c r="D142" s="275">
        <v>120</v>
      </c>
      <c r="E142" s="252">
        <v>40171518</v>
      </c>
      <c r="F142" s="252">
        <v>92075055</v>
      </c>
      <c r="G142" s="276" t="s">
        <v>1771</v>
      </c>
      <c r="H142" s="242">
        <v>200</v>
      </c>
      <c r="I142" s="244">
        <v>500</v>
      </c>
      <c r="J142" s="250">
        <f t="shared" si="3"/>
        <v>100000</v>
      </c>
      <c r="K142" s="240" t="s">
        <v>706</v>
      </c>
      <c r="L142" s="240" t="s">
        <v>707</v>
      </c>
    </row>
    <row r="143" spans="1:12" ht="22.5" customHeight="1" x14ac:dyDescent="0.25">
      <c r="A143" s="240" t="s">
        <v>1525</v>
      </c>
      <c r="B143" s="57" t="s">
        <v>1772</v>
      </c>
      <c r="C143" s="275">
        <v>20</v>
      </c>
      <c r="D143" s="275">
        <v>2</v>
      </c>
      <c r="E143" s="57">
        <v>60141102</v>
      </c>
      <c r="F143" s="57">
        <v>92086832</v>
      </c>
      <c r="G143" s="66" t="s">
        <v>1773</v>
      </c>
      <c r="H143" s="57">
        <v>30</v>
      </c>
      <c r="I143" s="245">
        <v>15000</v>
      </c>
      <c r="J143" s="250">
        <f t="shared" si="3"/>
        <v>450000</v>
      </c>
      <c r="K143" s="240" t="s">
        <v>706</v>
      </c>
      <c r="L143" s="240" t="s">
        <v>707</v>
      </c>
    </row>
    <row r="144" spans="1:12" ht="22.5" customHeight="1" x14ac:dyDescent="0.25">
      <c r="A144" s="240" t="s">
        <v>1525</v>
      </c>
      <c r="B144" s="57" t="s">
        <v>1774</v>
      </c>
      <c r="C144" s="275">
        <v>90</v>
      </c>
      <c r="D144" s="275">
        <v>1550</v>
      </c>
      <c r="E144" s="57">
        <v>49211802</v>
      </c>
      <c r="F144" s="57">
        <v>92036279</v>
      </c>
      <c r="G144" s="66" t="s">
        <v>1775</v>
      </c>
      <c r="H144" s="57">
        <v>50</v>
      </c>
      <c r="I144" s="245">
        <v>3000</v>
      </c>
      <c r="J144" s="250">
        <f t="shared" si="3"/>
        <v>150000</v>
      </c>
      <c r="K144" s="240" t="s">
        <v>706</v>
      </c>
      <c r="L144" s="240" t="s">
        <v>707</v>
      </c>
    </row>
    <row r="145" spans="1:12" ht="22.5" customHeight="1" x14ac:dyDescent="0.25">
      <c r="A145" s="240" t="s">
        <v>1525</v>
      </c>
      <c r="B145" s="57" t="s">
        <v>1776</v>
      </c>
      <c r="C145" s="275">
        <v>205</v>
      </c>
      <c r="D145" s="275">
        <v>99</v>
      </c>
      <c r="E145" s="57" t="s">
        <v>1777</v>
      </c>
      <c r="F145" s="57">
        <v>92021619</v>
      </c>
      <c r="G145" s="66" t="s">
        <v>1778</v>
      </c>
      <c r="H145" s="57">
        <v>120</v>
      </c>
      <c r="I145" s="245">
        <v>8000</v>
      </c>
      <c r="J145" s="250">
        <f t="shared" si="3"/>
        <v>960000</v>
      </c>
      <c r="K145" s="240" t="s">
        <v>706</v>
      </c>
      <c r="L145" s="240" t="s">
        <v>707</v>
      </c>
    </row>
    <row r="146" spans="1:12" ht="22.5" customHeight="1" x14ac:dyDescent="0.25">
      <c r="A146" s="240" t="s">
        <v>1525</v>
      </c>
      <c r="B146" s="57" t="s">
        <v>1779</v>
      </c>
      <c r="C146" s="275">
        <v>205</v>
      </c>
      <c r="D146" s="275">
        <v>500</v>
      </c>
      <c r="E146" s="57">
        <v>49161608</v>
      </c>
      <c r="F146" s="57">
        <v>92021625</v>
      </c>
      <c r="G146" s="66" t="s">
        <v>1780</v>
      </c>
      <c r="H146" s="57">
        <v>120</v>
      </c>
      <c r="I146" s="245">
        <v>8000</v>
      </c>
      <c r="J146" s="250">
        <f t="shared" si="3"/>
        <v>960000</v>
      </c>
      <c r="K146" s="240" t="s">
        <v>706</v>
      </c>
      <c r="L146" s="240" t="s">
        <v>707</v>
      </c>
    </row>
    <row r="147" spans="1:12" ht="22.5" customHeight="1" x14ac:dyDescent="0.25">
      <c r="A147" s="240" t="s">
        <v>1525</v>
      </c>
      <c r="B147" s="255" t="s">
        <v>1781</v>
      </c>
      <c r="C147" s="275">
        <v>900</v>
      </c>
      <c r="D147" s="275">
        <v>75</v>
      </c>
      <c r="E147" s="246">
        <v>53131613</v>
      </c>
      <c r="F147" s="246">
        <v>92027416</v>
      </c>
      <c r="G147" s="281" t="s">
        <v>1782</v>
      </c>
      <c r="H147" s="247">
        <v>36</v>
      </c>
      <c r="I147" s="244">
        <v>1700</v>
      </c>
      <c r="J147" s="250">
        <f t="shared" si="3"/>
        <v>61200</v>
      </c>
      <c r="K147" s="240" t="s">
        <v>706</v>
      </c>
      <c r="L147" s="240" t="s">
        <v>707</v>
      </c>
    </row>
    <row r="148" spans="1:12" ht="22.5" customHeight="1" x14ac:dyDescent="0.25">
      <c r="A148" s="240" t="s">
        <v>1525</v>
      </c>
      <c r="B148" s="246" t="s">
        <v>1783</v>
      </c>
      <c r="C148" s="275">
        <v>900</v>
      </c>
      <c r="D148" s="275">
        <v>600</v>
      </c>
      <c r="E148" s="246">
        <v>53131503</v>
      </c>
      <c r="F148" s="246">
        <v>92027761</v>
      </c>
      <c r="G148" s="281" t="s">
        <v>1784</v>
      </c>
      <c r="H148" s="247">
        <v>600</v>
      </c>
      <c r="I148" s="244">
        <v>1500</v>
      </c>
      <c r="J148" s="250">
        <f t="shared" si="3"/>
        <v>900000</v>
      </c>
      <c r="K148" s="240" t="s">
        <v>706</v>
      </c>
      <c r="L148" s="240" t="s">
        <v>707</v>
      </c>
    </row>
    <row r="149" spans="1:12" ht="22.5" customHeight="1" x14ac:dyDescent="0.25">
      <c r="A149" s="240" t="s">
        <v>1525</v>
      </c>
      <c r="B149" s="246" t="s">
        <v>1783</v>
      </c>
      <c r="C149" s="275">
        <v>900</v>
      </c>
      <c r="D149" s="275">
        <v>600</v>
      </c>
      <c r="E149" s="246">
        <v>53131503</v>
      </c>
      <c r="F149" s="246">
        <v>92046649</v>
      </c>
      <c r="G149" s="281" t="s">
        <v>1785</v>
      </c>
      <c r="H149" s="247">
        <v>50</v>
      </c>
      <c r="I149" s="244">
        <v>1000</v>
      </c>
      <c r="J149" s="250">
        <f t="shared" si="3"/>
        <v>50000</v>
      </c>
      <c r="K149" s="240" t="s">
        <v>706</v>
      </c>
      <c r="L149" s="240" t="s">
        <v>707</v>
      </c>
    </row>
    <row r="150" spans="1:12" ht="22.5" customHeight="1" x14ac:dyDescent="0.25">
      <c r="A150" s="240" t="s">
        <v>1525</v>
      </c>
      <c r="B150" s="57" t="s">
        <v>1786</v>
      </c>
      <c r="C150" s="275">
        <v>900</v>
      </c>
      <c r="D150" s="275">
        <v>3700</v>
      </c>
      <c r="E150" s="57">
        <v>49221505</v>
      </c>
      <c r="F150" s="57">
        <v>92021712</v>
      </c>
      <c r="G150" s="66" t="s">
        <v>1787</v>
      </c>
      <c r="H150" s="57">
        <v>2</v>
      </c>
      <c r="I150" s="245">
        <v>30000</v>
      </c>
      <c r="J150" s="250">
        <f t="shared" si="3"/>
        <v>60000</v>
      </c>
      <c r="K150" s="240" t="s">
        <v>706</v>
      </c>
      <c r="L150" s="240" t="s">
        <v>707</v>
      </c>
    </row>
    <row r="151" spans="1:12" ht="22.5" customHeight="1" x14ac:dyDescent="0.25">
      <c r="A151" s="240" t="s">
        <v>1525</v>
      </c>
      <c r="B151" s="243" t="s">
        <v>1788</v>
      </c>
      <c r="C151" s="275">
        <v>900</v>
      </c>
      <c r="D151" s="275">
        <v>90301</v>
      </c>
      <c r="E151" s="243" t="s">
        <v>1789</v>
      </c>
      <c r="F151" s="243">
        <v>92096397</v>
      </c>
      <c r="G151" s="276" t="s">
        <v>1790</v>
      </c>
      <c r="H151" s="242">
        <v>500</v>
      </c>
      <c r="I151" s="244">
        <v>3500</v>
      </c>
      <c r="J151" s="250">
        <f t="shared" si="3"/>
        <v>1750000</v>
      </c>
      <c r="K151" s="240" t="s">
        <v>706</v>
      </c>
      <c r="L151" s="240" t="s">
        <v>707</v>
      </c>
    </row>
    <row r="152" spans="1:12" ht="22.5" customHeight="1" x14ac:dyDescent="0.25">
      <c r="A152" s="240" t="s">
        <v>1525</v>
      </c>
      <c r="B152" s="243" t="s">
        <v>1788</v>
      </c>
      <c r="C152" s="275">
        <v>900</v>
      </c>
      <c r="D152" s="275">
        <v>90301</v>
      </c>
      <c r="E152" s="243">
        <v>53131606</v>
      </c>
      <c r="F152" s="243">
        <v>92096396</v>
      </c>
      <c r="G152" s="276" t="s">
        <v>1791</v>
      </c>
      <c r="H152" s="242">
        <v>500</v>
      </c>
      <c r="I152" s="244">
        <v>3500</v>
      </c>
      <c r="J152" s="250">
        <f t="shared" si="3"/>
        <v>1750000</v>
      </c>
      <c r="K152" s="240" t="s">
        <v>706</v>
      </c>
      <c r="L152" s="240" t="s">
        <v>707</v>
      </c>
    </row>
    <row r="153" spans="1:12" ht="22.5" customHeight="1" x14ac:dyDescent="0.25">
      <c r="A153" s="240" t="s">
        <v>1525</v>
      </c>
      <c r="B153" s="246" t="s">
        <v>1973</v>
      </c>
      <c r="C153" s="275">
        <v>5</v>
      </c>
      <c r="D153" s="275">
        <v>520</v>
      </c>
      <c r="E153" s="246">
        <v>52141501</v>
      </c>
      <c r="F153" s="246">
        <v>92092206</v>
      </c>
      <c r="G153" s="276" t="s">
        <v>1792</v>
      </c>
      <c r="H153" s="242">
        <v>2</v>
      </c>
      <c r="I153" s="244">
        <v>250000</v>
      </c>
      <c r="J153" s="250">
        <f t="shared" si="3"/>
        <v>500000</v>
      </c>
      <c r="K153" s="240" t="s">
        <v>706</v>
      </c>
      <c r="L153" s="240" t="s">
        <v>707</v>
      </c>
    </row>
    <row r="154" spans="1:12" ht="22.5" customHeight="1" x14ac:dyDescent="0.25">
      <c r="A154" s="240" t="s">
        <v>1525</v>
      </c>
      <c r="B154" s="243" t="s">
        <v>1793</v>
      </c>
      <c r="C154" s="275">
        <v>5</v>
      </c>
      <c r="D154" s="275">
        <v>200</v>
      </c>
      <c r="E154" s="243">
        <v>23271408</v>
      </c>
      <c r="F154" s="243">
        <v>92010500</v>
      </c>
      <c r="G154" s="276" t="s">
        <v>1794</v>
      </c>
      <c r="H154" s="242">
        <v>3</v>
      </c>
      <c r="I154" s="244">
        <v>250000</v>
      </c>
      <c r="J154" s="250">
        <f t="shared" si="3"/>
        <v>750000</v>
      </c>
      <c r="K154" s="240" t="s">
        <v>706</v>
      </c>
      <c r="L154" s="240" t="s">
        <v>707</v>
      </c>
    </row>
    <row r="155" spans="1:12" ht="22.5" customHeight="1" x14ac:dyDescent="0.25">
      <c r="A155" s="240" t="s">
        <v>1525</v>
      </c>
      <c r="B155" s="243" t="s">
        <v>1795</v>
      </c>
      <c r="C155" s="275">
        <v>5</v>
      </c>
      <c r="D155" s="275">
        <v>260</v>
      </c>
      <c r="E155" s="243">
        <v>23271409</v>
      </c>
      <c r="F155" s="243">
        <v>92111847</v>
      </c>
      <c r="G155" s="276" t="s">
        <v>1796</v>
      </c>
      <c r="H155" s="242">
        <v>1</v>
      </c>
      <c r="I155" s="244">
        <v>300000.01</v>
      </c>
      <c r="J155" s="250">
        <f t="shared" si="3"/>
        <v>300000.01</v>
      </c>
      <c r="K155" s="240" t="s">
        <v>706</v>
      </c>
      <c r="L155" s="240" t="s">
        <v>707</v>
      </c>
    </row>
    <row r="156" spans="1:12" ht="22.5" customHeight="1" x14ac:dyDescent="0.25">
      <c r="A156" s="240" t="s">
        <v>1525</v>
      </c>
      <c r="B156" s="243" t="s">
        <v>1797</v>
      </c>
      <c r="C156" s="275">
        <v>10</v>
      </c>
      <c r="D156" s="275">
        <v>400</v>
      </c>
      <c r="E156" s="243">
        <v>27111905</v>
      </c>
      <c r="F156" s="243">
        <v>90012425</v>
      </c>
      <c r="G156" s="276" t="s">
        <v>1798</v>
      </c>
      <c r="H156" s="242">
        <v>6</v>
      </c>
      <c r="I156" s="244">
        <v>70000</v>
      </c>
      <c r="J156" s="250">
        <f t="shared" si="3"/>
        <v>420000</v>
      </c>
      <c r="K156" s="240" t="s">
        <v>706</v>
      </c>
      <c r="L156" s="240" t="s">
        <v>707</v>
      </c>
    </row>
    <row r="157" spans="1:12" ht="22.5" customHeight="1" x14ac:dyDescent="0.25">
      <c r="A157" s="240" t="s">
        <v>1525</v>
      </c>
      <c r="B157" s="243" t="s">
        <v>1799</v>
      </c>
      <c r="C157" s="275">
        <v>15</v>
      </c>
      <c r="D157" s="275">
        <v>1600</v>
      </c>
      <c r="E157" s="243">
        <v>27112709</v>
      </c>
      <c r="F157" s="243">
        <v>92009212</v>
      </c>
      <c r="G157" s="276" t="s">
        <v>1800</v>
      </c>
      <c r="H157" s="242">
        <v>5</v>
      </c>
      <c r="I157" s="244">
        <v>22000</v>
      </c>
      <c r="J157" s="250">
        <f t="shared" ref="J157:J214" si="4">+H157*I157</f>
        <v>110000</v>
      </c>
      <c r="K157" s="240" t="s">
        <v>706</v>
      </c>
      <c r="L157" s="240" t="s">
        <v>707</v>
      </c>
    </row>
    <row r="158" spans="1:12" ht="22.5" customHeight="1" x14ac:dyDescent="0.25">
      <c r="A158" s="240" t="s">
        <v>1525</v>
      </c>
      <c r="B158" s="243" t="s">
        <v>1801</v>
      </c>
      <c r="C158" s="275">
        <v>50</v>
      </c>
      <c r="D158" s="275">
        <v>2</v>
      </c>
      <c r="E158" s="243" t="s">
        <v>1583</v>
      </c>
      <c r="F158" s="243" t="s">
        <v>1589</v>
      </c>
      <c r="G158" s="276" t="s">
        <v>1802</v>
      </c>
      <c r="H158" s="242">
        <v>12</v>
      </c>
      <c r="I158" s="244">
        <v>6000</v>
      </c>
      <c r="J158" s="250">
        <f t="shared" si="4"/>
        <v>72000</v>
      </c>
      <c r="K158" s="240" t="s">
        <v>706</v>
      </c>
      <c r="L158" s="240" t="s">
        <v>707</v>
      </c>
    </row>
    <row r="159" spans="1:12" ht="22.5" customHeight="1" x14ac:dyDescent="0.25">
      <c r="A159" s="240" t="s">
        <v>1525</v>
      </c>
      <c r="B159" s="243" t="s">
        <v>1803</v>
      </c>
      <c r="C159" s="275">
        <v>50</v>
      </c>
      <c r="D159" s="275">
        <v>3</v>
      </c>
      <c r="E159" s="243">
        <v>39101699</v>
      </c>
      <c r="F159" s="243">
        <v>92103984</v>
      </c>
      <c r="G159" s="276" t="s">
        <v>1804</v>
      </c>
      <c r="H159" s="242">
        <v>12</v>
      </c>
      <c r="I159" s="244">
        <v>50000</v>
      </c>
      <c r="J159" s="250">
        <f t="shared" si="4"/>
        <v>600000</v>
      </c>
      <c r="K159" s="240" t="s">
        <v>706</v>
      </c>
      <c r="L159" s="240" t="s">
        <v>707</v>
      </c>
    </row>
    <row r="160" spans="1:12" ht="22.5" customHeight="1" x14ac:dyDescent="0.25">
      <c r="A160" s="240" t="s">
        <v>1525</v>
      </c>
      <c r="B160" s="243" t="s">
        <v>1805</v>
      </c>
      <c r="C160" s="275">
        <v>900</v>
      </c>
      <c r="D160" s="275">
        <v>24</v>
      </c>
      <c r="E160" s="243">
        <v>27111508</v>
      </c>
      <c r="F160" s="243">
        <v>92004218</v>
      </c>
      <c r="G160" s="276" t="s">
        <v>1806</v>
      </c>
      <c r="H160" s="242">
        <v>2</v>
      </c>
      <c r="I160" s="244">
        <v>250000</v>
      </c>
      <c r="J160" s="250">
        <f t="shared" si="4"/>
        <v>500000</v>
      </c>
      <c r="K160" s="240" t="s">
        <v>706</v>
      </c>
      <c r="L160" s="240" t="s">
        <v>707</v>
      </c>
    </row>
    <row r="161" spans="1:12" ht="22.5" customHeight="1" x14ac:dyDescent="0.25">
      <c r="A161" s="240" t="s">
        <v>1525</v>
      </c>
      <c r="B161" s="243" t="s">
        <v>1807</v>
      </c>
      <c r="C161" s="275">
        <v>900</v>
      </c>
      <c r="D161" s="275">
        <v>30</v>
      </c>
      <c r="E161" s="243">
        <v>47121805</v>
      </c>
      <c r="F161" s="243">
        <v>92106960</v>
      </c>
      <c r="G161" s="276" t="s">
        <v>1808</v>
      </c>
      <c r="H161" s="242">
        <v>3</v>
      </c>
      <c r="I161" s="244">
        <v>200000</v>
      </c>
      <c r="J161" s="250">
        <f t="shared" si="4"/>
        <v>600000</v>
      </c>
      <c r="K161" s="240" t="s">
        <v>706</v>
      </c>
      <c r="L161" s="240" t="s">
        <v>707</v>
      </c>
    </row>
    <row r="162" spans="1:12" ht="22.5" customHeight="1" x14ac:dyDescent="0.25">
      <c r="A162" s="240" t="s">
        <v>1525</v>
      </c>
      <c r="B162" s="243" t="s">
        <v>1807</v>
      </c>
      <c r="C162" s="275">
        <v>900</v>
      </c>
      <c r="D162" s="275">
        <v>20</v>
      </c>
      <c r="E162" s="243">
        <v>47121805</v>
      </c>
      <c r="F162" s="243">
        <v>92106960</v>
      </c>
      <c r="G162" s="276" t="s">
        <v>1809</v>
      </c>
      <c r="H162" s="242">
        <v>2</v>
      </c>
      <c r="I162" s="244">
        <v>700000</v>
      </c>
      <c r="J162" s="250">
        <f t="shared" si="4"/>
        <v>1400000</v>
      </c>
      <c r="K162" s="240" t="s">
        <v>706</v>
      </c>
      <c r="L162" s="240" t="s">
        <v>707</v>
      </c>
    </row>
    <row r="163" spans="1:12" ht="22.5" customHeight="1" x14ac:dyDescent="0.25">
      <c r="A163" s="240" t="s">
        <v>1525</v>
      </c>
      <c r="B163" s="243" t="s">
        <v>1810</v>
      </c>
      <c r="C163" s="275">
        <v>900</v>
      </c>
      <c r="D163" s="275">
        <v>8200</v>
      </c>
      <c r="E163" s="243">
        <v>52141531</v>
      </c>
      <c r="F163" s="243">
        <v>92079460</v>
      </c>
      <c r="G163" s="276" t="s">
        <v>1811</v>
      </c>
      <c r="H163" s="242">
        <v>1</v>
      </c>
      <c r="I163" s="244">
        <v>800000</v>
      </c>
      <c r="J163" s="250">
        <f t="shared" si="4"/>
        <v>800000</v>
      </c>
      <c r="K163" s="240" t="s">
        <v>706</v>
      </c>
      <c r="L163" s="240" t="s">
        <v>707</v>
      </c>
    </row>
    <row r="164" spans="1:12" x14ac:dyDescent="0.25">
      <c r="A164" s="240" t="s">
        <v>1525</v>
      </c>
      <c r="B164" s="260" t="s">
        <v>1812</v>
      </c>
      <c r="C164" s="275">
        <v>900</v>
      </c>
      <c r="D164" s="275"/>
      <c r="E164" s="260">
        <v>56101803</v>
      </c>
      <c r="F164" s="260">
        <v>92040488</v>
      </c>
      <c r="G164" s="284" t="s">
        <v>1813</v>
      </c>
      <c r="H164" s="247">
        <v>3</v>
      </c>
      <c r="I164" s="248">
        <v>104000</v>
      </c>
      <c r="J164" s="250">
        <f t="shared" si="4"/>
        <v>312000</v>
      </c>
      <c r="K164" s="240" t="s">
        <v>706</v>
      </c>
      <c r="L164" s="240" t="s">
        <v>707</v>
      </c>
    </row>
    <row r="165" spans="1:12" x14ac:dyDescent="0.25">
      <c r="A165" s="240" t="s">
        <v>1525</v>
      </c>
      <c r="B165" s="49" t="s">
        <v>1814</v>
      </c>
      <c r="C165" s="275">
        <v>900</v>
      </c>
      <c r="D165" s="275">
        <v>455</v>
      </c>
      <c r="E165" s="261">
        <v>32101514</v>
      </c>
      <c r="F165" s="261">
        <v>92003289</v>
      </c>
      <c r="G165" s="285" t="s">
        <v>1815</v>
      </c>
      <c r="H165" s="262">
        <v>2</v>
      </c>
      <c r="I165" s="263">
        <v>220000</v>
      </c>
      <c r="J165" s="250">
        <f t="shared" si="4"/>
        <v>440000</v>
      </c>
      <c r="K165" s="240" t="s">
        <v>706</v>
      </c>
      <c r="L165" s="240" t="s">
        <v>707</v>
      </c>
    </row>
    <row r="166" spans="1:12" x14ac:dyDescent="0.25">
      <c r="A166" s="240" t="s">
        <v>1525</v>
      </c>
      <c r="B166" s="49" t="s">
        <v>1816</v>
      </c>
      <c r="C166" s="275">
        <v>900</v>
      </c>
      <c r="D166" s="275">
        <v>1700</v>
      </c>
      <c r="E166" s="261">
        <v>52161520</v>
      </c>
      <c r="F166" s="261">
        <v>92057646</v>
      </c>
      <c r="G166" s="50" t="s">
        <v>1817</v>
      </c>
      <c r="H166" s="262">
        <v>6</v>
      </c>
      <c r="I166" s="263">
        <v>44000</v>
      </c>
      <c r="J166" s="250">
        <f t="shared" si="4"/>
        <v>264000</v>
      </c>
      <c r="K166" s="240" t="s">
        <v>706</v>
      </c>
      <c r="L166" s="240" t="s">
        <v>707</v>
      </c>
    </row>
    <row r="167" spans="1:12" x14ac:dyDescent="0.25">
      <c r="A167" s="240" t="s">
        <v>1525</v>
      </c>
      <c r="B167" s="49" t="s">
        <v>1818</v>
      </c>
      <c r="C167" s="275">
        <v>900</v>
      </c>
      <c r="D167" s="275">
        <v>1750</v>
      </c>
      <c r="E167" s="261">
        <v>52161512</v>
      </c>
      <c r="F167" s="261">
        <v>92094347</v>
      </c>
      <c r="G167" s="50" t="s">
        <v>1819</v>
      </c>
      <c r="H167" s="262">
        <v>4</v>
      </c>
      <c r="I167" s="263">
        <v>165000</v>
      </c>
      <c r="J167" s="250">
        <f t="shared" si="4"/>
        <v>660000</v>
      </c>
      <c r="K167" s="240" t="s">
        <v>706</v>
      </c>
      <c r="L167" s="240" t="s">
        <v>707</v>
      </c>
    </row>
    <row r="168" spans="1:12" ht="25.5" x14ac:dyDescent="0.25">
      <c r="A168" s="240" t="s">
        <v>1525</v>
      </c>
      <c r="B168" s="49" t="s">
        <v>1820</v>
      </c>
      <c r="C168" s="275">
        <v>900</v>
      </c>
      <c r="D168" s="275">
        <v>2005</v>
      </c>
      <c r="E168" s="261">
        <v>45111704</v>
      </c>
      <c r="F168" s="261">
        <v>92087320</v>
      </c>
      <c r="G168" s="285" t="s">
        <v>1821</v>
      </c>
      <c r="H168" s="262">
        <v>2</v>
      </c>
      <c r="I168" s="263">
        <v>330000</v>
      </c>
      <c r="J168" s="250">
        <f t="shared" si="4"/>
        <v>660000</v>
      </c>
      <c r="K168" s="240" t="s">
        <v>706</v>
      </c>
      <c r="L168" s="240" t="s">
        <v>707</v>
      </c>
    </row>
    <row r="169" spans="1:12" x14ac:dyDescent="0.25">
      <c r="A169" s="240" t="s">
        <v>1525</v>
      </c>
      <c r="B169" s="255" t="s">
        <v>1822</v>
      </c>
      <c r="C169" s="275">
        <v>60</v>
      </c>
      <c r="D169" s="275">
        <v>1</v>
      </c>
      <c r="E169" s="255" t="s">
        <v>1553</v>
      </c>
      <c r="F169" s="255" t="s">
        <v>1554</v>
      </c>
      <c r="G169" s="286" t="s">
        <v>1823</v>
      </c>
      <c r="H169" s="242">
        <v>2</v>
      </c>
      <c r="I169" s="264">
        <v>50000</v>
      </c>
      <c r="J169" s="250">
        <f t="shared" si="4"/>
        <v>100000</v>
      </c>
      <c r="K169" s="240" t="s">
        <v>706</v>
      </c>
      <c r="L169" s="240" t="s">
        <v>707</v>
      </c>
    </row>
    <row r="170" spans="1:12" x14ac:dyDescent="0.25">
      <c r="A170" s="240" t="s">
        <v>1525</v>
      </c>
      <c r="B170" s="255" t="s">
        <v>1824</v>
      </c>
      <c r="C170" s="275">
        <v>60</v>
      </c>
      <c r="D170" s="275">
        <v>50</v>
      </c>
      <c r="E170" s="255">
        <v>52030218</v>
      </c>
      <c r="F170" s="255">
        <v>92030272</v>
      </c>
      <c r="G170" s="286" t="s">
        <v>1825</v>
      </c>
      <c r="H170" s="242">
        <v>3</v>
      </c>
      <c r="I170" s="264">
        <v>300000</v>
      </c>
      <c r="J170" s="250">
        <f t="shared" si="4"/>
        <v>900000</v>
      </c>
      <c r="K170" s="240" t="s">
        <v>706</v>
      </c>
      <c r="L170" s="240" t="s">
        <v>707</v>
      </c>
    </row>
    <row r="171" spans="1:12" x14ac:dyDescent="0.25">
      <c r="A171" s="240" t="s">
        <v>1525</v>
      </c>
      <c r="B171" s="255" t="s">
        <v>1826</v>
      </c>
      <c r="C171" s="275">
        <v>60</v>
      </c>
      <c r="D171" s="275">
        <v>501</v>
      </c>
      <c r="E171" s="240">
        <v>60020102</v>
      </c>
      <c r="F171" s="255">
        <v>920302050</v>
      </c>
      <c r="G171" s="286" t="s">
        <v>1827</v>
      </c>
      <c r="H171" s="242">
        <v>3</v>
      </c>
      <c r="I171" s="264">
        <v>150000</v>
      </c>
      <c r="J171" s="250">
        <f t="shared" si="4"/>
        <v>450000</v>
      </c>
      <c r="K171" s="240" t="s">
        <v>706</v>
      </c>
      <c r="L171" s="240" t="s">
        <v>707</v>
      </c>
    </row>
    <row r="172" spans="1:12" ht="38.25" x14ac:dyDescent="0.25">
      <c r="A172" s="240" t="s">
        <v>1525</v>
      </c>
      <c r="B172" s="243" t="s">
        <v>1828</v>
      </c>
      <c r="C172" s="275">
        <v>10</v>
      </c>
      <c r="D172" s="275">
        <v>2820</v>
      </c>
      <c r="E172" s="243">
        <v>42192001</v>
      </c>
      <c r="F172" s="243">
        <v>92039162</v>
      </c>
      <c r="G172" s="287" t="s">
        <v>1829</v>
      </c>
      <c r="H172" s="242">
        <v>1</v>
      </c>
      <c r="I172" s="244">
        <v>80000</v>
      </c>
      <c r="J172" s="250">
        <f t="shared" si="4"/>
        <v>80000</v>
      </c>
      <c r="K172" s="240" t="s">
        <v>706</v>
      </c>
      <c r="L172" s="240" t="s">
        <v>707</v>
      </c>
    </row>
    <row r="173" spans="1:12" ht="38.25" x14ac:dyDescent="0.25">
      <c r="A173" s="240" t="s">
        <v>1525</v>
      </c>
      <c r="B173" s="246" t="s">
        <v>1830</v>
      </c>
      <c r="C173" s="275">
        <v>60</v>
      </c>
      <c r="D173" s="275">
        <v>50</v>
      </c>
      <c r="E173" s="246" t="s">
        <v>1673</v>
      </c>
      <c r="F173" s="246">
        <v>92101341</v>
      </c>
      <c r="G173" s="287" t="s">
        <v>1831</v>
      </c>
      <c r="H173" s="242">
        <v>2</v>
      </c>
      <c r="I173" s="244">
        <v>900000</v>
      </c>
      <c r="J173" s="250">
        <f t="shared" si="4"/>
        <v>1800000</v>
      </c>
      <c r="K173" s="240" t="s">
        <v>706</v>
      </c>
      <c r="L173" s="240" t="s">
        <v>707</v>
      </c>
    </row>
    <row r="174" spans="1:12" ht="25.5" x14ac:dyDescent="0.25">
      <c r="A174" s="240" t="s">
        <v>1525</v>
      </c>
      <c r="B174" s="246" t="s">
        <v>1832</v>
      </c>
      <c r="C174" s="275">
        <v>900</v>
      </c>
      <c r="D174" s="275">
        <v>400</v>
      </c>
      <c r="E174" s="246">
        <v>42192210</v>
      </c>
      <c r="F174" s="246" t="s">
        <v>1626</v>
      </c>
      <c r="G174" s="287" t="s">
        <v>1833</v>
      </c>
      <c r="H174" s="242">
        <v>2</v>
      </c>
      <c r="I174" s="244">
        <v>250000</v>
      </c>
      <c r="J174" s="250">
        <f t="shared" si="4"/>
        <v>500000</v>
      </c>
      <c r="K174" s="240" t="s">
        <v>706</v>
      </c>
      <c r="L174" s="240" t="s">
        <v>707</v>
      </c>
    </row>
    <row r="175" spans="1:12" ht="51" x14ac:dyDescent="0.25">
      <c r="A175" s="240" t="s">
        <v>1525</v>
      </c>
      <c r="B175" s="57" t="s">
        <v>1834</v>
      </c>
      <c r="C175" s="275">
        <v>15</v>
      </c>
      <c r="D175" s="275">
        <v>200</v>
      </c>
      <c r="E175" s="57">
        <v>49181507</v>
      </c>
      <c r="F175" s="57">
        <v>92106069</v>
      </c>
      <c r="G175" s="50" t="s">
        <v>1835</v>
      </c>
      <c r="H175" s="57">
        <v>6</v>
      </c>
      <c r="I175" s="265">
        <v>200000</v>
      </c>
      <c r="J175" s="250">
        <f t="shared" si="4"/>
        <v>1200000</v>
      </c>
      <c r="K175" s="240" t="s">
        <v>706</v>
      </c>
      <c r="L175" s="240" t="s">
        <v>707</v>
      </c>
    </row>
    <row r="176" spans="1:12" ht="25.5" x14ac:dyDescent="0.25">
      <c r="A176" s="240" t="s">
        <v>1525</v>
      </c>
      <c r="B176" s="243" t="s">
        <v>1836</v>
      </c>
      <c r="C176" s="275">
        <v>20</v>
      </c>
      <c r="D176" s="275">
        <v>3110</v>
      </c>
      <c r="E176" s="243">
        <v>49121602</v>
      </c>
      <c r="F176" s="243">
        <v>92112354</v>
      </c>
      <c r="G176" s="287" t="s">
        <v>1837</v>
      </c>
      <c r="H176" s="242">
        <v>20</v>
      </c>
      <c r="I176" s="266">
        <v>116015.427</v>
      </c>
      <c r="J176" s="250">
        <f t="shared" si="4"/>
        <v>2320308.54</v>
      </c>
      <c r="K176" s="240" t="s">
        <v>706</v>
      </c>
      <c r="L176" s="240" t="s">
        <v>707</v>
      </c>
    </row>
    <row r="177" spans="1:12" x14ac:dyDescent="0.25">
      <c r="A177" s="240" t="s">
        <v>1525</v>
      </c>
      <c r="B177" s="49" t="s">
        <v>1838</v>
      </c>
      <c r="C177" s="275">
        <v>25</v>
      </c>
      <c r="D177" s="275">
        <v>1</v>
      </c>
      <c r="E177" s="261">
        <v>60131102</v>
      </c>
      <c r="F177" s="261">
        <v>92099222</v>
      </c>
      <c r="G177" s="285" t="s">
        <v>1839</v>
      </c>
      <c r="H177" s="262">
        <v>2</v>
      </c>
      <c r="I177" s="267">
        <v>275000</v>
      </c>
      <c r="J177" s="250">
        <f t="shared" si="4"/>
        <v>550000</v>
      </c>
      <c r="K177" s="240" t="s">
        <v>706</v>
      </c>
      <c r="L177" s="240" t="s">
        <v>707</v>
      </c>
    </row>
    <row r="178" spans="1:12" x14ac:dyDescent="0.25">
      <c r="A178" s="240" t="s">
        <v>1525</v>
      </c>
      <c r="B178" s="49" t="s">
        <v>1838</v>
      </c>
      <c r="C178" s="275">
        <v>25</v>
      </c>
      <c r="D178" s="275">
        <v>1</v>
      </c>
      <c r="E178" s="261">
        <v>60131457</v>
      </c>
      <c r="F178" s="261">
        <v>92044333</v>
      </c>
      <c r="G178" s="285" t="s">
        <v>1840</v>
      </c>
      <c r="H178" s="262">
        <v>2</v>
      </c>
      <c r="I178" s="267">
        <v>165134</v>
      </c>
      <c r="J178" s="250">
        <f t="shared" si="4"/>
        <v>330268</v>
      </c>
      <c r="K178" s="240" t="s">
        <v>706</v>
      </c>
      <c r="L178" s="240" t="s">
        <v>707</v>
      </c>
    </row>
    <row r="179" spans="1:12" ht="38.25" x14ac:dyDescent="0.25">
      <c r="A179" s="240" t="s">
        <v>1525</v>
      </c>
      <c r="B179" s="49" t="s">
        <v>1838</v>
      </c>
      <c r="C179" s="275">
        <v>25</v>
      </c>
      <c r="D179" s="275">
        <v>1</v>
      </c>
      <c r="E179" s="261">
        <v>60131402</v>
      </c>
      <c r="F179" s="261">
        <v>92105636</v>
      </c>
      <c r="G179" s="285" t="s">
        <v>1841</v>
      </c>
      <c r="H179" s="262">
        <v>2</v>
      </c>
      <c r="I179" s="267">
        <v>55000</v>
      </c>
      <c r="J179" s="250">
        <f t="shared" si="4"/>
        <v>110000</v>
      </c>
      <c r="K179" s="240" t="s">
        <v>706</v>
      </c>
      <c r="L179" s="240" t="s">
        <v>707</v>
      </c>
    </row>
    <row r="180" spans="1:12" x14ac:dyDescent="0.25">
      <c r="A180" s="240" t="s">
        <v>1525</v>
      </c>
      <c r="B180" s="49" t="s">
        <v>1838</v>
      </c>
      <c r="C180" s="275">
        <v>25</v>
      </c>
      <c r="D180" s="275">
        <v>1</v>
      </c>
      <c r="E180" s="261">
        <v>60131448</v>
      </c>
      <c r="F180" s="261">
        <v>92070104</v>
      </c>
      <c r="G180" s="285" t="s">
        <v>1842</v>
      </c>
      <c r="H180" s="262">
        <v>2</v>
      </c>
      <c r="I180" s="267">
        <v>495000</v>
      </c>
      <c r="J180" s="250">
        <f t="shared" si="4"/>
        <v>990000</v>
      </c>
      <c r="K180" s="240" t="s">
        <v>706</v>
      </c>
      <c r="L180" s="240" t="s">
        <v>707</v>
      </c>
    </row>
    <row r="181" spans="1:12" x14ac:dyDescent="0.25">
      <c r="A181" s="240" t="s">
        <v>1525</v>
      </c>
      <c r="B181" s="49" t="s">
        <v>1838</v>
      </c>
      <c r="C181" s="275">
        <v>25</v>
      </c>
      <c r="D181" s="275">
        <v>1</v>
      </c>
      <c r="E181" s="261">
        <v>60131447</v>
      </c>
      <c r="F181" s="261">
        <v>92023714</v>
      </c>
      <c r="G181" s="285" t="s">
        <v>1843</v>
      </c>
      <c r="H181" s="262">
        <v>3</v>
      </c>
      <c r="I181" s="267">
        <v>33000</v>
      </c>
      <c r="J181" s="250">
        <f t="shared" si="4"/>
        <v>99000</v>
      </c>
      <c r="K181" s="240" t="s">
        <v>706</v>
      </c>
      <c r="L181" s="240" t="s">
        <v>707</v>
      </c>
    </row>
    <row r="182" spans="1:12" x14ac:dyDescent="0.25">
      <c r="A182" s="240" t="s">
        <v>1525</v>
      </c>
      <c r="B182" s="49" t="s">
        <v>1838</v>
      </c>
      <c r="C182" s="275">
        <v>25</v>
      </c>
      <c r="D182" s="275">
        <v>1</v>
      </c>
      <c r="E182" s="261">
        <v>60131520</v>
      </c>
      <c r="F182" s="268">
        <v>92104973</v>
      </c>
      <c r="G182" s="285" t="s">
        <v>1844</v>
      </c>
      <c r="H182" s="262">
        <v>6</v>
      </c>
      <c r="I182" s="267">
        <v>2200</v>
      </c>
      <c r="J182" s="250">
        <f t="shared" si="4"/>
        <v>13200</v>
      </c>
      <c r="K182" s="240" t="s">
        <v>706</v>
      </c>
      <c r="L182" s="240" t="s">
        <v>707</v>
      </c>
    </row>
    <row r="183" spans="1:12" x14ac:dyDescent="0.25">
      <c r="A183" s="240" t="s">
        <v>1525</v>
      </c>
      <c r="B183" s="49" t="s">
        <v>1845</v>
      </c>
      <c r="C183" s="275">
        <v>25</v>
      </c>
      <c r="D183" s="275">
        <v>200</v>
      </c>
      <c r="E183" s="261">
        <v>60131003</v>
      </c>
      <c r="F183" s="261">
        <v>92105767</v>
      </c>
      <c r="G183" s="285" t="s">
        <v>1846</v>
      </c>
      <c r="H183" s="262">
        <v>2</v>
      </c>
      <c r="I183" s="267">
        <v>165000</v>
      </c>
      <c r="J183" s="250">
        <f t="shared" si="4"/>
        <v>330000</v>
      </c>
      <c r="K183" s="240" t="s">
        <v>706</v>
      </c>
      <c r="L183" s="240" t="s">
        <v>707</v>
      </c>
    </row>
    <row r="184" spans="1:12" x14ac:dyDescent="0.25">
      <c r="A184" s="240" t="s">
        <v>1525</v>
      </c>
      <c r="B184" s="49" t="s">
        <v>1847</v>
      </c>
      <c r="C184" s="275">
        <v>25</v>
      </c>
      <c r="D184" s="275">
        <v>400</v>
      </c>
      <c r="E184" s="261">
        <v>60131303</v>
      </c>
      <c r="F184" s="261">
        <v>92070116</v>
      </c>
      <c r="G184" s="201" t="s">
        <v>1848</v>
      </c>
      <c r="H184" s="262">
        <v>1</v>
      </c>
      <c r="I184" s="267">
        <f>164168+1664</f>
        <v>165832</v>
      </c>
      <c r="J184" s="250">
        <f t="shared" si="4"/>
        <v>165832</v>
      </c>
      <c r="K184" s="240" t="s">
        <v>706</v>
      </c>
      <c r="L184" s="240" t="s">
        <v>707</v>
      </c>
    </row>
    <row r="185" spans="1:12" x14ac:dyDescent="0.25">
      <c r="A185" s="240" t="s">
        <v>1525</v>
      </c>
      <c r="B185" s="49" t="s">
        <v>1849</v>
      </c>
      <c r="C185" s="275">
        <v>1025</v>
      </c>
      <c r="D185" s="275">
        <v>180601</v>
      </c>
      <c r="E185" s="288">
        <v>60131309</v>
      </c>
      <c r="F185" s="269">
        <v>92105894</v>
      </c>
      <c r="G185" s="201" t="s">
        <v>1848</v>
      </c>
      <c r="H185" s="270">
        <v>2</v>
      </c>
      <c r="I185" s="267">
        <v>220000</v>
      </c>
      <c r="J185" s="250">
        <f t="shared" si="4"/>
        <v>440000</v>
      </c>
      <c r="K185" s="240" t="s">
        <v>706</v>
      </c>
      <c r="L185" s="240" t="s">
        <v>707</v>
      </c>
    </row>
    <row r="186" spans="1:12" x14ac:dyDescent="0.25">
      <c r="A186" s="240" t="s">
        <v>1525</v>
      </c>
      <c r="B186" s="49" t="str">
        <f>+B185</f>
        <v>50107-01025-180601</v>
      </c>
      <c r="C186" s="275">
        <v>1025</v>
      </c>
      <c r="D186" s="275">
        <v>180601</v>
      </c>
      <c r="E186" s="289">
        <v>60131306</v>
      </c>
      <c r="F186" s="269">
        <v>92135426</v>
      </c>
      <c r="G186" s="201" t="s">
        <v>1848</v>
      </c>
      <c r="H186" s="270">
        <v>2</v>
      </c>
      <c r="I186" s="267">
        <v>330000</v>
      </c>
      <c r="J186" s="250">
        <f t="shared" si="4"/>
        <v>660000</v>
      </c>
      <c r="K186" s="240" t="s">
        <v>706</v>
      </c>
      <c r="L186" s="240" t="s">
        <v>707</v>
      </c>
    </row>
    <row r="187" spans="1:12" x14ac:dyDescent="0.25">
      <c r="A187" s="240" t="s">
        <v>1525</v>
      </c>
      <c r="B187" s="249" t="s">
        <v>1850</v>
      </c>
      <c r="C187" s="275">
        <v>1025</v>
      </c>
      <c r="D187" s="275">
        <v>180602</v>
      </c>
      <c r="E187" s="290">
        <v>60131306</v>
      </c>
      <c r="F187" s="271">
        <v>92135425</v>
      </c>
      <c r="G187" s="201" t="s">
        <v>1848</v>
      </c>
      <c r="H187" s="242">
        <v>2</v>
      </c>
      <c r="I187" s="267">
        <v>110000</v>
      </c>
      <c r="J187" s="250">
        <f t="shared" si="4"/>
        <v>220000</v>
      </c>
      <c r="K187" s="240" t="s">
        <v>706</v>
      </c>
      <c r="L187" s="240" t="s">
        <v>707</v>
      </c>
    </row>
    <row r="188" spans="1:12" x14ac:dyDescent="0.25">
      <c r="A188" s="240" t="s">
        <v>1525</v>
      </c>
      <c r="B188" s="272" t="s">
        <v>1851</v>
      </c>
      <c r="C188" s="275">
        <v>25</v>
      </c>
      <c r="D188" s="275">
        <v>800</v>
      </c>
      <c r="E188" s="273">
        <v>60131405</v>
      </c>
      <c r="F188" s="273">
        <v>92106252</v>
      </c>
      <c r="G188" s="291" t="s">
        <v>1852</v>
      </c>
      <c r="H188" s="270">
        <v>2</v>
      </c>
      <c r="I188" s="267">
        <v>550000</v>
      </c>
      <c r="J188" s="250">
        <f t="shared" si="4"/>
        <v>1100000</v>
      </c>
      <c r="K188" s="240" t="s">
        <v>706</v>
      </c>
      <c r="L188" s="240" t="s">
        <v>707</v>
      </c>
    </row>
    <row r="189" spans="1:12" x14ac:dyDescent="0.25">
      <c r="A189" s="240" t="s">
        <v>1525</v>
      </c>
      <c r="B189" s="49" t="s">
        <v>1853</v>
      </c>
      <c r="C189" s="275">
        <v>25</v>
      </c>
      <c r="D189" s="275">
        <v>1000</v>
      </c>
      <c r="E189" s="261">
        <v>60131104</v>
      </c>
      <c r="F189" s="261">
        <v>92033705</v>
      </c>
      <c r="G189" s="50" t="s">
        <v>1854</v>
      </c>
      <c r="H189" s="262">
        <v>2</v>
      </c>
      <c r="I189" s="267">
        <v>330000</v>
      </c>
      <c r="J189" s="250">
        <f t="shared" si="4"/>
        <v>660000</v>
      </c>
      <c r="K189" s="240" t="s">
        <v>706</v>
      </c>
      <c r="L189" s="240" t="s">
        <v>707</v>
      </c>
    </row>
    <row r="190" spans="1:12" x14ac:dyDescent="0.25">
      <c r="A190" s="240" t="s">
        <v>1525</v>
      </c>
      <c r="B190" s="49" t="s">
        <v>1855</v>
      </c>
      <c r="C190" s="275">
        <v>900</v>
      </c>
      <c r="D190" s="275">
        <v>10</v>
      </c>
      <c r="E190" s="261">
        <v>56101712</v>
      </c>
      <c r="F190" s="261">
        <v>92106032</v>
      </c>
      <c r="G190" s="291" t="s">
        <v>1856</v>
      </c>
      <c r="H190" s="262">
        <v>4</v>
      </c>
      <c r="I190" s="267">
        <v>13200</v>
      </c>
      <c r="J190" s="250">
        <f t="shared" si="4"/>
        <v>52800</v>
      </c>
      <c r="K190" s="240" t="s">
        <v>706</v>
      </c>
      <c r="L190" s="240" t="s">
        <v>707</v>
      </c>
    </row>
    <row r="191" spans="1:12" x14ac:dyDescent="0.25">
      <c r="A191" s="240" t="s">
        <v>1525</v>
      </c>
      <c r="B191" s="49" t="s">
        <v>1857</v>
      </c>
      <c r="C191" s="275">
        <v>900</v>
      </c>
      <c r="D191" s="275">
        <v>98</v>
      </c>
      <c r="E191" s="274">
        <v>60131501</v>
      </c>
      <c r="F191" s="274">
        <v>92163831</v>
      </c>
      <c r="G191" s="285" t="s">
        <v>1858</v>
      </c>
      <c r="H191" s="262">
        <v>4</v>
      </c>
      <c r="I191" s="267">
        <v>11000</v>
      </c>
      <c r="J191" s="250">
        <f t="shared" si="4"/>
        <v>44000</v>
      </c>
      <c r="K191" s="240" t="s">
        <v>706</v>
      </c>
      <c r="L191" s="240" t="s">
        <v>707</v>
      </c>
    </row>
    <row r="192" spans="1:12" x14ac:dyDescent="0.25">
      <c r="A192" s="240" t="s">
        <v>1525</v>
      </c>
      <c r="B192" s="49" t="s">
        <v>1859</v>
      </c>
      <c r="C192" s="275">
        <v>900</v>
      </c>
      <c r="D192" s="275">
        <v>99</v>
      </c>
      <c r="E192" s="261">
        <v>45111501</v>
      </c>
      <c r="F192" s="261">
        <v>92103609</v>
      </c>
      <c r="G192" s="285" t="s">
        <v>1860</v>
      </c>
      <c r="H192" s="262">
        <v>6</v>
      </c>
      <c r="I192" s="267">
        <v>13200</v>
      </c>
      <c r="J192" s="250">
        <f t="shared" si="4"/>
        <v>79200</v>
      </c>
      <c r="K192" s="240" t="s">
        <v>706</v>
      </c>
      <c r="L192" s="240" t="s">
        <v>707</v>
      </c>
    </row>
    <row r="193" spans="1:12" ht="25.5" x14ac:dyDescent="0.25">
      <c r="A193" s="240" t="s">
        <v>1525</v>
      </c>
      <c r="B193" s="57" t="s">
        <v>1861</v>
      </c>
      <c r="C193" s="275">
        <v>90</v>
      </c>
      <c r="D193" s="275">
        <v>700</v>
      </c>
      <c r="E193" s="57">
        <v>49181510</v>
      </c>
      <c r="F193" s="57">
        <v>92061918</v>
      </c>
      <c r="G193" s="50" t="s">
        <v>1862</v>
      </c>
      <c r="H193" s="57">
        <v>5</v>
      </c>
      <c r="I193" s="265">
        <v>250000</v>
      </c>
      <c r="J193" s="250">
        <f t="shared" si="4"/>
        <v>1250000</v>
      </c>
      <c r="K193" s="240" t="s">
        <v>706</v>
      </c>
      <c r="L193" s="240" t="s">
        <v>707</v>
      </c>
    </row>
    <row r="194" spans="1:12" x14ac:dyDescent="0.25">
      <c r="A194" s="240" t="s">
        <v>1525</v>
      </c>
      <c r="B194" s="57" t="s">
        <v>1863</v>
      </c>
      <c r="C194" s="275">
        <v>900</v>
      </c>
      <c r="D194" s="275">
        <v>15</v>
      </c>
      <c r="E194" s="57">
        <v>49201501</v>
      </c>
      <c r="F194" s="57">
        <v>92117130</v>
      </c>
      <c r="G194" s="50" t="s">
        <v>1864</v>
      </c>
      <c r="H194" s="57">
        <v>2</v>
      </c>
      <c r="I194" s="265">
        <v>200000</v>
      </c>
      <c r="J194" s="250">
        <f t="shared" si="4"/>
        <v>400000</v>
      </c>
      <c r="K194" s="240" t="s">
        <v>706</v>
      </c>
      <c r="L194" s="240" t="s">
        <v>707</v>
      </c>
    </row>
    <row r="195" spans="1:12" ht="25.5" x14ac:dyDescent="0.25">
      <c r="A195" s="240" t="s">
        <v>1525</v>
      </c>
      <c r="B195" s="57" t="s">
        <v>1863</v>
      </c>
      <c r="C195" s="275">
        <v>900</v>
      </c>
      <c r="D195" s="275">
        <v>15</v>
      </c>
      <c r="E195" s="57">
        <v>49201516</v>
      </c>
      <c r="F195" s="57">
        <v>92030813</v>
      </c>
      <c r="G195" s="50" t="s">
        <v>1865</v>
      </c>
      <c r="H195" s="57">
        <v>5</v>
      </c>
      <c r="I195" s="265">
        <v>100000</v>
      </c>
      <c r="J195" s="250">
        <f t="shared" si="4"/>
        <v>500000</v>
      </c>
      <c r="K195" s="240" t="s">
        <v>706</v>
      </c>
      <c r="L195" s="240" t="s">
        <v>707</v>
      </c>
    </row>
    <row r="196" spans="1:12" ht="25.5" x14ac:dyDescent="0.25">
      <c r="A196" s="240" t="s">
        <v>1525</v>
      </c>
      <c r="B196" s="57" t="s">
        <v>1863</v>
      </c>
      <c r="C196" s="275">
        <v>900</v>
      </c>
      <c r="D196" s="275">
        <v>26</v>
      </c>
      <c r="E196" s="57">
        <v>49201611</v>
      </c>
      <c r="F196" s="57">
        <v>92049820</v>
      </c>
      <c r="G196" s="50" t="s">
        <v>1866</v>
      </c>
      <c r="H196" s="57">
        <v>1</v>
      </c>
      <c r="I196" s="265">
        <v>600000</v>
      </c>
      <c r="J196" s="250">
        <f t="shared" si="4"/>
        <v>600000</v>
      </c>
      <c r="K196" s="240" t="s">
        <v>706</v>
      </c>
      <c r="L196" s="240" t="s">
        <v>707</v>
      </c>
    </row>
    <row r="197" spans="1:12" ht="25.5" x14ac:dyDescent="0.25">
      <c r="A197" s="240" t="s">
        <v>1525</v>
      </c>
      <c r="B197" s="57" t="s">
        <v>1867</v>
      </c>
      <c r="C197" s="275">
        <v>5</v>
      </c>
      <c r="D197" s="275">
        <v>50</v>
      </c>
      <c r="E197" s="57">
        <v>49201503</v>
      </c>
      <c r="F197" s="57">
        <v>92117229</v>
      </c>
      <c r="G197" s="50" t="s">
        <v>1868</v>
      </c>
      <c r="H197" s="57">
        <v>4</v>
      </c>
      <c r="I197" s="265">
        <v>150000</v>
      </c>
      <c r="J197" s="250">
        <f t="shared" si="4"/>
        <v>600000</v>
      </c>
      <c r="K197" s="240" t="s">
        <v>706</v>
      </c>
      <c r="L197" s="240" t="s">
        <v>707</v>
      </c>
    </row>
    <row r="198" spans="1:12" ht="25.5" x14ac:dyDescent="0.25">
      <c r="A198" s="240" t="s">
        <v>1525</v>
      </c>
      <c r="B198" s="243" t="s">
        <v>1869</v>
      </c>
      <c r="C198" s="275">
        <v>20</v>
      </c>
      <c r="D198" s="275">
        <v>131101</v>
      </c>
      <c r="E198" s="243">
        <v>56101806</v>
      </c>
      <c r="F198" s="243">
        <v>92040483</v>
      </c>
      <c r="G198" s="287" t="s">
        <v>1870</v>
      </c>
      <c r="H198" s="242">
        <v>6</v>
      </c>
      <c r="I198" s="244">
        <v>120000</v>
      </c>
      <c r="J198" s="250">
        <f t="shared" si="4"/>
        <v>720000</v>
      </c>
      <c r="K198" s="240" t="s">
        <v>706</v>
      </c>
      <c r="L198" s="240" t="s">
        <v>707</v>
      </c>
    </row>
    <row r="199" spans="1:12" ht="25.5" x14ac:dyDescent="0.25">
      <c r="A199" s="240" t="s">
        <v>1525</v>
      </c>
      <c r="B199" s="243" t="s">
        <v>1871</v>
      </c>
      <c r="C199" s="275">
        <v>50</v>
      </c>
      <c r="D199" s="275">
        <v>10</v>
      </c>
      <c r="E199" s="243">
        <v>42182901</v>
      </c>
      <c r="F199" s="243">
        <v>92083094</v>
      </c>
      <c r="G199" s="287" t="s">
        <v>1872</v>
      </c>
      <c r="H199" s="242">
        <v>12</v>
      </c>
      <c r="I199" s="244">
        <v>100000</v>
      </c>
      <c r="J199" s="250">
        <f t="shared" si="4"/>
        <v>1200000</v>
      </c>
      <c r="K199" s="240" t="s">
        <v>706</v>
      </c>
      <c r="L199" s="240" t="s">
        <v>707</v>
      </c>
    </row>
    <row r="200" spans="1:12" x14ac:dyDescent="0.25">
      <c r="A200" s="240" t="s">
        <v>1525</v>
      </c>
      <c r="B200" s="260" t="s">
        <v>1873</v>
      </c>
      <c r="C200" s="275">
        <v>60</v>
      </c>
      <c r="D200" s="275">
        <v>504</v>
      </c>
      <c r="E200" s="260">
        <v>46181604</v>
      </c>
      <c r="F200" s="260">
        <v>92009769</v>
      </c>
      <c r="G200" s="284" t="s">
        <v>1874</v>
      </c>
      <c r="H200" s="247">
        <v>12</v>
      </c>
      <c r="I200" s="248">
        <v>1200</v>
      </c>
      <c r="J200" s="250">
        <f t="shared" si="4"/>
        <v>14400</v>
      </c>
      <c r="K200" s="240" t="s">
        <v>706</v>
      </c>
      <c r="L200" s="240" t="s">
        <v>707</v>
      </c>
    </row>
    <row r="201" spans="1:12" ht="25.5" x14ac:dyDescent="0.25">
      <c r="A201" s="240" t="s">
        <v>1525</v>
      </c>
      <c r="B201" s="243" t="s">
        <v>1875</v>
      </c>
      <c r="C201" s="275">
        <v>95</v>
      </c>
      <c r="D201" s="275">
        <v>1680</v>
      </c>
      <c r="E201" s="243">
        <v>56101804</v>
      </c>
      <c r="F201" s="243">
        <v>92037510</v>
      </c>
      <c r="G201" s="287" t="s">
        <v>1876</v>
      </c>
      <c r="H201" s="242">
        <v>5</v>
      </c>
      <c r="I201" s="244">
        <v>150000</v>
      </c>
      <c r="J201" s="250">
        <f t="shared" si="4"/>
        <v>750000</v>
      </c>
      <c r="K201" s="240" t="s">
        <v>706</v>
      </c>
      <c r="L201" s="240" t="s">
        <v>707</v>
      </c>
    </row>
    <row r="202" spans="1:12" x14ac:dyDescent="0.25">
      <c r="A202" s="240" t="s">
        <v>1525</v>
      </c>
      <c r="B202" s="243" t="s">
        <v>1877</v>
      </c>
      <c r="C202" s="275">
        <v>95</v>
      </c>
      <c r="D202" s="275">
        <v>1680</v>
      </c>
      <c r="E202" s="243">
        <v>56101804</v>
      </c>
      <c r="F202" s="243">
        <v>92040503</v>
      </c>
      <c r="G202" s="287" t="s">
        <v>1878</v>
      </c>
      <c r="H202" s="242">
        <v>4</v>
      </c>
      <c r="I202" s="244">
        <v>80000</v>
      </c>
      <c r="J202" s="250">
        <f t="shared" si="4"/>
        <v>320000</v>
      </c>
      <c r="K202" s="240" t="s">
        <v>706</v>
      </c>
      <c r="L202" s="240" t="s">
        <v>707</v>
      </c>
    </row>
    <row r="203" spans="1:12" x14ac:dyDescent="0.25">
      <c r="A203" s="240" t="s">
        <v>1525</v>
      </c>
      <c r="B203" s="243" t="s">
        <v>1877</v>
      </c>
      <c r="C203" s="275">
        <v>95</v>
      </c>
      <c r="D203" s="275">
        <v>1680</v>
      </c>
      <c r="E203" s="243">
        <v>56101804</v>
      </c>
      <c r="F203" s="243">
        <v>92040503</v>
      </c>
      <c r="G203" s="287" t="s">
        <v>1879</v>
      </c>
      <c r="H203" s="242">
        <v>4</v>
      </c>
      <c r="I203" s="244">
        <v>110000</v>
      </c>
      <c r="J203" s="250">
        <f t="shared" si="4"/>
        <v>440000</v>
      </c>
      <c r="K203" s="240" t="s">
        <v>706</v>
      </c>
      <c r="L203" s="240" t="s">
        <v>707</v>
      </c>
    </row>
    <row r="204" spans="1:12" ht="25.5" x14ac:dyDescent="0.25">
      <c r="A204" s="240" t="s">
        <v>1525</v>
      </c>
      <c r="B204" s="243" t="s">
        <v>1880</v>
      </c>
      <c r="C204" s="275">
        <v>900</v>
      </c>
      <c r="D204" s="275">
        <v>200</v>
      </c>
      <c r="E204" s="243">
        <v>52141544</v>
      </c>
      <c r="F204" s="243">
        <v>92035796</v>
      </c>
      <c r="G204" s="287" t="s">
        <v>1881</v>
      </c>
      <c r="H204" s="242">
        <v>2</v>
      </c>
      <c r="I204" s="244">
        <v>350000</v>
      </c>
      <c r="J204" s="250">
        <f t="shared" si="4"/>
        <v>700000</v>
      </c>
      <c r="K204" s="240" t="s">
        <v>706</v>
      </c>
      <c r="L204" s="240" t="s">
        <v>707</v>
      </c>
    </row>
    <row r="205" spans="1:12" ht="38.25" x14ac:dyDescent="0.25">
      <c r="A205" s="240" t="s">
        <v>1525</v>
      </c>
      <c r="B205" s="243" t="s">
        <v>1882</v>
      </c>
      <c r="C205" s="275">
        <v>900</v>
      </c>
      <c r="D205" s="275">
        <v>280</v>
      </c>
      <c r="E205" s="243">
        <v>27112014</v>
      </c>
      <c r="F205" s="243">
        <v>92119659</v>
      </c>
      <c r="G205" s="287" t="s">
        <v>1883</v>
      </c>
      <c r="H205" s="242">
        <v>2</v>
      </c>
      <c r="I205" s="244">
        <v>400000</v>
      </c>
      <c r="J205" s="250">
        <f t="shared" si="4"/>
        <v>800000</v>
      </c>
      <c r="K205" s="240" t="s">
        <v>706</v>
      </c>
      <c r="L205" s="240" t="s">
        <v>707</v>
      </c>
    </row>
    <row r="206" spans="1:12" ht="25.5" x14ac:dyDescent="0.25">
      <c r="A206" s="240" t="s">
        <v>1525</v>
      </c>
      <c r="B206" s="243" t="s">
        <v>1884</v>
      </c>
      <c r="C206" s="275">
        <v>900</v>
      </c>
      <c r="D206" s="275"/>
      <c r="E206" s="243">
        <v>52141703</v>
      </c>
      <c r="F206" s="243">
        <v>92028110</v>
      </c>
      <c r="G206" s="287" t="s">
        <v>1885</v>
      </c>
      <c r="H206" s="242">
        <v>6</v>
      </c>
      <c r="I206" s="244">
        <v>50000</v>
      </c>
      <c r="J206" s="250">
        <f t="shared" si="4"/>
        <v>300000</v>
      </c>
      <c r="K206" s="240" t="s">
        <v>706</v>
      </c>
      <c r="L206" s="240" t="s">
        <v>707</v>
      </c>
    </row>
    <row r="207" spans="1:12" x14ac:dyDescent="0.25">
      <c r="A207" s="240" t="s">
        <v>1525</v>
      </c>
      <c r="B207" s="243" t="s">
        <v>1886</v>
      </c>
      <c r="C207" s="275">
        <v>900</v>
      </c>
      <c r="D207" s="275">
        <v>402</v>
      </c>
      <c r="E207" s="243">
        <v>48101702</v>
      </c>
      <c r="F207" s="243">
        <v>92103669</v>
      </c>
      <c r="G207" s="287" t="s">
        <v>1887</v>
      </c>
      <c r="H207" s="242">
        <v>10</v>
      </c>
      <c r="I207" s="244">
        <v>70000</v>
      </c>
      <c r="J207" s="250">
        <f t="shared" si="4"/>
        <v>700000</v>
      </c>
      <c r="K207" s="240" t="s">
        <v>706</v>
      </c>
      <c r="L207" s="240" t="s">
        <v>707</v>
      </c>
    </row>
    <row r="208" spans="1:12" ht="25.5" x14ac:dyDescent="0.25">
      <c r="A208" s="240" t="s">
        <v>1525</v>
      </c>
      <c r="B208" s="243" t="s">
        <v>1888</v>
      </c>
      <c r="C208" s="275">
        <v>900</v>
      </c>
      <c r="D208" s="275">
        <v>1880</v>
      </c>
      <c r="E208" s="243">
        <v>52141601</v>
      </c>
      <c r="F208" s="243">
        <v>92092171</v>
      </c>
      <c r="G208" s="287" t="s">
        <v>1889</v>
      </c>
      <c r="H208" s="242">
        <v>4</v>
      </c>
      <c r="I208" s="244">
        <v>350000</v>
      </c>
      <c r="J208" s="250">
        <f t="shared" si="4"/>
        <v>1400000</v>
      </c>
      <c r="K208" s="240" t="s">
        <v>706</v>
      </c>
      <c r="L208" s="240" t="s">
        <v>707</v>
      </c>
    </row>
    <row r="209" spans="1:12" ht="25.5" x14ac:dyDescent="0.25">
      <c r="A209" s="240" t="s">
        <v>1525</v>
      </c>
      <c r="B209" s="243" t="s">
        <v>1890</v>
      </c>
      <c r="C209" s="275">
        <v>900</v>
      </c>
      <c r="D209" s="275">
        <v>6850</v>
      </c>
      <c r="E209" s="243">
        <v>52141532</v>
      </c>
      <c r="F209" s="243">
        <v>92123386</v>
      </c>
      <c r="G209" s="287" t="s">
        <v>1891</v>
      </c>
      <c r="H209" s="242">
        <v>2</v>
      </c>
      <c r="I209" s="244">
        <v>25000</v>
      </c>
      <c r="J209" s="250">
        <f t="shared" si="4"/>
        <v>50000</v>
      </c>
      <c r="K209" s="240" t="s">
        <v>706</v>
      </c>
      <c r="L209" s="240" t="s">
        <v>707</v>
      </c>
    </row>
    <row r="210" spans="1:12" ht="25.5" x14ac:dyDescent="0.25">
      <c r="A210" s="240" t="s">
        <v>1525</v>
      </c>
      <c r="B210" s="243" t="s">
        <v>1892</v>
      </c>
      <c r="C210" s="275">
        <v>900</v>
      </c>
      <c r="D210" s="275">
        <v>100020</v>
      </c>
      <c r="E210" s="243">
        <v>47111503</v>
      </c>
      <c r="F210" s="243">
        <v>92073599</v>
      </c>
      <c r="G210" s="287" t="s">
        <v>1893</v>
      </c>
      <c r="H210" s="242">
        <v>4</v>
      </c>
      <c r="I210" s="244">
        <v>350000</v>
      </c>
      <c r="J210" s="250">
        <f t="shared" si="4"/>
        <v>1400000</v>
      </c>
      <c r="K210" s="240" t="s">
        <v>706</v>
      </c>
      <c r="L210" s="240" t="s">
        <v>707</v>
      </c>
    </row>
    <row r="211" spans="1:12" ht="25.5" x14ac:dyDescent="0.25">
      <c r="A211" s="240" t="s">
        <v>1525</v>
      </c>
      <c r="B211" s="243" t="s">
        <v>1894</v>
      </c>
      <c r="C211" s="275">
        <v>900</v>
      </c>
      <c r="D211" s="275">
        <v>130701</v>
      </c>
      <c r="E211" s="243">
        <v>48101608</v>
      </c>
      <c r="F211" s="243">
        <v>92088575</v>
      </c>
      <c r="G211" s="287" t="s">
        <v>1895</v>
      </c>
      <c r="H211" s="242">
        <v>1</v>
      </c>
      <c r="I211" s="244">
        <v>200000</v>
      </c>
      <c r="J211" s="250">
        <f t="shared" si="4"/>
        <v>200000</v>
      </c>
      <c r="K211" s="240" t="s">
        <v>706</v>
      </c>
      <c r="L211" s="240" t="s">
        <v>707</v>
      </c>
    </row>
    <row r="212" spans="1:12" ht="38.25" x14ac:dyDescent="0.25">
      <c r="A212" s="240" t="s">
        <v>1525</v>
      </c>
      <c r="B212" s="243" t="s">
        <v>1896</v>
      </c>
      <c r="C212" s="275">
        <v>900</v>
      </c>
      <c r="D212" s="275">
        <v>17021</v>
      </c>
      <c r="E212" s="243">
        <v>56101805</v>
      </c>
      <c r="F212" s="243">
        <v>92040496</v>
      </c>
      <c r="G212" s="287" t="s">
        <v>1897</v>
      </c>
      <c r="H212" s="242">
        <v>4</v>
      </c>
      <c r="I212" s="244">
        <v>30000</v>
      </c>
      <c r="J212" s="250">
        <f t="shared" si="4"/>
        <v>120000</v>
      </c>
      <c r="K212" s="240" t="s">
        <v>706</v>
      </c>
      <c r="L212" s="240" t="s">
        <v>707</v>
      </c>
    </row>
    <row r="213" spans="1:12" ht="25.5" x14ac:dyDescent="0.25">
      <c r="A213" s="240" t="s">
        <v>1525</v>
      </c>
      <c r="B213" s="260" t="s">
        <v>1898</v>
      </c>
      <c r="C213" s="275">
        <v>900</v>
      </c>
      <c r="D213" s="275">
        <v>18053</v>
      </c>
      <c r="E213" s="260">
        <v>56101804</v>
      </c>
      <c r="F213" s="260">
        <v>92040501</v>
      </c>
      <c r="G213" s="284" t="s">
        <v>1899</v>
      </c>
      <c r="H213" s="247">
        <v>4</v>
      </c>
      <c r="I213" s="248">
        <v>25000</v>
      </c>
      <c r="J213" s="250">
        <f t="shared" si="4"/>
        <v>100000</v>
      </c>
      <c r="K213" s="240" t="s">
        <v>706</v>
      </c>
      <c r="L213" s="240" t="s">
        <v>707</v>
      </c>
    </row>
    <row r="214" spans="1:12" ht="25.5" x14ac:dyDescent="0.25">
      <c r="A214" s="240" t="s">
        <v>1525</v>
      </c>
      <c r="B214" s="260" t="s">
        <v>1900</v>
      </c>
      <c r="C214" s="275">
        <v>900</v>
      </c>
      <c r="D214" s="275">
        <v>18054</v>
      </c>
      <c r="E214" s="260">
        <v>56101810</v>
      </c>
      <c r="F214" s="260">
        <v>92096818</v>
      </c>
      <c r="G214" s="284" t="s">
        <v>1901</v>
      </c>
      <c r="H214" s="247">
        <v>3</v>
      </c>
      <c r="I214" s="248">
        <v>28000</v>
      </c>
      <c r="J214" s="250">
        <f t="shared" si="4"/>
        <v>84000</v>
      </c>
      <c r="K214" s="240" t="s">
        <v>706</v>
      </c>
      <c r="L214" s="240" t="s">
        <v>707</v>
      </c>
    </row>
  </sheetData>
  <hyperlinks>
    <hyperlink ref="B108" r:id="rId1" display="https://www.hacienda.go.cr/rp/ca/BusquedaMercancias.aspx?catalogo=COG&amp;codmerc=29999900090302" xr:uid="{F28EBD5E-D76F-47EC-84B7-D2ED790EAC5A}"/>
    <hyperlink ref="B97" r:id="rId2" display="https://www.hacienda.go.cr/rp/ca/BusquedaMercancias.aspx?catalogo=COG&amp;codmerc=20399185000039" xr:uid="{5051C28C-AEE3-4661-A9A0-24404CD00033}"/>
    <hyperlink ref="F167" r:id="rId3" display="https://www.sicop.go.cr/moduloTcata/cata/ct/IM_CTJ_GSQ101.jsp?prodId=9&amp;marca_nm=&amp;prodNm=parlante&amp;cateId=52161512&amp;model_nm=&amp;orderBy=&amp;cateNm=&amp;pageSize=10&amp;selectProdType=&amp;showgubun=&amp;selectUseYn=&amp;page_no=10" xr:uid="{653C5250-BBDA-4A49-BECF-15D6E236CF2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CONSOLIDADO </vt:lpstr>
      <vt:lpstr>PROGRAMA 1 ADMINISTRACION Y APO</vt:lpstr>
      <vt:lpstr>PROGRAMA 2 ARQUITECTURA</vt:lpstr>
      <vt:lpstr>PROGRAMA 2 INFRAESTRUCTURA PENI</vt:lpstr>
      <vt:lpstr>PROGRAMA 3 AGROINDUTRIAL</vt:lpstr>
      <vt:lpstr>Hoja6</vt:lpstr>
      <vt:lpstr>PROGRAMA 4 TRANFERENCIAS VARIAS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Ileana Lopez Villalobos</dc:creator>
  <cp:lastModifiedBy>Hellen Rios Mendez</cp:lastModifiedBy>
  <cp:lastPrinted>2017-12-04T14:55:03Z</cp:lastPrinted>
  <dcterms:created xsi:type="dcterms:W3CDTF">2017-11-22T14:29:13Z</dcterms:created>
  <dcterms:modified xsi:type="dcterms:W3CDTF">2020-01-17T20:57:10Z</dcterms:modified>
</cp:coreProperties>
</file>