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9"/>
  <workbookPr filterPrivacy="1" codeName="ThisWorkbook"/>
  <xr:revisionPtr revIDLastSave="0" documentId="13_ncr:1_{C6399654-119A-462B-9DE5-E6C8231612CC}" xr6:coauthVersionLast="36" xr6:coauthVersionMax="36" xr10:uidLastSave="{00000000-0000-0000-0000-000000000000}"/>
  <bookViews>
    <workbookView xWindow="0" yWindow="0" windowWidth="22260" windowHeight="12650" xr2:uid="{00000000-000D-0000-FFFF-FFFF00000000}"/>
  </bookViews>
  <sheets>
    <sheet name="Resultados" sheetId="1" r:id="rId1"/>
    <sheet name="Grafico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1" i="1" l="1"/>
  <c r="N22" i="1"/>
  <c r="N15" i="1" l="1"/>
  <c r="N16" i="1"/>
  <c r="N17" i="1"/>
  <c r="N18" i="1"/>
  <c r="N19" i="1"/>
  <c r="N20" i="1"/>
  <c r="N14" i="1"/>
  <c r="B146" i="2" l="1"/>
  <c r="B131" i="2"/>
  <c r="B115" i="2"/>
  <c r="B100" i="2"/>
  <c r="B84" i="2"/>
  <c r="B68" i="2"/>
  <c r="F48" i="1" l="1"/>
  <c r="G48" i="1" s="1"/>
  <c r="H48" i="1" s="1"/>
  <c r="I48" i="1" s="1"/>
  <c r="J48" i="1" s="1"/>
  <c r="K48" i="1" s="1"/>
  <c r="L48" i="1" s="1"/>
  <c r="M48" i="1" s="1"/>
  <c r="F37" i="1"/>
  <c r="G37" i="1" s="1"/>
  <c r="H37" i="1" s="1"/>
  <c r="I37" i="1" s="1"/>
  <c r="J37" i="1" s="1"/>
  <c r="K37" i="1" s="1"/>
  <c r="L37" i="1" s="1"/>
  <c r="M37" i="1" s="1"/>
  <c r="F25" i="1"/>
  <c r="G25" i="1" s="1"/>
  <c r="H25" i="1" s="1"/>
  <c r="I25" i="1" s="1"/>
  <c r="J25" i="1" s="1"/>
  <c r="K25" i="1" s="1"/>
  <c r="L25" i="1" s="1"/>
  <c r="M25" i="1" s="1"/>
  <c r="F13" i="1"/>
  <c r="G13" i="1" l="1"/>
  <c r="H13" i="1" s="1"/>
  <c r="I13" i="1" s="1"/>
  <c r="J13" i="1" s="1"/>
  <c r="K13" i="1" s="1"/>
  <c r="L13" i="1" s="1"/>
  <c r="M13" i="1" s="1"/>
</calcChain>
</file>

<file path=xl/sharedStrings.xml><?xml version="1.0" encoding="utf-8"?>
<sst xmlns="http://schemas.openxmlformats.org/spreadsheetml/2006/main" count="65" uniqueCount="32">
  <si>
    <t>Presupuesto</t>
  </si>
  <si>
    <t>Planificación</t>
  </si>
  <si>
    <t>Control interno</t>
  </si>
  <si>
    <t>Contratación administrativa</t>
  </si>
  <si>
    <t>Tecnologías de la información</t>
  </si>
  <si>
    <t>Recursos humanos</t>
  </si>
  <si>
    <t>Servicio al usuario</t>
  </si>
  <si>
    <t>Puntaje global del IGI</t>
  </si>
  <si>
    <t>Criterio</t>
  </si>
  <si>
    <t>Eficiencia</t>
  </si>
  <si>
    <t>Transparencia</t>
  </si>
  <si>
    <t>Ética y prevención de la corrupción</t>
  </si>
  <si>
    <t>Financiero-Contable</t>
  </si>
  <si>
    <t>Año</t>
  </si>
  <si>
    <t>Resultado último periodo evaluado</t>
  </si>
  <si>
    <t>Resultado general histórico</t>
  </si>
  <si>
    <t>-</t>
  </si>
  <si>
    <t>- </t>
  </si>
  <si>
    <t>Resultado Histórico por componente</t>
  </si>
  <si>
    <t>Tendencia por Factor: Planificación</t>
  </si>
  <si>
    <t>Posición respecto a otras instituciones</t>
  </si>
  <si>
    <t>Fuente:</t>
  </si>
  <si>
    <t>https://www.cgr.go.cr/03-documentos/publicaciones/igi.html</t>
  </si>
  <si>
    <t>Promedio</t>
  </si>
  <si>
    <t>Historica</t>
  </si>
  <si>
    <t>Posición</t>
  </si>
  <si>
    <t>?</t>
  </si>
  <si>
    <t>Total de instituciones participantes</t>
  </si>
  <si>
    <t>Posición del Ministerio de Justicia y Paz.</t>
  </si>
  <si>
    <t>ÍGI Máximo - Sector Público.</t>
  </si>
  <si>
    <t>ÍGI Mínimo - Sector Público.</t>
  </si>
  <si>
    <t>IGI Promedio - Sector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</si>
</sst>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DEDD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vertical="center" wrapText="1"/>
    </xf>
    <xf numFmtId="0" fontId="2" fillId="0" borderId="0" xfId="0" applyFont="1" applyAlignment="1">
      <alignment vertical="top"/>
    </xf>
    <xf numFmtId="0" fontId="2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vertical="center" wrapText="1"/>
    </xf>
    <xf numFmtId="1" fontId="2" fillId="0" borderId="0" xfId="1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top" wrapText="1"/>
    </xf>
    <xf numFmtId="1" fontId="2" fillId="3" borderId="0" xfId="0" applyNumberFormat="1" applyFont="1" applyFill="1" applyAlignment="1">
      <alignment horizontal="center" vertical="center" wrapText="1"/>
    </xf>
    <xf numFmtId="1" fontId="2" fillId="3" borderId="0" xfId="1" applyNumberFormat="1" applyFont="1" applyFill="1" applyAlignment="1">
      <alignment horizontal="center" vertical="center" wrapText="1"/>
    </xf>
    <xf numFmtId="1" fontId="2" fillId="4" borderId="0" xfId="0" applyNumberFormat="1" applyFont="1" applyFill="1" applyAlignment="1">
      <alignment horizontal="center" vertical="center" wrapText="1"/>
    </xf>
    <xf numFmtId="1" fontId="2" fillId="4" borderId="0" xfId="1" applyNumberFormat="1" applyFont="1" applyFill="1" applyAlignment="1">
      <alignment horizontal="center" vertical="center" wrapText="1"/>
    </xf>
    <xf numFmtId="1" fontId="2" fillId="5" borderId="0" xfId="0" applyNumberFormat="1" applyFont="1" applyFill="1" applyAlignment="1">
      <alignment horizontal="center" vertical="center" wrapText="1"/>
    </xf>
    <xf numFmtId="1" fontId="2" fillId="5" borderId="0" xfId="1" applyNumberFormat="1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wrapText="1"/>
    </xf>
    <xf numFmtId="0" fontId="3" fillId="0" borderId="0" xfId="2" applyFont="1"/>
    <xf numFmtId="1" fontId="2" fillId="7" borderId="0" xfId="1" applyNumberFormat="1" applyFont="1" applyFill="1" applyAlignment="1">
      <alignment horizontal="center" vertical="center" wrapText="1"/>
    </xf>
    <xf numFmtId="1" fontId="2" fillId="7" borderId="1" xfId="1" applyNumberFormat="1" applyFont="1" applyFill="1" applyBorder="1" applyAlignment="1">
      <alignment horizontal="center" vertical="center" wrapText="1"/>
    </xf>
    <xf numFmtId="1" fontId="2" fillId="8" borderId="0" xfId="1" applyNumberFormat="1" applyFont="1" applyFill="1" applyAlignment="1">
      <alignment horizontal="center" vertical="center" wrapText="1"/>
    </xf>
    <xf numFmtId="1" fontId="2" fillId="8" borderId="1" xfId="1" applyNumberFormat="1" applyFont="1" applyFill="1" applyBorder="1" applyAlignment="1">
      <alignment horizontal="center" vertical="center" wrapText="1"/>
    </xf>
    <xf numFmtId="1" fontId="2" fillId="9" borderId="0" xfId="1" applyNumberFormat="1" applyFont="1" applyFill="1" applyAlignment="1">
      <alignment horizontal="center" vertical="center" wrapText="1"/>
    </xf>
    <xf numFmtId="1" fontId="2" fillId="9" borderId="1" xfId="1" applyNumberFormat="1" applyFont="1" applyFill="1" applyBorder="1" applyAlignment="1">
      <alignment horizontal="center" vertical="center" wrapText="1"/>
    </xf>
    <xf numFmtId="1" fontId="2" fillId="10" borderId="0" xfId="1" applyNumberFormat="1" applyFont="1" applyFill="1" applyAlignment="1">
      <alignment horizontal="center" vertical="center" wrapText="1"/>
    </xf>
    <xf numFmtId="1" fontId="2" fillId="10" borderId="1" xfId="1" applyNumberFormat="1" applyFont="1" applyFill="1" applyBorder="1" applyAlignment="1">
      <alignment horizontal="center" vertical="center" wrapText="1"/>
    </xf>
    <xf numFmtId="2" fontId="2" fillId="0" borderId="2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6" borderId="0" xfId="0" applyFont="1" applyFill="1" applyBorder="1" applyAlignment="1">
      <alignment vertical="top" wrapText="1"/>
    </xf>
    <xf numFmtId="1" fontId="2" fillId="6" borderId="0" xfId="1" applyNumberFormat="1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vertical="top" wrapText="1"/>
    </xf>
    <xf numFmtId="1" fontId="2" fillId="6" borderId="2" xfId="1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7DED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4"/>
          <c:tx>
            <c:v>IGI Ministerio de Justicia y Paz.</c:v>
          </c:tx>
          <c:spPr>
            <a:noFill/>
            <a:ln w="19050">
              <a:solidFill>
                <a:schemeClr val="tx1">
                  <a:lumMod val="95000"/>
                  <a:lumOff val="5000"/>
                </a:schemeClr>
              </a:solidFill>
            </a:ln>
            <a:effectLst/>
          </c:spPr>
          <c:invertIfNegative val="0"/>
          <c:trendline>
            <c:name>Línea de Regresión - IGI MJP</c:nam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Resultados!$E$4:$M$4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numCache>
            </c:numRef>
          </c:cat>
          <c:val>
            <c:numRef>
              <c:f>Resultados!$E$22:$M$22</c:f>
              <c:numCache>
                <c:formatCode>0</c:formatCode>
                <c:ptCount val="9"/>
                <c:pt idx="0">
                  <c:v>63.65</c:v>
                </c:pt>
                <c:pt idx="1">
                  <c:v>80.52</c:v>
                </c:pt>
                <c:pt idx="2">
                  <c:v>48.7</c:v>
                </c:pt>
                <c:pt idx="3">
                  <c:v>61.8</c:v>
                </c:pt>
                <c:pt idx="4">
                  <c:v>57</c:v>
                </c:pt>
                <c:pt idx="5">
                  <c:v>72.7</c:v>
                </c:pt>
                <c:pt idx="6">
                  <c:v>74.5</c:v>
                </c:pt>
                <c:pt idx="7">
                  <c:v>66</c:v>
                </c:pt>
                <c:pt idx="8">
                  <c:v>64.650000000000006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E4-40A8-B41D-374385188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3681279"/>
        <c:axId val="31007999"/>
      </c:barChart>
      <c:lineChart>
        <c:grouping val="standard"/>
        <c:varyColors val="0"/>
        <c:ser>
          <c:idx val="1"/>
          <c:order val="0"/>
          <c:tx>
            <c:strRef>
              <c:f>Resultados!$D$8</c:f>
              <c:strCache>
                <c:ptCount val="1"/>
                <c:pt idx="0">
                  <c:v>ÍGI Máximo - Sector Público.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Resultados!$E$4:$M$4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numCache>
            </c:numRef>
          </c:cat>
          <c:val>
            <c:numRef>
              <c:f>Resultados!$E$8:$L$8</c:f>
              <c:numCache>
                <c:formatCode>0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98.31</c:v>
                </c:pt>
                <c:pt idx="3">
                  <c:v>94.2</c:v>
                </c:pt>
                <c:pt idx="4">
                  <c:v>98.3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24-47EF-BA79-D5397D9FC939}"/>
            </c:ext>
          </c:extLst>
        </c:ser>
        <c:ser>
          <c:idx val="2"/>
          <c:order val="1"/>
          <c:tx>
            <c:strRef>
              <c:f>Resultados!$D$9</c:f>
              <c:strCache>
                <c:ptCount val="1"/>
                <c:pt idx="0">
                  <c:v>ÍGI Mínimo - Sector Público.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Resultados!$E$4:$M$4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numCache>
            </c:numRef>
          </c:cat>
          <c:val>
            <c:numRef>
              <c:f>Resultados!$E$9:$M$9</c:f>
              <c:numCache>
                <c:formatCode>0</c:formatCode>
                <c:ptCount val="9"/>
                <c:pt idx="0">
                  <c:v>24.65</c:v>
                </c:pt>
                <c:pt idx="1">
                  <c:v>12.28</c:v>
                </c:pt>
                <c:pt idx="2">
                  <c:v>24.35</c:v>
                </c:pt>
                <c:pt idx="3">
                  <c:v>29.4</c:v>
                </c:pt>
                <c:pt idx="4">
                  <c:v>32.5</c:v>
                </c:pt>
                <c:pt idx="5">
                  <c:v>11.9</c:v>
                </c:pt>
                <c:pt idx="6">
                  <c:v>31.1</c:v>
                </c:pt>
                <c:pt idx="7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924-47EF-BA79-D5397D9FC939}"/>
            </c:ext>
          </c:extLst>
        </c:ser>
        <c:ser>
          <c:idx val="3"/>
          <c:order val="2"/>
          <c:tx>
            <c:strRef>
              <c:f>Resultados!$D$7</c:f>
              <c:strCache>
                <c:ptCount val="1"/>
                <c:pt idx="0">
                  <c:v>IGI Promedio - Sector Público.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Resultados!$E$4:$M$4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numCache>
            </c:numRef>
          </c:cat>
          <c:val>
            <c:numRef>
              <c:f>Resultados!$E$7:$M$7</c:f>
              <c:numCache>
                <c:formatCode>0</c:formatCode>
                <c:ptCount val="9"/>
                <c:pt idx="0">
                  <c:v>72.41</c:v>
                </c:pt>
                <c:pt idx="1">
                  <c:v>77.95</c:v>
                </c:pt>
                <c:pt idx="2">
                  <c:v>66.8</c:v>
                </c:pt>
                <c:pt idx="3">
                  <c:v>70.7</c:v>
                </c:pt>
                <c:pt idx="4">
                  <c:v>75</c:v>
                </c:pt>
                <c:pt idx="5">
                  <c:v>77.099999999999994</c:v>
                </c:pt>
                <c:pt idx="6">
                  <c:v>78.73</c:v>
                </c:pt>
                <c:pt idx="7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24-47EF-BA79-D5397D9FC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681279"/>
        <c:axId val="31007999"/>
      </c:lineChart>
      <c:lineChart>
        <c:grouping val="stacked"/>
        <c:varyColors val="0"/>
        <c:ser>
          <c:idx val="4"/>
          <c:order val="3"/>
          <c:tx>
            <c:strRef>
              <c:f>Resultados!$D$5</c:f>
              <c:strCache>
                <c:ptCount val="1"/>
                <c:pt idx="0">
                  <c:v>Posición del Ministerio de Justicia y Paz.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Pt>
            <c:idx val="8"/>
            <c:marker>
              <c:symbol val="diamond"/>
              <c:size val="8"/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B3E0-4DB5-8C3A-0C6C97D773C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C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Resultados!$E$4:$M$4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numCache>
            </c:numRef>
          </c:cat>
          <c:val>
            <c:numRef>
              <c:f>Resultados!$E$5:$M$5</c:f>
              <c:numCache>
                <c:formatCode>0</c:formatCode>
                <c:ptCount val="9"/>
                <c:pt idx="0">
                  <c:v>103</c:v>
                </c:pt>
                <c:pt idx="1">
                  <c:v>87</c:v>
                </c:pt>
                <c:pt idx="2">
                  <c:v>127</c:v>
                </c:pt>
                <c:pt idx="3">
                  <c:v>120</c:v>
                </c:pt>
                <c:pt idx="4">
                  <c:v>121</c:v>
                </c:pt>
                <c:pt idx="5">
                  <c:v>104</c:v>
                </c:pt>
                <c:pt idx="6">
                  <c:v>107</c:v>
                </c:pt>
                <c:pt idx="7">
                  <c:v>97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924-47EF-BA79-D5397D9FC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987088"/>
        <c:axId val="1227683312"/>
      </c:lineChart>
      <c:catAx>
        <c:axId val="3368127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>
            <a:outerShdw blurRad="50800" dist="50800" dir="5400000" algn="ctr" rotWithShape="0">
              <a:schemeClr val="bg1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CR"/>
          </a:p>
        </c:txPr>
        <c:crossAx val="31007999"/>
        <c:crossesAt val="0"/>
        <c:auto val="1"/>
        <c:lblAlgn val="ctr"/>
        <c:lblOffset val="100"/>
        <c:tickMarkSkip val="1"/>
        <c:noMultiLvlLbl val="1"/>
      </c:catAx>
      <c:valAx>
        <c:axId val="31007999"/>
        <c:scaling>
          <c:orientation val="minMax"/>
          <c:max val="10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s-CR" sz="1000"/>
                  <a:t>%</a:t>
                </a:r>
                <a:r>
                  <a:rPr lang="es-CR" sz="1000" baseline="0"/>
                  <a:t> de Desempeño</a:t>
                </a:r>
                <a:endParaRPr lang="es-CR" sz="10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s-C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CR"/>
          </a:p>
        </c:txPr>
        <c:crossAx val="33681279"/>
        <c:crosses val="autoZero"/>
        <c:crossBetween val="between"/>
        <c:majorUnit val="20"/>
      </c:valAx>
      <c:valAx>
        <c:axId val="1227683312"/>
        <c:scaling>
          <c:orientation val="maxMin"/>
          <c:max val="170"/>
          <c:min val="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s-CR" sz="1000"/>
                  <a:t>Total de Instituciones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s-CR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CR"/>
          </a:p>
        </c:txPr>
        <c:crossAx val="973987088"/>
        <c:crosses val="max"/>
        <c:crossBetween val="between"/>
        <c:majorUnit val="20"/>
      </c:valAx>
      <c:catAx>
        <c:axId val="973987088"/>
        <c:scaling>
          <c:orientation val="minMax"/>
        </c:scaling>
        <c:delete val="1"/>
        <c:axPos val="t"/>
        <c:numFmt formatCode="0" sourceLinked="1"/>
        <c:majorTickMark val="out"/>
        <c:minorTickMark val="none"/>
        <c:tickLblPos val="nextTo"/>
        <c:crossAx val="12276833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224183006535943E-2"/>
          <c:y val="0.81657152777777775"/>
          <c:w val="0.88640784313725507"/>
          <c:h val="0.156970138888888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C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Resultados!$D$21</c:f>
              <c:strCache>
                <c:ptCount val="1"/>
                <c:pt idx="0">
                  <c:v>Recursos humanos</c:v>
                </c:pt>
              </c:strCache>
            </c:strRef>
          </c:tx>
          <c:spPr>
            <a:ln w="28575" cap="rnd">
              <a:solidFill>
                <a:srgbClr val="7030A0">
                  <a:alpha val="58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C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Resultados!$E$4:$M$4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numCache>
            </c:numRef>
          </c:xVal>
          <c:yVal>
            <c:numRef>
              <c:f>Resultados!$E$21:$M$21</c:f>
              <c:numCache>
                <c:formatCode>0</c:formatCode>
                <c:ptCount val="9"/>
                <c:pt idx="0">
                  <c:v>60</c:v>
                </c:pt>
                <c:pt idx="1">
                  <c:v>60</c:v>
                </c:pt>
                <c:pt idx="2">
                  <c:v>46.67</c:v>
                </c:pt>
                <c:pt idx="3">
                  <c:v>68.8</c:v>
                </c:pt>
                <c:pt idx="4">
                  <c:v>38.5</c:v>
                </c:pt>
                <c:pt idx="5">
                  <c:v>76.900000000000006</c:v>
                </c:pt>
                <c:pt idx="6">
                  <c:v>76.900000000000006</c:v>
                </c:pt>
                <c:pt idx="7">
                  <c:v>58.3</c:v>
                </c:pt>
                <c:pt idx="8">
                  <c:v>69.23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FC3-464A-A6F9-99B9FA470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681279"/>
        <c:axId val="31007999"/>
      </c:scatterChart>
      <c:valAx>
        <c:axId val="3368127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s-CR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s-C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CR"/>
          </a:p>
        </c:txPr>
        <c:crossAx val="31007999"/>
        <c:crosses val="autoZero"/>
        <c:crossBetween val="midCat"/>
      </c:valAx>
      <c:valAx>
        <c:axId val="31007999"/>
        <c:scaling>
          <c:orientation val="minMax"/>
          <c:max val="1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s-CR"/>
                  <a:t>Puntaje Obtenido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s-C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CR"/>
          </a:p>
        </c:txPr>
        <c:crossAx val="336812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Resultados!$M$13</c:f>
              <c:strCache>
                <c:ptCount val="1"/>
                <c:pt idx="0">
                  <c:v>2019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Pt>
            <c:idx val="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7646-4EEC-80D9-55C81B7030E3}"/>
              </c:ext>
            </c:extLst>
          </c:dPt>
          <c:cat>
            <c:strRef>
              <c:f>Resultados!$D$14:$D$22</c:f>
              <c:strCache>
                <c:ptCount val="9"/>
                <c:pt idx="0">
                  <c:v>Planificación</c:v>
                </c:pt>
                <c:pt idx="1">
                  <c:v>Financiero-Contable</c:v>
                </c:pt>
                <c:pt idx="2">
                  <c:v>Control interno</c:v>
                </c:pt>
                <c:pt idx="3">
                  <c:v>Contratación administrativa</c:v>
                </c:pt>
                <c:pt idx="4">
                  <c:v>Presupuesto</c:v>
                </c:pt>
                <c:pt idx="5">
                  <c:v>Tecnologías de la información</c:v>
                </c:pt>
                <c:pt idx="6">
                  <c:v>Servicio al usuario</c:v>
                </c:pt>
                <c:pt idx="7">
                  <c:v>Recursos humanos</c:v>
                </c:pt>
                <c:pt idx="8">
                  <c:v>Puntaje global del IGI</c:v>
                </c:pt>
              </c:strCache>
            </c:strRef>
          </c:cat>
          <c:val>
            <c:numRef>
              <c:f>Resultados!$M$14:$M$22</c:f>
              <c:numCache>
                <c:formatCode>0</c:formatCode>
                <c:ptCount val="9"/>
                <c:pt idx="0">
                  <c:v>50</c:v>
                </c:pt>
                <c:pt idx="1">
                  <c:v>0</c:v>
                </c:pt>
                <c:pt idx="2">
                  <c:v>70.588235294117652</c:v>
                </c:pt>
                <c:pt idx="3">
                  <c:v>61.53846153846154</c:v>
                </c:pt>
                <c:pt idx="4">
                  <c:v>90.91</c:v>
                </c:pt>
                <c:pt idx="5">
                  <c:v>62.5</c:v>
                </c:pt>
                <c:pt idx="6">
                  <c:v>53.846153846153847</c:v>
                </c:pt>
                <c:pt idx="7">
                  <c:v>69.23</c:v>
                </c:pt>
                <c:pt idx="8">
                  <c:v>64.650000000000006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D3-4344-BCA1-9FBE483F3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67668527"/>
        <c:axId val="1963441423"/>
        <c:axId val="0"/>
      </c:bar3DChart>
      <c:catAx>
        <c:axId val="196766852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s-CR"/>
                  <a:t>Criterio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s-C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CR"/>
          </a:p>
        </c:txPr>
        <c:crossAx val="1963441423"/>
        <c:crosses val="autoZero"/>
        <c:auto val="1"/>
        <c:lblAlgn val="ctr"/>
        <c:lblOffset val="100"/>
        <c:noMultiLvlLbl val="0"/>
      </c:catAx>
      <c:valAx>
        <c:axId val="19634414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s-CR"/>
                  <a:t>Puntaje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s-C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CR"/>
          </a:p>
        </c:txPr>
        <c:crossAx val="1967668527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solidFill>
          <a:srgbClr val="92D050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Resultados!$D$22</c:f>
              <c:strCache>
                <c:ptCount val="1"/>
                <c:pt idx="0">
                  <c:v>Puntaje global del IGI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Resultados!$E$4:$M$4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numCache>
            </c:numRef>
          </c:cat>
          <c:val>
            <c:numRef>
              <c:f>Resultados!$E$22:$M$22</c:f>
              <c:numCache>
                <c:formatCode>0</c:formatCode>
                <c:ptCount val="9"/>
                <c:pt idx="0">
                  <c:v>63.65</c:v>
                </c:pt>
                <c:pt idx="1">
                  <c:v>80.52</c:v>
                </c:pt>
                <c:pt idx="2">
                  <c:v>48.7</c:v>
                </c:pt>
                <c:pt idx="3">
                  <c:v>61.8</c:v>
                </c:pt>
                <c:pt idx="4">
                  <c:v>57</c:v>
                </c:pt>
                <c:pt idx="5">
                  <c:v>72.7</c:v>
                </c:pt>
                <c:pt idx="6">
                  <c:v>74.5</c:v>
                </c:pt>
                <c:pt idx="7">
                  <c:v>66</c:v>
                </c:pt>
                <c:pt idx="8">
                  <c:v>64.650000000000006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C-401F-B14B-3771405D6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gapDepth val="100"/>
        <c:shape val="box"/>
        <c:axId val="33681279"/>
        <c:axId val="31007999"/>
        <c:axId val="0"/>
      </c:bar3DChart>
      <c:catAx>
        <c:axId val="3368127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s-CR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s-C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CR"/>
          </a:p>
        </c:txPr>
        <c:crossAx val="31007999"/>
        <c:crosses val="autoZero"/>
        <c:auto val="1"/>
        <c:lblAlgn val="ctr"/>
        <c:lblOffset val="100"/>
        <c:noMultiLvlLbl val="0"/>
      </c:catAx>
      <c:valAx>
        <c:axId val="31007999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s-CR"/>
                  <a:t>Puntaje General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s-C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CR"/>
          </a:p>
        </c:txPr>
        <c:crossAx val="336812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Resultados!$D$14</c:f>
              <c:strCache>
                <c:ptCount val="1"/>
                <c:pt idx="0">
                  <c:v>Planificación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C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Resultados!$E$4:$M$4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numCache>
            </c:numRef>
          </c:xVal>
          <c:yVal>
            <c:numRef>
              <c:f>Resultados!$E$14:$M$14</c:f>
              <c:numCache>
                <c:formatCode>0</c:formatCode>
                <c:ptCount val="9"/>
                <c:pt idx="0">
                  <c:v>100</c:v>
                </c:pt>
                <c:pt idx="1">
                  <c:v>100</c:v>
                </c:pt>
                <c:pt idx="2">
                  <c:v>60</c:v>
                </c:pt>
                <c:pt idx="3">
                  <c:v>66.7</c:v>
                </c:pt>
                <c:pt idx="4">
                  <c:v>43.8</c:v>
                </c:pt>
                <c:pt idx="5">
                  <c:v>56.3</c:v>
                </c:pt>
                <c:pt idx="6">
                  <c:v>50</c:v>
                </c:pt>
                <c:pt idx="7">
                  <c:v>68.8</c:v>
                </c:pt>
                <c:pt idx="8">
                  <c:v>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115-4BFE-A0E0-64DF85342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681279"/>
        <c:axId val="31007999"/>
      </c:scatterChart>
      <c:valAx>
        <c:axId val="3368127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s-CR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s-C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CR"/>
          </a:p>
        </c:txPr>
        <c:crossAx val="31007999"/>
        <c:crosses val="autoZero"/>
        <c:crossBetween val="midCat"/>
      </c:valAx>
      <c:valAx>
        <c:axId val="31007999"/>
        <c:scaling>
          <c:orientation val="minMax"/>
          <c:max val="1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s-CR"/>
                  <a:t>Puntaje Obtenido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s-C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CR"/>
          </a:p>
        </c:txPr>
        <c:crossAx val="336812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Resultados!$D$16</c:f>
              <c:strCache>
                <c:ptCount val="1"/>
                <c:pt idx="0">
                  <c:v>Control interno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C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Resultados!$E$4:$M$4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numCache>
            </c:numRef>
          </c:xVal>
          <c:yVal>
            <c:numRef>
              <c:f>Resultados!$E$16:$M$16</c:f>
              <c:numCache>
                <c:formatCode>0</c:formatCode>
                <c:ptCount val="9"/>
                <c:pt idx="0">
                  <c:v>80</c:v>
                </c:pt>
                <c:pt idx="1">
                  <c:v>78.95</c:v>
                </c:pt>
                <c:pt idx="2">
                  <c:v>29.41</c:v>
                </c:pt>
                <c:pt idx="3">
                  <c:v>56.3</c:v>
                </c:pt>
                <c:pt idx="4">
                  <c:v>58.8</c:v>
                </c:pt>
                <c:pt idx="5">
                  <c:v>75</c:v>
                </c:pt>
                <c:pt idx="6">
                  <c:v>68.400000000000006</c:v>
                </c:pt>
                <c:pt idx="7">
                  <c:v>72.2</c:v>
                </c:pt>
                <c:pt idx="8">
                  <c:v>70.588235294117652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DF4-4832-ADC7-7CCFEC555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681279"/>
        <c:axId val="31007999"/>
      </c:scatterChart>
      <c:valAx>
        <c:axId val="3368127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s-CR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s-C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CR"/>
          </a:p>
        </c:txPr>
        <c:crossAx val="31007999"/>
        <c:crosses val="autoZero"/>
        <c:crossBetween val="midCat"/>
      </c:valAx>
      <c:valAx>
        <c:axId val="31007999"/>
        <c:scaling>
          <c:orientation val="minMax"/>
          <c:max val="1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s-CR"/>
                  <a:t>Puntaje Obtenido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s-C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CR"/>
          </a:p>
        </c:txPr>
        <c:crossAx val="336812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32147733869716"/>
          <c:y val="5.3811659192825115E-2"/>
          <c:w val="0.85134103564157282"/>
          <c:h val="0.7513975495215564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Resultados!$D$17</c:f>
              <c:strCache>
                <c:ptCount val="1"/>
                <c:pt idx="0">
                  <c:v>Contratación administrativa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C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Resultados!$E$4:$M$4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numCache>
            </c:numRef>
          </c:xVal>
          <c:yVal>
            <c:numRef>
              <c:f>Resultados!$E$17:$M$17</c:f>
              <c:numCache>
                <c:formatCode>0</c:formatCode>
                <c:ptCount val="9"/>
                <c:pt idx="0">
                  <c:v>100</c:v>
                </c:pt>
                <c:pt idx="1">
                  <c:v>100</c:v>
                </c:pt>
                <c:pt idx="2">
                  <c:v>58.33</c:v>
                </c:pt>
                <c:pt idx="3">
                  <c:v>75</c:v>
                </c:pt>
                <c:pt idx="4">
                  <c:v>53.8</c:v>
                </c:pt>
                <c:pt idx="5">
                  <c:v>76.900000000000006</c:v>
                </c:pt>
                <c:pt idx="6">
                  <c:v>76.900000000000006</c:v>
                </c:pt>
                <c:pt idx="7">
                  <c:v>69.2</c:v>
                </c:pt>
                <c:pt idx="8">
                  <c:v>61.53846153846154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2CE-4F02-8A97-CB2EB8FBE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681279"/>
        <c:axId val="31007999"/>
      </c:scatterChart>
      <c:valAx>
        <c:axId val="3368127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s-CR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s-C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CR"/>
          </a:p>
        </c:txPr>
        <c:crossAx val="31007999"/>
        <c:crosses val="autoZero"/>
        <c:crossBetween val="midCat"/>
      </c:valAx>
      <c:valAx>
        <c:axId val="31007999"/>
        <c:scaling>
          <c:orientation val="minMax"/>
          <c:max val="1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s-CR"/>
                  <a:t>Puntaje Obtenido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s-C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CR"/>
          </a:p>
        </c:txPr>
        <c:crossAx val="336812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Resultados!$D$18</c:f>
              <c:strCache>
                <c:ptCount val="1"/>
                <c:pt idx="0">
                  <c:v>Presupuesto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C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Resultados!$E$4:$M$4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numCache>
            </c:numRef>
          </c:xVal>
          <c:yVal>
            <c:numRef>
              <c:f>Resultados!$E$18:$M$18</c:f>
              <c:numCache>
                <c:formatCode>0</c:formatCode>
                <c:ptCount val="9"/>
                <c:pt idx="0">
                  <c:v>66.67</c:v>
                </c:pt>
                <c:pt idx="1">
                  <c:v>100</c:v>
                </c:pt>
                <c:pt idx="2">
                  <c:v>64.290000000000006</c:v>
                </c:pt>
                <c:pt idx="3">
                  <c:v>78.599999999999994</c:v>
                </c:pt>
                <c:pt idx="4">
                  <c:v>91.7</c:v>
                </c:pt>
                <c:pt idx="5">
                  <c:v>100</c:v>
                </c:pt>
                <c:pt idx="6">
                  <c:v>100</c:v>
                </c:pt>
                <c:pt idx="7">
                  <c:v>91.7</c:v>
                </c:pt>
                <c:pt idx="8">
                  <c:v>90.91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32C-4418-ADBE-36EFAE1C4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681279"/>
        <c:axId val="31007999"/>
      </c:scatterChart>
      <c:valAx>
        <c:axId val="3368127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s-CR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s-C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CR"/>
          </a:p>
        </c:txPr>
        <c:crossAx val="31007999"/>
        <c:crosses val="autoZero"/>
        <c:crossBetween val="midCat"/>
      </c:valAx>
      <c:valAx>
        <c:axId val="31007999"/>
        <c:scaling>
          <c:orientation val="minMax"/>
          <c:max val="1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s-CR"/>
                  <a:t>Puntaje Obtenido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s-C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CR"/>
          </a:p>
        </c:txPr>
        <c:crossAx val="336812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Resultados!$D$19</c:f>
              <c:strCache>
                <c:ptCount val="1"/>
                <c:pt idx="0">
                  <c:v>Tecnologías de la información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C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Resultados!$E$4:$M$4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numCache>
            </c:numRef>
          </c:xVal>
          <c:yVal>
            <c:numRef>
              <c:f>Resultados!$E$19:$M$19</c:f>
              <c:numCache>
                <c:formatCode>0</c:formatCode>
                <c:ptCount val="9"/>
                <c:pt idx="0">
                  <c:v>30</c:v>
                </c:pt>
                <c:pt idx="1">
                  <c:v>30</c:v>
                </c:pt>
                <c:pt idx="2">
                  <c:v>25</c:v>
                </c:pt>
                <c:pt idx="3">
                  <c:v>31.3</c:v>
                </c:pt>
                <c:pt idx="4">
                  <c:v>50</c:v>
                </c:pt>
                <c:pt idx="5">
                  <c:v>68.8</c:v>
                </c:pt>
                <c:pt idx="6">
                  <c:v>81.3</c:v>
                </c:pt>
                <c:pt idx="7">
                  <c:v>43.8</c:v>
                </c:pt>
                <c:pt idx="8">
                  <c:v>62.5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DA7-4B8A-973E-EA8A78E57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681279"/>
        <c:axId val="31007999"/>
      </c:scatterChart>
      <c:valAx>
        <c:axId val="3368127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s-CR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s-C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CR"/>
          </a:p>
        </c:txPr>
        <c:crossAx val="31007999"/>
        <c:crosses val="autoZero"/>
        <c:crossBetween val="midCat"/>
      </c:valAx>
      <c:valAx>
        <c:axId val="31007999"/>
        <c:scaling>
          <c:orientation val="minMax"/>
          <c:max val="1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s-CR"/>
                  <a:t>Puntaje Obtenido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s-C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CR"/>
          </a:p>
        </c:txPr>
        <c:crossAx val="336812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Resultados!$M$20</c:f>
              <c:strCache>
                <c:ptCount val="1"/>
                <c:pt idx="0">
                  <c:v>54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C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Resultados!$E$4:$M$4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numCache>
            </c:numRef>
          </c:xVal>
          <c:yVal>
            <c:numRef>
              <c:f>Resultados!$E$20:$M$20</c:f>
              <c:numCache>
                <c:formatCode>0</c:formatCode>
                <c:ptCount val="9"/>
                <c:pt idx="0">
                  <c:v>68.42</c:v>
                </c:pt>
                <c:pt idx="1">
                  <c:v>88.9</c:v>
                </c:pt>
                <c:pt idx="2">
                  <c:v>61.54</c:v>
                </c:pt>
                <c:pt idx="3">
                  <c:v>61.5</c:v>
                </c:pt>
                <c:pt idx="4">
                  <c:v>69.2</c:v>
                </c:pt>
                <c:pt idx="5">
                  <c:v>61.5</c:v>
                </c:pt>
                <c:pt idx="6">
                  <c:v>76.900000000000006</c:v>
                </c:pt>
                <c:pt idx="7">
                  <c:v>61.5</c:v>
                </c:pt>
                <c:pt idx="8">
                  <c:v>53.846153846153847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756-4BFC-9ED0-9BD3BF321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681279"/>
        <c:axId val="31007999"/>
      </c:scatterChart>
      <c:valAx>
        <c:axId val="3368127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s-CR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s-C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CR"/>
          </a:p>
        </c:txPr>
        <c:crossAx val="31007999"/>
        <c:crosses val="autoZero"/>
        <c:crossBetween val="midCat"/>
      </c:valAx>
      <c:valAx>
        <c:axId val="31007999"/>
        <c:scaling>
          <c:orientation val="minMax"/>
          <c:max val="1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s-CR"/>
                  <a:t>Puntaje Obtenido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s-C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CR"/>
          </a:p>
        </c:txPr>
        <c:crossAx val="336812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31750</xdr:colOff>
      <xdr:row>1</xdr:row>
      <xdr:rowOff>0</xdr:rowOff>
    </xdr:from>
    <xdr:to>
      <xdr:col>11</xdr:col>
      <xdr:colOff>55750</xdr:colOff>
      <xdr:row>16</xdr:row>
      <xdr:rowOff>35200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6DB6E3B1-341D-4DD2-84B7-C2C5F8B3AA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</xdr:colOff>
      <xdr:row>18</xdr:row>
      <xdr:rowOff>0</xdr:rowOff>
    </xdr:from>
    <xdr:to>
      <xdr:col>11</xdr:col>
      <xdr:colOff>24001</xdr:colOff>
      <xdr:row>33</xdr:row>
      <xdr:rowOff>35200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EE5CA31C-6421-43F2-8D2F-5C1C52E3FF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35</xdr:row>
      <xdr:rowOff>0</xdr:rowOff>
    </xdr:from>
    <xdr:to>
      <xdr:col>11</xdr:col>
      <xdr:colOff>24000</xdr:colOff>
      <xdr:row>50</xdr:row>
      <xdr:rowOff>35200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CC90A6BF-7E9D-4B0F-BEEE-7592FC60B4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51</xdr:row>
      <xdr:rowOff>0</xdr:rowOff>
    </xdr:from>
    <xdr:to>
      <xdr:col>11</xdr:col>
      <xdr:colOff>24000</xdr:colOff>
      <xdr:row>66</xdr:row>
      <xdr:rowOff>35200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E8003D59-CD89-4769-A2C2-B05AB853AC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0</xdr:colOff>
      <xdr:row>67</xdr:row>
      <xdr:rowOff>0</xdr:rowOff>
    </xdr:from>
    <xdr:to>
      <xdr:col>11</xdr:col>
      <xdr:colOff>24000</xdr:colOff>
      <xdr:row>82</xdr:row>
      <xdr:rowOff>35200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540829E5-EB90-4D4D-BA2B-0CC2891B1C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0</xdr:colOff>
      <xdr:row>83</xdr:row>
      <xdr:rowOff>0</xdr:rowOff>
    </xdr:from>
    <xdr:to>
      <xdr:col>11</xdr:col>
      <xdr:colOff>24000</xdr:colOff>
      <xdr:row>97</xdr:row>
      <xdr:rowOff>35200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BE7237E-2164-4E46-AC16-CC07FE24A8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0</xdr:colOff>
      <xdr:row>99</xdr:row>
      <xdr:rowOff>0</xdr:rowOff>
    </xdr:from>
    <xdr:to>
      <xdr:col>11</xdr:col>
      <xdr:colOff>24000</xdr:colOff>
      <xdr:row>112</xdr:row>
      <xdr:rowOff>30800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7D736430-F37D-4EA4-BB50-BF570F9557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0</xdr:colOff>
      <xdr:row>114</xdr:row>
      <xdr:rowOff>0</xdr:rowOff>
    </xdr:from>
    <xdr:to>
      <xdr:col>11</xdr:col>
      <xdr:colOff>24000</xdr:colOff>
      <xdr:row>128</xdr:row>
      <xdr:rowOff>35200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CC259C5D-B8B5-45BB-9D1A-FA01F7CD6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0</xdr:colOff>
      <xdr:row>130</xdr:row>
      <xdr:rowOff>0</xdr:rowOff>
    </xdr:from>
    <xdr:to>
      <xdr:col>11</xdr:col>
      <xdr:colOff>24000</xdr:colOff>
      <xdr:row>143</xdr:row>
      <xdr:rowOff>30800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AF1E96AD-C44D-4C30-BBED-3D494260C6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0</xdr:colOff>
      <xdr:row>145</xdr:row>
      <xdr:rowOff>0</xdr:rowOff>
    </xdr:from>
    <xdr:to>
      <xdr:col>11</xdr:col>
      <xdr:colOff>24000</xdr:colOff>
      <xdr:row>159</xdr:row>
      <xdr:rowOff>105050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EF033465-6C85-485C-93FD-59B17ED107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gr.go.cr/03-documentos/publicaciones/igi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Q56"/>
  <sheetViews>
    <sheetView showGridLines="0" tabSelected="1" zoomScale="85" zoomScaleNormal="85" workbookViewId="0">
      <selection activeCell="B3" sqref="B3"/>
    </sheetView>
  </sheetViews>
  <sheetFormatPr baseColWidth="10" defaultColWidth="8.7265625" defaultRowHeight="14" x14ac:dyDescent="0.35"/>
  <cols>
    <col min="1" max="3" width="8.7265625" style="2"/>
    <col min="4" max="4" width="22.7265625" style="2" customWidth="1"/>
    <col min="5" max="13" width="8.36328125" style="14" customWidth="1"/>
    <col min="14" max="14" width="11.26953125" style="2" bestFit="1" customWidth="1"/>
    <col min="15" max="15" width="2.08984375" style="2" customWidth="1"/>
    <col min="16" max="16" width="12.36328125" style="2" bestFit="1" customWidth="1"/>
    <col min="17" max="16384" width="8.7265625" style="2"/>
  </cols>
  <sheetData>
    <row r="2" spans="2:17" ht="14.5" x14ac:dyDescent="0.35">
      <c r="D2" s="2" t="s">
        <v>21</v>
      </c>
      <c r="E2" s="26" t="s">
        <v>22</v>
      </c>
    </row>
    <row r="4" spans="2:17" s="4" customFormat="1" x14ac:dyDescent="0.35">
      <c r="D4" s="36" t="s">
        <v>13</v>
      </c>
      <c r="E4" s="37">
        <v>2011</v>
      </c>
      <c r="F4" s="37">
        <v>2012</v>
      </c>
      <c r="G4" s="37">
        <v>2013</v>
      </c>
      <c r="H4" s="37">
        <v>2014</v>
      </c>
      <c r="I4" s="37">
        <v>2015</v>
      </c>
      <c r="J4" s="37">
        <v>2016</v>
      </c>
      <c r="K4" s="37">
        <v>2017</v>
      </c>
      <c r="L4" s="37">
        <v>2018</v>
      </c>
      <c r="M4" s="37">
        <v>2019</v>
      </c>
    </row>
    <row r="5" spans="2:17" ht="28.5" customHeight="1" x14ac:dyDescent="0.35">
      <c r="D5" s="39" t="s">
        <v>28</v>
      </c>
      <c r="E5" s="40">
        <v>103</v>
      </c>
      <c r="F5" s="40">
        <v>87</v>
      </c>
      <c r="G5" s="40">
        <v>127</v>
      </c>
      <c r="H5" s="40">
        <v>120</v>
      </c>
      <c r="I5" s="40">
        <v>121</v>
      </c>
      <c r="J5" s="40">
        <v>104</v>
      </c>
      <c r="K5" s="40">
        <v>107</v>
      </c>
      <c r="L5" s="40">
        <v>97</v>
      </c>
      <c r="M5" s="40" t="s">
        <v>26</v>
      </c>
    </row>
    <row r="6" spans="2:17" ht="28.5" customHeight="1" x14ac:dyDescent="0.35">
      <c r="D6" s="39" t="s">
        <v>27</v>
      </c>
      <c r="E6" s="40">
        <v>169</v>
      </c>
      <c r="F6" s="40">
        <v>166</v>
      </c>
      <c r="G6" s="40">
        <v>161</v>
      </c>
      <c r="H6" s="40">
        <v>162</v>
      </c>
      <c r="I6" s="40">
        <v>154</v>
      </c>
      <c r="J6" s="40">
        <v>163</v>
      </c>
      <c r="K6" s="40">
        <v>156</v>
      </c>
      <c r="L6" s="40">
        <v>163</v>
      </c>
      <c r="M6" s="40"/>
    </row>
    <row r="7" spans="2:17" ht="28.5" customHeight="1" x14ac:dyDescent="0.35">
      <c r="D7" s="39" t="s">
        <v>31</v>
      </c>
      <c r="E7" s="40">
        <v>72.41</v>
      </c>
      <c r="F7" s="40">
        <v>77.95</v>
      </c>
      <c r="G7" s="40">
        <v>66.8</v>
      </c>
      <c r="H7" s="40">
        <v>70.7</v>
      </c>
      <c r="I7" s="40">
        <v>75</v>
      </c>
      <c r="J7" s="40">
        <v>77.099999999999994</v>
      </c>
      <c r="K7" s="40">
        <v>78.73</v>
      </c>
      <c r="L7" s="40">
        <v>75.3</v>
      </c>
      <c r="M7" s="40"/>
    </row>
    <row r="8" spans="2:17" ht="28.5" customHeight="1" x14ac:dyDescent="0.35">
      <c r="D8" s="39" t="s">
        <v>29</v>
      </c>
      <c r="E8" s="40">
        <v>100</v>
      </c>
      <c r="F8" s="40">
        <v>100</v>
      </c>
      <c r="G8" s="40">
        <v>98.31</v>
      </c>
      <c r="H8" s="40">
        <v>94.2</v>
      </c>
      <c r="I8" s="40">
        <v>98.3</v>
      </c>
      <c r="J8" s="40">
        <v>100</v>
      </c>
      <c r="K8" s="40">
        <v>100</v>
      </c>
      <c r="L8" s="40">
        <v>100</v>
      </c>
      <c r="M8" s="40"/>
    </row>
    <row r="9" spans="2:17" ht="28.5" customHeight="1" x14ac:dyDescent="0.35">
      <c r="D9" s="41" t="s">
        <v>30</v>
      </c>
      <c r="E9" s="42">
        <v>24.65</v>
      </c>
      <c r="F9" s="42">
        <v>12.28</v>
      </c>
      <c r="G9" s="42">
        <v>24.35</v>
      </c>
      <c r="H9" s="42">
        <v>29.4</v>
      </c>
      <c r="I9" s="42">
        <v>32.5</v>
      </c>
      <c r="J9" s="42">
        <v>11.9</v>
      </c>
      <c r="K9" s="42">
        <v>31.1</v>
      </c>
      <c r="L9" s="42">
        <v>23.6</v>
      </c>
      <c r="M9" s="42"/>
    </row>
    <row r="10" spans="2:17" s="4" customFormat="1" x14ac:dyDescent="0.35">
      <c r="D10" s="38"/>
      <c r="E10" s="38"/>
      <c r="F10" s="38"/>
      <c r="G10" s="38"/>
      <c r="H10" s="38"/>
      <c r="I10" s="38"/>
      <c r="J10" s="38"/>
      <c r="K10" s="38"/>
      <c r="L10" s="38"/>
      <c r="M10" s="38"/>
    </row>
    <row r="11" spans="2:17" x14ac:dyDescent="0.35">
      <c r="B11" s="24"/>
      <c r="D11" s="24" t="s">
        <v>18</v>
      </c>
    </row>
    <row r="12" spans="2:17" x14ac:dyDescent="0.35">
      <c r="B12" s="24"/>
      <c r="P12" s="43" t="s">
        <v>25</v>
      </c>
      <c r="Q12" s="43"/>
    </row>
    <row r="13" spans="2:17" s="3" customFormat="1" ht="20" customHeight="1" x14ac:dyDescent="0.35">
      <c r="D13" s="21" t="s">
        <v>8</v>
      </c>
      <c r="E13" s="22">
        <v>2011</v>
      </c>
      <c r="F13" s="22">
        <f>+E13+1</f>
        <v>2012</v>
      </c>
      <c r="G13" s="22">
        <f>+F13+1</f>
        <v>2013</v>
      </c>
      <c r="H13" s="22">
        <f t="shared" ref="H13:M13" si="0">+G13+1</f>
        <v>2014</v>
      </c>
      <c r="I13" s="22">
        <f t="shared" si="0"/>
        <v>2015</v>
      </c>
      <c r="J13" s="22">
        <f t="shared" si="0"/>
        <v>2016</v>
      </c>
      <c r="K13" s="22">
        <f t="shared" si="0"/>
        <v>2017</v>
      </c>
      <c r="L13" s="22">
        <f t="shared" si="0"/>
        <v>2018</v>
      </c>
      <c r="M13" s="22">
        <f t="shared" si="0"/>
        <v>2019</v>
      </c>
      <c r="N13" s="21" t="s">
        <v>23</v>
      </c>
      <c r="O13" s="2"/>
      <c r="P13" s="21" t="s">
        <v>24</v>
      </c>
      <c r="Q13" s="21">
        <v>2019</v>
      </c>
    </row>
    <row r="14" spans="2:17" s="4" customFormat="1" ht="30" customHeight="1" x14ac:dyDescent="0.35">
      <c r="D14" s="4" t="s">
        <v>1</v>
      </c>
      <c r="E14" s="27">
        <v>100</v>
      </c>
      <c r="F14" s="27">
        <v>100</v>
      </c>
      <c r="G14" s="31">
        <v>60</v>
      </c>
      <c r="H14" s="31">
        <v>66.7</v>
      </c>
      <c r="I14" s="33">
        <v>43.8</v>
      </c>
      <c r="J14" s="31">
        <v>56.3</v>
      </c>
      <c r="K14" s="31">
        <v>50</v>
      </c>
      <c r="L14" s="31">
        <v>68.8</v>
      </c>
      <c r="M14" s="31">
        <v>50</v>
      </c>
      <c r="N14" s="31">
        <f>+AVERAGE(E14:M14)</f>
        <v>66.177777777777777</v>
      </c>
      <c r="O14" s="2"/>
      <c r="P14" s="4">
        <v>4</v>
      </c>
      <c r="Q14" s="4">
        <v>7</v>
      </c>
    </row>
    <row r="15" spans="2:17" s="4" customFormat="1" ht="30" customHeight="1" x14ac:dyDescent="0.35">
      <c r="D15" s="4" t="s">
        <v>12</v>
      </c>
      <c r="E15" s="12" t="s">
        <v>16</v>
      </c>
      <c r="F15" s="12" t="s">
        <v>16</v>
      </c>
      <c r="G15" s="31">
        <v>53.85</v>
      </c>
      <c r="H15" s="12" t="s">
        <v>16</v>
      </c>
      <c r="I15" s="12" t="s">
        <v>17</v>
      </c>
      <c r="J15" s="12" t="s">
        <v>16</v>
      </c>
      <c r="K15" s="12" t="s">
        <v>16</v>
      </c>
      <c r="L15" s="12" t="s">
        <v>16</v>
      </c>
      <c r="M15" s="12" t="s">
        <v>16</v>
      </c>
      <c r="N15" s="13">
        <f t="shared" ref="N15:N20" si="1">+AVERAGE(E15:M15)</f>
        <v>53.85</v>
      </c>
      <c r="O15" s="2"/>
    </row>
    <row r="16" spans="2:17" s="4" customFormat="1" ht="30" customHeight="1" x14ac:dyDescent="0.35">
      <c r="D16" s="4" t="s">
        <v>2</v>
      </c>
      <c r="E16" s="27">
        <v>80</v>
      </c>
      <c r="F16" s="29">
        <v>78.95</v>
      </c>
      <c r="G16" s="33">
        <v>29.41</v>
      </c>
      <c r="H16" s="31">
        <v>56.3</v>
      </c>
      <c r="I16" s="31">
        <v>58.8</v>
      </c>
      <c r="J16" s="29">
        <v>75</v>
      </c>
      <c r="K16" s="31">
        <v>68.400000000000006</v>
      </c>
      <c r="L16" s="29">
        <v>72.2</v>
      </c>
      <c r="M16" s="29">
        <v>70.588235294117652</v>
      </c>
      <c r="N16" s="31">
        <f t="shared" si="1"/>
        <v>65.516470588235308</v>
      </c>
      <c r="O16" s="2"/>
      <c r="P16" s="4">
        <v>5</v>
      </c>
      <c r="Q16" s="4">
        <v>2</v>
      </c>
    </row>
    <row r="17" spans="4:17" s="4" customFormat="1" ht="30" customHeight="1" x14ac:dyDescent="0.35">
      <c r="D17" s="4" t="s">
        <v>3</v>
      </c>
      <c r="E17" s="27">
        <v>100</v>
      </c>
      <c r="F17" s="27">
        <v>100</v>
      </c>
      <c r="G17" s="31">
        <v>58.33</v>
      </c>
      <c r="H17" s="29">
        <v>75</v>
      </c>
      <c r="I17" s="31">
        <v>53.8</v>
      </c>
      <c r="J17" s="29">
        <v>76.900000000000006</v>
      </c>
      <c r="K17" s="29">
        <v>76.900000000000006</v>
      </c>
      <c r="L17" s="31">
        <v>69.2</v>
      </c>
      <c r="M17" s="31">
        <v>61.53846153846154</v>
      </c>
      <c r="N17" s="29">
        <f t="shared" si="1"/>
        <v>74.629829059829063</v>
      </c>
      <c r="O17" s="2"/>
      <c r="P17" s="4">
        <v>2</v>
      </c>
      <c r="Q17" s="4">
        <v>4</v>
      </c>
    </row>
    <row r="18" spans="4:17" s="4" customFormat="1" ht="30" customHeight="1" x14ac:dyDescent="0.35">
      <c r="D18" s="4" t="s">
        <v>0</v>
      </c>
      <c r="E18" s="31">
        <v>66.67</v>
      </c>
      <c r="F18" s="27">
        <v>100</v>
      </c>
      <c r="G18" s="31">
        <v>64.290000000000006</v>
      </c>
      <c r="H18" s="29">
        <v>78.599999999999994</v>
      </c>
      <c r="I18" s="27">
        <v>91.7</v>
      </c>
      <c r="J18" s="27">
        <v>100</v>
      </c>
      <c r="K18" s="27">
        <v>100</v>
      </c>
      <c r="L18" s="27">
        <v>91.7</v>
      </c>
      <c r="M18" s="27">
        <v>90.91</v>
      </c>
      <c r="N18" s="27">
        <f t="shared" si="1"/>
        <v>87.096666666666664</v>
      </c>
      <c r="O18" s="2"/>
      <c r="P18" s="4">
        <v>1</v>
      </c>
      <c r="Q18" s="4">
        <v>1</v>
      </c>
    </row>
    <row r="19" spans="4:17" s="4" customFormat="1" ht="30" customHeight="1" x14ac:dyDescent="0.35">
      <c r="D19" s="4" t="s">
        <v>4</v>
      </c>
      <c r="E19" s="33">
        <v>30</v>
      </c>
      <c r="F19" s="33">
        <v>30</v>
      </c>
      <c r="G19" s="33">
        <v>25</v>
      </c>
      <c r="H19" s="33">
        <v>31.3</v>
      </c>
      <c r="I19" s="31">
        <v>50</v>
      </c>
      <c r="J19" s="31">
        <v>68.8</v>
      </c>
      <c r="K19" s="27">
        <v>81.3</v>
      </c>
      <c r="L19" s="33">
        <v>43.8</v>
      </c>
      <c r="M19" s="31">
        <v>62.5</v>
      </c>
      <c r="N19" s="33">
        <f t="shared" si="1"/>
        <v>46.966666666666669</v>
      </c>
      <c r="O19" s="2"/>
      <c r="P19" s="4">
        <v>7</v>
      </c>
      <c r="Q19" s="4">
        <v>5</v>
      </c>
    </row>
    <row r="20" spans="4:17" s="4" customFormat="1" ht="30" customHeight="1" x14ac:dyDescent="0.35">
      <c r="D20" s="4" t="s">
        <v>6</v>
      </c>
      <c r="E20" s="31">
        <v>68.42</v>
      </c>
      <c r="F20" s="27">
        <v>88.9</v>
      </c>
      <c r="G20" s="31">
        <v>61.54</v>
      </c>
      <c r="H20" s="31">
        <v>61.5</v>
      </c>
      <c r="I20" s="31">
        <v>69.2</v>
      </c>
      <c r="J20" s="31">
        <v>61.5</v>
      </c>
      <c r="K20" s="29">
        <v>76.900000000000006</v>
      </c>
      <c r="L20" s="31">
        <v>61.5</v>
      </c>
      <c r="M20" s="31">
        <v>53.846153846153847</v>
      </c>
      <c r="N20" s="31">
        <f t="shared" si="1"/>
        <v>67.034017094017088</v>
      </c>
      <c r="O20" s="2"/>
      <c r="P20" s="4">
        <v>3</v>
      </c>
      <c r="Q20" s="4">
        <v>6</v>
      </c>
    </row>
    <row r="21" spans="4:17" s="4" customFormat="1" ht="30" customHeight="1" x14ac:dyDescent="0.35">
      <c r="D21" s="4" t="s">
        <v>5</v>
      </c>
      <c r="E21" s="31">
        <v>60</v>
      </c>
      <c r="F21" s="31">
        <v>60</v>
      </c>
      <c r="G21" s="33">
        <v>46.67</v>
      </c>
      <c r="H21" s="31">
        <v>68.8</v>
      </c>
      <c r="I21" s="33">
        <v>38.5</v>
      </c>
      <c r="J21" s="29">
        <v>76.900000000000006</v>
      </c>
      <c r="K21" s="29">
        <v>76.900000000000006</v>
      </c>
      <c r="L21" s="31">
        <v>58.3</v>
      </c>
      <c r="M21" s="31">
        <v>69.23</v>
      </c>
      <c r="N21" s="31">
        <f>+AVERAGE(E21:M21)</f>
        <v>61.699999999999996</v>
      </c>
      <c r="O21" s="2"/>
      <c r="P21" s="35">
        <v>6</v>
      </c>
      <c r="Q21" s="35">
        <v>3</v>
      </c>
    </row>
    <row r="22" spans="4:17" s="4" customFormat="1" x14ac:dyDescent="0.35">
      <c r="D22" s="23" t="s">
        <v>7</v>
      </c>
      <c r="E22" s="32">
        <v>63.65</v>
      </c>
      <c r="F22" s="28">
        <v>80.52</v>
      </c>
      <c r="G22" s="34">
        <v>48.7</v>
      </c>
      <c r="H22" s="32">
        <v>61.8</v>
      </c>
      <c r="I22" s="32">
        <v>57</v>
      </c>
      <c r="J22" s="30">
        <v>72.7</v>
      </c>
      <c r="K22" s="30">
        <v>74.5</v>
      </c>
      <c r="L22" s="32">
        <v>66</v>
      </c>
      <c r="M22" s="32">
        <v>64.650000000000006</v>
      </c>
      <c r="N22" s="32">
        <f>+AVERAGE(E22:M22)</f>
        <v>65.502222222222215</v>
      </c>
      <c r="O22" s="2"/>
    </row>
    <row r="23" spans="4:17" s="4" customFormat="1" x14ac:dyDescent="0.35">
      <c r="E23" s="13"/>
      <c r="F23" s="13"/>
      <c r="G23" s="13"/>
      <c r="H23" s="13"/>
      <c r="I23" s="13"/>
      <c r="J23" s="13"/>
      <c r="K23" s="13"/>
      <c r="L23" s="13"/>
      <c r="M23" s="13"/>
      <c r="O23" s="2"/>
    </row>
    <row r="24" spans="4:17" x14ac:dyDescent="0.35">
      <c r="D24" s="2" t="s">
        <v>9</v>
      </c>
    </row>
    <row r="25" spans="4:17" x14ac:dyDescent="0.35">
      <c r="D25" s="5" t="s">
        <v>8</v>
      </c>
      <c r="E25" s="15">
        <v>2011</v>
      </c>
      <c r="F25" s="15">
        <f>+E25+1</f>
        <v>2012</v>
      </c>
      <c r="G25" s="15">
        <f t="shared" ref="G25:M25" si="2">+F25+1</f>
        <v>2013</v>
      </c>
      <c r="H25" s="15">
        <f t="shared" si="2"/>
        <v>2014</v>
      </c>
      <c r="I25" s="15">
        <f t="shared" si="2"/>
        <v>2015</v>
      </c>
      <c r="J25" s="15">
        <f t="shared" si="2"/>
        <v>2016</v>
      </c>
      <c r="K25" s="15">
        <f t="shared" si="2"/>
        <v>2017</v>
      </c>
      <c r="L25" s="15">
        <f t="shared" si="2"/>
        <v>2018</v>
      </c>
      <c r="M25" s="15">
        <f t="shared" si="2"/>
        <v>2019</v>
      </c>
    </row>
    <row r="26" spans="4:17" x14ac:dyDescent="0.35">
      <c r="D26" s="4" t="s">
        <v>1</v>
      </c>
      <c r="E26" s="12"/>
      <c r="F26" s="12"/>
      <c r="G26" s="12"/>
      <c r="H26" s="12"/>
      <c r="I26" s="12"/>
      <c r="J26" s="12"/>
      <c r="K26" s="12">
        <v>57.142857142857146</v>
      </c>
      <c r="L26" s="12">
        <v>57.1</v>
      </c>
      <c r="M26" s="12">
        <v>57.142857142857146</v>
      </c>
    </row>
    <row r="27" spans="4:17" x14ac:dyDescent="0.35">
      <c r="D27" s="4" t="s">
        <v>2</v>
      </c>
      <c r="E27" s="12"/>
      <c r="F27" s="12"/>
      <c r="G27" s="12"/>
      <c r="H27" s="12"/>
      <c r="I27" s="12"/>
      <c r="J27" s="12"/>
      <c r="K27" s="12">
        <v>50</v>
      </c>
      <c r="L27" s="12">
        <v>66.7</v>
      </c>
      <c r="M27" s="12">
        <v>50</v>
      </c>
    </row>
    <row r="28" spans="4:17" ht="28" x14ac:dyDescent="0.35">
      <c r="D28" s="4" t="s">
        <v>3</v>
      </c>
      <c r="E28" s="12"/>
      <c r="F28" s="12"/>
      <c r="G28" s="12"/>
      <c r="H28" s="12"/>
      <c r="I28" s="12"/>
      <c r="J28" s="12"/>
      <c r="K28" s="12">
        <v>71.428571428571431</v>
      </c>
      <c r="L28" s="12">
        <v>57.1</v>
      </c>
      <c r="M28" s="12">
        <v>42.857142857142854</v>
      </c>
    </row>
    <row r="29" spans="4:17" x14ac:dyDescent="0.35">
      <c r="D29" s="4" t="s">
        <v>0</v>
      </c>
      <c r="E29" s="12"/>
      <c r="F29" s="12"/>
      <c r="G29" s="12"/>
      <c r="H29" s="12"/>
      <c r="I29" s="12"/>
      <c r="J29" s="12"/>
      <c r="K29" s="12">
        <v>100</v>
      </c>
      <c r="L29" s="12">
        <v>100</v>
      </c>
      <c r="M29" s="12">
        <v>75</v>
      </c>
    </row>
    <row r="30" spans="4:17" ht="28" x14ac:dyDescent="0.35">
      <c r="D30" s="4" t="s">
        <v>4</v>
      </c>
      <c r="E30" s="12"/>
      <c r="F30" s="12"/>
      <c r="G30" s="12"/>
      <c r="H30" s="12"/>
      <c r="I30" s="12"/>
      <c r="J30" s="12"/>
      <c r="K30" s="12">
        <v>71.428571428571431</v>
      </c>
      <c r="L30" s="12">
        <v>57.1</v>
      </c>
      <c r="M30" s="12">
        <v>71.428571428571431</v>
      </c>
    </row>
    <row r="31" spans="4:17" x14ac:dyDescent="0.35">
      <c r="D31" s="4" t="s">
        <v>6</v>
      </c>
      <c r="E31" s="12"/>
      <c r="F31" s="12"/>
      <c r="G31" s="12"/>
      <c r="H31" s="12"/>
      <c r="I31" s="12"/>
      <c r="J31" s="12"/>
      <c r="K31" s="12">
        <v>66.666666666666671</v>
      </c>
      <c r="L31" s="12">
        <v>50</v>
      </c>
      <c r="M31" s="12">
        <v>16.666666666666668</v>
      </c>
    </row>
    <row r="32" spans="4:17" x14ac:dyDescent="0.35">
      <c r="D32" s="4" t="s">
        <v>5</v>
      </c>
      <c r="E32" s="12"/>
      <c r="F32" s="12"/>
      <c r="G32" s="12"/>
      <c r="H32" s="12"/>
      <c r="I32" s="12"/>
      <c r="J32" s="12"/>
      <c r="K32" s="12">
        <v>60</v>
      </c>
      <c r="L32" s="12">
        <v>75</v>
      </c>
      <c r="M32" s="12">
        <v>60</v>
      </c>
    </row>
    <row r="33" spans="4:13" x14ac:dyDescent="0.35">
      <c r="D33" s="6" t="s">
        <v>7</v>
      </c>
      <c r="E33" s="16"/>
      <c r="F33" s="16"/>
      <c r="G33" s="16"/>
      <c r="H33" s="16"/>
      <c r="I33" s="16"/>
      <c r="J33" s="16"/>
      <c r="K33" s="16">
        <v>66.666666666666671</v>
      </c>
      <c r="L33" s="16">
        <v>63.4</v>
      </c>
      <c r="M33" s="16">
        <v>52.38095238095238</v>
      </c>
    </row>
    <row r="36" spans="4:13" x14ac:dyDescent="0.35">
      <c r="D36" s="2" t="s">
        <v>10</v>
      </c>
    </row>
    <row r="37" spans="4:13" x14ac:dyDescent="0.35">
      <c r="D37" s="7" t="s">
        <v>8</v>
      </c>
      <c r="E37" s="17">
        <v>2011</v>
      </c>
      <c r="F37" s="17">
        <f>+E37+1</f>
        <v>2012</v>
      </c>
      <c r="G37" s="17">
        <f t="shared" ref="G37:M37" si="3">+F37+1</f>
        <v>2013</v>
      </c>
      <c r="H37" s="17">
        <f t="shared" si="3"/>
        <v>2014</v>
      </c>
      <c r="I37" s="17">
        <f t="shared" si="3"/>
        <v>2015</v>
      </c>
      <c r="J37" s="17">
        <f t="shared" si="3"/>
        <v>2016</v>
      </c>
      <c r="K37" s="17">
        <f t="shared" si="3"/>
        <v>2017</v>
      </c>
      <c r="L37" s="17">
        <f t="shared" si="3"/>
        <v>2018</v>
      </c>
      <c r="M37" s="17">
        <f t="shared" si="3"/>
        <v>2019</v>
      </c>
    </row>
    <row r="38" spans="4:13" x14ac:dyDescent="0.35">
      <c r="D38" s="4" t="s">
        <v>1</v>
      </c>
      <c r="E38" s="12"/>
      <c r="F38" s="12"/>
      <c r="G38" s="12"/>
      <c r="H38" s="12"/>
      <c r="I38" s="12"/>
      <c r="J38" s="12"/>
      <c r="K38" s="12">
        <v>50</v>
      </c>
      <c r="L38" s="12">
        <v>100</v>
      </c>
      <c r="M38" s="12">
        <v>50</v>
      </c>
    </row>
    <row r="39" spans="4:13" x14ac:dyDescent="0.35">
      <c r="D39" s="4" t="s">
        <v>2</v>
      </c>
      <c r="E39" s="12"/>
      <c r="F39" s="12"/>
      <c r="G39" s="12"/>
      <c r="H39" s="12"/>
      <c r="I39" s="12"/>
      <c r="J39" s="12"/>
      <c r="K39" s="12">
        <v>57.142857142857146</v>
      </c>
      <c r="L39" s="12">
        <v>50</v>
      </c>
      <c r="M39" s="12">
        <v>60</v>
      </c>
    </row>
    <row r="40" spans="4:13" ht="28" x14ac:dyDescent="0.35">
      <c r="D40" s="4" t="s">
        <v>3</v>
      </c>
      <c r="E40" s="12"/>
      <c r="F40" s="12"/>
      <c r="G40" s="12"/>
      <c r="H40" s="12"/>
      <c r="I40" s="12"/>
      <c r="J40" s="12"/>
      <c r="K40" s="12">
        <v>66.666666666666671</v>
      </c>
      <c r="L40" s="12">
        <v>66.7</v>
      </c>
      <c r="M40" s="12">
        <v>66.666666666666671</v>
      </c>
    </row>
    <row r="41" spans="4:13" x14ac:dyDescent="0.35">
      <c r="D41" s="4" t="s">
        <v>0</v>
      </c>
      <c r="E41" s="12"/>
      <c r="F41" s="12"/>
      <c r="G41" s="12"/>
      <c r="H41" s="12"/>
      <c r="I41" s="12"/>
      <c r="J41" s="12"/>
      <c r="K41" s="12">
        <v>100</v>
      </c>
      <c r="L41" s="12">
        <v>100</v>
      </c>
      <c r="M41" s="12">
        <v>100</v>
      </c>
    </row>
    <row r="42" spans="4:13" ht="28" x14ac:dyDescent="0.35">
      <c r="D42" s="4" t="s">
        <v>4</v>
      </c>
      <c r="E42" s="12"/>
      <c r="F42" s="12"/>
      <c r="G42" s="12"/>
      <c r="H42" s="12"/>
      <c r="I42" s="12"/>
      <c r="J42" s="12"/>
      <c r="K42" s="12">
        <v>75</v>
      </c>
      <c r="L42" s="12">
        <v>25</v>
      </c>
      <c r="M42" s="12">
        <v>50</v>
      </c>
    </row>
    <row r="43" spans="4:13" x14ac:dyDescent="0.35">
      <c r="D43" s="4" t="s">
        <v>6</v>
      </c>
      <c r="E43" s="12"/>
      <c r="F43" s="12"/>
      <c r="G43" s="12"/>
      <c r="H43" s="12"/>
      <c r="I43" s="12"/>
      <c r="J43" s="12"/>
      <c r="K43" s="12">
        <v>100</v>
      </c>
      <c r="L43" s="12">
        <v>75</v>
      </c>
      <c r="M43" s="12">
        <v>75</v>
      </c>
    </row>
    <row r="44" spans="4:13" x14ac:dyDescent="0.35">
      <c r="D44" s="4" t="s">
        <v>5</v>
      </c>
      <c r="E44" s="12"/>
      <c r="F44" s="12"/>
      <c r="G44" s="12"/>
      <c r="H44" s="12"/>
      <c r="I44" s="12"/>
      <c r="J44" s="12"/>
      <c r="K44" s="12">
        <v>100</v>
      </c>
      <c r="L44" s="12">
        <v>75</v>
      </c>
      <c r="M44" s="12">
        <v>75</v>
      </c>
    </row>
    <row r="45" spans="4:13" x14ac:dyDescent="0.35">
      <c r="D45" s="8" t="s">
        <v>7</v>
      </c>
      <c r="E45" s="18"/>
      <c r="F45" s="18"/>
      <c r="G45" s="18"/>
      <c r="H45" s="18"/>
      <c r="I45" s="18"/>
      <c r="J45" s="18"/>
      <c r="K45" s="18">
        <v>75</v>
      </c>
      <c r="L45" s="18">
        <v>71</v>
      </c>
      <c r="M45" s="18">
        <v>66.666666666666671</v>
      </c>
    </row>
    <row r="47" spans="4:13" x14ac:dyDescent="0.35">
      <c r="D47" s="9" t="s">
        <v>11</v>
      </c>
    </row>
    <row r="48" spans="4:13" x14ac:dyDescent="0.35">
      <c r="D48" s="10" t="s">
        <v>8</v>
      </c>
      <c r="E48" s="19">
        <v>2011</v>
      </c>
      <c r="F48" s="19">
        <f>+E48+1</f>
        <v>2012</v>
      </c>
      <c r="G48" s="19">
        <f t="shared" ref="G48:M48" si="4">+F48+1</f>
        <v>2013</v>
      </c>
      <c r="H48" s="19">
        <f t="shared" si="4"/>
        <v>2014</v>
      </c>
      <c r="I48" s="19">
        <f t="shared" si="4"/>
        <v>2015</v>
      </c>
      <c r="J48" s="19">
        <f t="shared" si="4"/>
        <v>2016</v>
      </c>
      <c r="K48" s="19">
        <f t="shared" si="4"/>
        <v>2017</v>
      </c>
      <c r="L48" s="19">
        <f t="shared" si="4"/>
        <v>2018</v>
      </c>
      <c r="M48" s="19">
        <f t="shared" si="4"/>
        <v>2019</v>
      </c>
    </row>
    <row r="49" spans="4:13" x14ac:dyDescent="0.35">
      <c r="D49" s="4" t="s">
        <v>1</v>
      </c>
      <c r="E49" s="12"/>
      <c r="F49" s="12"/>
      <c r="G49" s="12"/>
      <c r="H49" s="12"/>
      <c r="I49" s="12"/>
      <c r="J49" s="12"/>
      <c r="K49" s="12">
        <v>33.333333333333336</v>
      </c>
      <c r="L49" s="12">
        <v>33.299999999999997</v>
      </c>
      <c r="M49" s="12">
        <v>33.333333333333336</v>
      </c>
    </row>
    <row r="50" spans="4:13" x14ac:dyDescent="0.35">
      <c r="D50" s="4" t="s">
        <v>2</v>
      </c>
      <c r="E50" s="12"/>
      <c r="F50" s="12"/>
      <c r="G50" s="12"/>
      <c r="H50" s="12"/>
      <c r="I50" s="12"/>
      <c r="J50" s="12"/>
      <c r="K50" s="12">
        <v>100</v>
      </c>
      <c r="L50" s="12">
        <v>100</v>
      </c>
      <c r="M50" s="12">
        <v>100</v>
      </c>
    </row>
    <row r="51" spans="4:13" ht="28" x14ac:dyDescent="0.35">
      <c r="D51" s="4" t="s">
        <v>3</v>
      </c>
      <c r="E51" s="12"/>
      <c r="F51" s="12"/>
      <c r="G51" s="12"/>
      <c r="H51" s="12"/>
      <c r="I51" s="12"/>
      <c r="J51" s="12"/>
      <c r="K51" s="12">
        <v>100</v>
      </c>
      <c r="L51" s="12">
        <v>100</v>
      </c>
      <c r="M51" s="12">
        <v>100</v>
      </c>
    </row>
    <row r="52" spans="4:13" x14ac:dyDescent="0.35">
      <c r="D52" s="4" t="s">
        <v>0</v>
      </c>
      <c r="E52" s="12"/>
      <c r="F52" s="12"/>
      <c r="G52" s="12"/>
      <c r="H52" s="12"/>
      <c r="I52" s="12"/>
      <c r="J52" s="12"/>
      <c r="K52" s="12">
        <v>100</v>
      </c>
      <c r="L52" s="12">
        <v>75</v>
      </c>
      <c r="M52" s="12">
        <v>100</v>
      </c>
    </row>
    <row r="53" spans="4:13" ht="28" x14ac:dyDescent="0.35">
      <c r="D53" s="4" t="s">
        <v>4</v>
      </c>
      <c r="E53" s="12"/>
      <c r="F53" s="12"/>
      <c r="G53" s="12"/>
      <c r="H53" s="12"/>
      <c r="I53" s="12"/>
      <c r="J53" s="12"/>
      <c r="K53" s="12">
        <v>100</v>
      </c>
      <c r="L53" s="12">
        <v>40</v>
      </c>
      <c r="M53" s="12">
        <v>60</v>
      </c>
    </row>
    <row r="54" spans="4:13" x14ac:dyDescent="0.35">
      <c r="D54" s="4" t="s">
        <v>6</v>
      </c>
      <c r="E54" s="12"/>
      <c r="F54" s="12"/>
      <c r="G54" s="12"/>
      <c r="H54" s="12"/>
      <c r="I54" s="12"/>
      <c r="J54" s="12"/>
      <c r="K54" s="12">
        <v>66.666666666666671</v>
      </c>
      <c r="L54" s="12">
        <v>66.7</v>
      </c>
      <c r="M54" s="12">
        <v>100</v>
      </c>
    </row>
    <row r="55" spans="4:13" x14ac:dyDescent="0.35">
      <c r="D55" s="4" t="s">
        <v>5</v>
      </c>
      <c r="E55" s="12"/>
      <c r="F55" s="12"/>
      <c r="G55" s="12"/>
      <c r="H55" s="12"/>
      <c r="I55" s="12"/>
      <c r="J55" s="12"/>
      <c r="K55" s="12">
        <v>75</v>
      </c>
      <c r="L55" s="12">
        <v>25</v>
      </c>
      <c r="M55" s="12">
        <v>75</v>
      </c>
    </row>
    <row r="56" spans="4:13" x14ac:dyDescent="0.35">
      <c r="D56" s="11" t="s">
        <v>7</v>
      </c>
      <c r="E56" s="20"/>
      <c r="F56" s="20"/>
      <c r="G56" s="20"/>
      <c r="H56" s="20"/>
      <c r="I56" s="20"/>
      <c r="J56" s="20"/>
      <c r="K56" s="20">
        <v>85.714285714285708</v>
      </c>
      <c r="L56" s="20">
        <v>64.3</v>
      </c>
      <c r="M56" s="20">
        <v>81.481481481481481</v>
      </c>
    </row>
  </sheetData>
  <mergeCells count="1">
    <mergeCell ref="P12:Q12"/>
  </mergeCells>
  <hyperlinks>
    <hyperlink ref="E2" r:id="rId1" xr:uid="{DCD1B557-8DDD-4B50-91B2-644EC1516181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D6260-85C1-4448-BDE0-A5AA73C23072}">
  <sheetPr codeName="Hoja2"/>
  <dimension ref="B2:C146"/>
  <sheetViews>
    <sheetView showGridLines="0" workbookViewId="0">
      <selection activeCell="B19" sqref="B19"/>
    </sheetView>
  </sheetViews>
  <sheetFormatPr baseColWidth="10" defaultRowHeight="14" x14ac:dyDescent="0.3"/>
  <cols>
    <col min="1" max="1" width="10.90625" style="1"/>
    <col min="2" max="2" width="24.81640625" style="25" customWidth="1"/>
    <col min="3" max="3" width="1.7265625" style="25" customWidth="1"/>
    <col min="4" max="16384" width="10.90625" style="1"/>
  </cols>
  <sheetData>
    <row r="2" spans="2:2" ht="28" x14ac:dyDescent="0.3">
      <c r="B2" s="25" t="s">
        <v>20</v>
      </c>
    </row>
    <row r="19" spans="2:2" ht="28" x14ac:dyDescent="0.3">
      <c r="B19" s="25" t="s">
        <v>14</v>
      </c>
    </row>
    <row r="36" spans="2:2" ht="28" x14ac:dyDescent="0.3">
      <c r="B36" s="25" t="s">
        <v>15</v>
      </c>
    </row>
    <row r="52" spans="2:2" ht="28" x14ac:dyDescent="0.3">
      <c r="B52" s="25" t="s">
        <v>19</v>
      </c>
    </row>
    <row r="68" spans="2:2" ht="28" x14ac:dyDescent="0.3">
      <c r="B68" s="25" t="str">
        <f>+"Tendencia por Factor: " &amp;Resultados!D16</f>
        <v>Tendencia por Factor: Control interno</v>
      </c>
    </row>
    <row r="84" spans="2:2" ht="42" x14ac:dyDescent="0.3">
      <c r="B84" s="25" t="str">
        <f>+"Tendencia por Factor: " &amp;Resultados!D17</f>
        <v>Tendencia por Factor: Contratación administrativa</v>
      </c>
    </row>
    <row r="100" spans="2:2" ht="28" x14ac:dyDescent="0.3">
      <c r="B100" s="25" t="str">
        <f>+"Tendencia por Factor: " &amp;Resultados!D18</f>
        <v>Tendencia por Factor: Presupuesto</v>
      </c>
    </row>
    <row r="115" spans="2:2" ht="42" x14ac:dyDescent="0.3">
      <c r="B115" s="25" t="str">
        <f>+"Tendencia por Factor: " &amp;Resultados!D19</f>
        <v>Tendencia por Factor: Tecnologías de la información</v>
      </c>
    </row>
    <row r="131" spans="2:2" ht="28" x14ac:dyDescent="0.3">
      <c r="B131" s="25" t="str">
        <f>+"Tendencia por Factor: " &amp;Resultados!D20</f>
        <v>Tendencia por Factor: Servicio al usuario</v>
      </c>
    </row>
    <row r="146" spans="2:2" ht="36.5" customHeight="1" x14ac:dyDescent="0.3">
      <c r="B146" s="25" t="str">
        <f>+"Tendencia por Factor: " &amp;Resultados!D21</f>
        <v>Tendencia por Factor: Recursos humanos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Resultados</vt:lpstr>
      <vt:lpstr>Graficos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2020-06-09T19:48:53Z</dcterms:modified>
</cp:coreProperties>
</file>